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Documents\Bootcamp\Excel For Data Analyst (Halotech)\Sesi 6\"/>
    </mc:Choice>
  </mc:AlternateContent>
  <xr:revisionPtr revIDLastSave="0" documentId="13_ncr:1_{3278EC1F-6271-4413-AF73-3910D4A3203F}" xr6:coauthVersionLast="47" xr6:coauthVersionMax="47" xr10:uidLastSave="{00000000-0000-0000-0000-000000000000}"/>
  <bookViews>
    <workbookView xWindow="-108" yWindow="-108" windowWidth="23256" windowHeight="12456" activeTab="5" xr2:uid="{00000000-000D-0000-FFFF-FFFF00000000}"/>
  </bookViews>
  <sheets>
    <sheet name="Product" sheetId="1" r:id="rId1"/>
    <sheet name="Customer" sheetId="2" r:id="rId2"/>
    <sheet name="Customer Clean" sheetId="7" r:id="rId3"/>
    <sheet name="Data Clean" sheetId="8" r:id="rId4"/>
    <sheet name="Pivot Table" sheetId="9" r:id="rId5"/>
    <sheet name="Dashboard" sheetId="4" r:id="rId6"/>
  </sheets>
  <definedNames>
    <definedName name="Slicer_Kota">#N/A</definedName>
    <definedName name="Slicer_Tahun_Jual">#N/A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96" i="8" l="1"/>
  <c r="U196" i="8"/>
  <c r="T196" i="8"/>
  <c r="S196" i="8"/>
  <c r="R196" i="8"/>
  <c r="Q196" i="8"/>
  <c r="P196" i="8"/>
  <c r="O196" i="8"/>
  <c r="V195" i="8"/>
  <c r="U195" i="8"/>
  <c r="T195" i="8"/>
  <c r="S195" i="8"/>
  <c r="R195" i="8"/>
  <c r="Q195" i="8"/>
  <c r="P195" i="8"/>
  <c r="O195" i="8"/>
  <c r="V194" i="8"/>
  <c r="U194" i="8"/>
  <c r="T194" i="8"/>
  <c r="S194" i="8"/>
  <c r="R194" i="8"/>
  <c r="Q194" i="8"/>
  <c r="P194" i="8"/>
  <c r="O194" i="8"/>
  <c r="V193" i="8"/>
  <c r="U193" i="8"/>
  <c r="T193" i="8"/>
  <c r="S193" i="8"/>
  <c r="R193" i="8"/>
  <c r="Q193" i="8"/>
  <c r="P193" i="8"/>
  <c r="O193" i="8"/>
  <c r="V192" i="8"/>
  <c r="U192" i="8"/>
  <c r="T192" i="8"/>
  <c r="S192" i="8"/>
  <c r="R192" i="8"/>
  <c r="Q192" i="8"/>
  <c r="P192" i="8"/>
  <c r="O192" i="8"/>
  <c r="V191" i="8"/>
  <c r="U191" i="8"/>
  <c r="T191" i="8"/>
  <c r="S191" i="8"/>
  <c r="R191" i="8"/>
  <c r="Q191" i="8"/>
  <c r="P191" i="8"/>
  <c r="O191" i="8"/>
  <c r="V190" i="8"/>
  <c r="U190" i="8"/>
  <c r="T190" i="8"/>
  <c r="S190" i="8"/>
  <c r="R190" i="8"/>
  <c r="Q190" i="8"/>
  <c r="P190" i="8"/>
  <c r="O190" i="8"/>
  <c r="V189" i="8"/>
  <c r="U189" i="8"/>
  <c r="T189" i="8"/>
  <c r="S189" i="8"/>
  <c r="R189" i="8"/>
  <c r="Q189" i="8"/>
  <c r="P189" i="8"/>
  <c r="O189" i="8"/>
  <c r="V188" i="8"/>
  <c r="U188" i="8"/>
  <c r="T188" i="8"/>
  <c r="S188" i="8"/>
  <c r="R188" i="8"/>
  <c r="Q188" i="8"/>
  <c r="P188" i="8"/>
  <c r="O188" i="8"/>
  <c r="V187" i="8"/>
  <c r="U187" i="8"/>
  <c r="T187" i="8"/>
  <c r="S187" i="8"/>
  <c r="R187" i="8"/>
  <c r="Q187" i="8"/>
  <c r="P187" i="8"/>
  <c r="O187" i="8"/>
  <c r="V186" i="8"/>
  <c r="U186" i="8"/>
  <c r="T186" i="8"/>
  <c r="S186" i="8"/>
  <c r="R186" i="8"/>
  <c r="Q186" i="8"/>
  <c r="P186" i="8"/>
  <c r="O186" i="8"/>
  <c r="V185" i="8"/>
  <c r="U185" i="8"/>
  <c r="T185" i="8"/>
  <c r="S185" i="8"/>
  <c r="R185" i="8"/>
  <c r="Q185" i="8"/>
  <c r="P185" i="8"/>
  <c r="O185" i="8"/>
  <c r="V184" i="8"/>
  <c r="U184" i="8"/>
  <c r="T184" i="8"/>
  <c r="S184" i="8"/>
  <c r="R184" i="8"/>
  <c r="Q184" i="8"/>
  <c r="P184" i="8"/>
  <c r="O184" i="8"/>
  <c r="V183" i="8"/>
  <c r="U183" i="8"/>
  <c r="T183" i="8"/>
  <c r="S183" i="8"/>
  <c r="R183" i="8"/>
  <c r="Q183" i="8"/>
  <c r="P183" i="8"/>
  <c r="O183" i="8"/>
  <c r="V182" i="8"/>
  <c r="U182" i="8"/>
  <c r="T182" i="8"/>
  <c r="S182" i="8"/>
  <c r="R182" i="8"/>
  <c r="Q182" i="8"/>
  <c r="P182" i="8"/>
  <c r="O182" i="8"/>
  <c r="V181" i="8"/>
  <c r="U181" i="8"/>
  <c r="T181" i="8"/>
  <c r="S181" i="8"/>
  <c r="R181" i="8"/>
  <c r="Q181" i="8"/>
  <c r="P181" i="8"/>
  <c r="O181" i="8"/>
  <c r="V180" i="8"/>
  <c r="U180" i="8"/>
  <c r="T180" i="8"/>
  <c r="S180" i="8"/>
  <c r="R180" i="8"/>
  <c r="Q180" i="8"/>
  <c r="P180" i="8"/>
  <c r="O180" i="8"/>
  <c r="V179" i="8"/>
  <c r="U179" i="8"/>
  <c r="T179" i="8"/>
  <c r="S179" i="8"/>
  <c r="R179" i="8"/>
  <c r="Q179" i="8"/>
  <c r="P179" i="8"/>
  <c r="O179" i="8"/>
  <c r="V178" i="8"/>
  <c r="U178" i="8"/>
  <c r="T178" i="8"/>
  <c r="S178" i="8"/>
  <c r="R178" i="8"/>
  <c r="Q178" i="8"/>
  <c r="P178" i="8"/>
  <c r="O178" i="8"/>
  <c r="V177" i="8"/>
  <c r="U177" i="8"/>
  <c r="T177" i="8"/>
  <c r="S177" i="8"/>
  <c r="R177" i="8"/>
  <c r="Q177" i="8"/>
  <c r="P177" i="8"/>
  <c r="O177" i="8"/>
  <c r="V176" i="8"/>
  <c r="U176" i="8"/>
  <c r="T176" i="8"/>
  <c r="S176" i="8"/>
  <c r="R176" i="8"/>
  <c r="Q176" i="8"/>
  <c r="P176" i="8"/>
  <c r="O176" i="8"/>
  <c r="V175" i="8"/>
  <c r="U175" i="8"/>
  <c r="T175" i="8"/>
  <c r="S175" i="8"/>
  <c r="R175" i="8"/>
  <c r="Q175" i="8"/>
  <c r="P175" i="8"/>
  <c r="O175" i="8"/>
  <c r="V174" i="8"/>
  <c r="U174" i="8"/>
  <c r="T174" i="8"/>
  <c r="S174" i="8"/>
  <c r="R174" i="8"/>
  <c r="Q174" i="8"/>
  <c r="P174" i="8"/>
  <c r="O174" i="8"/>
  <c r="V173" i="8"/>
  <c r="U173" i="8"/>
  <c r="T173" i="8"/>
  <c r="S173" i="8"/>
  <c r="R173" i="8"/>
  <c r="Q173" i="8"/>
  <c r="P173" i="8"/>
  <c r="O173" i="8"/>
  <c r="V172" i="8"/>
  <c r="U172" i="8"/>
  <c r="T172" i="8"/>
  <c r="S172" i="8"/>
  <c r="R172" i="8"/>
  <c r="Q172" i="8"/>
  <c r="P172" i="8"/>
  <c r="O172" i="8"/>
  <c r="V171" i="8"/>
  <c r="U171" i="8"/>
  <c r="T171" i="8"/>
  <c r="S171" i="8"/>
  <c r="R171" i="8"/>
  <c r="Q171" i="8"/>
  <c r="P171" i="8"/>
  <c r="O171" i="8"/>
  <c r="V170" i="8"/>
  <c r="U170" i="8"/>
  <c r="T170" i="8"/>
  <c r="S170" i="8"/>
  <c r="R170" i="8"/>
  <c r="Q170" i="8"/>
  <c r="P170" i="8"/>
  <c r="O170" i="8"/>
  <c r="V169" i="8"/>
  <c r="U169" i="8"/>
  <c r="T169" i="8"/>
  <c r="S169" i="8"/>
  <c r="R169" i="8"/>
  <c r="Q169" i="8"/>
  <c r="P169" i="8"/>
  <c r="O169" i="8"/>
  <c r="V168" i="8"/>
  <c r="U168" i="8"/>
  <c r="T168" i="8"/>
  <c r="S168" i="8"/>
  <c r="R168" i="8"/>
  <c r="Q168" i="8"/>
  <c r="P168" i="8"/>
  <c r="O168" i="8"/>
  <c r="V167" i="8"/>
  <c r="U167" i="8"/>
  <c r="T167" i="8"/>
  <c r="S167" i="8"/>
  <c r="R167" i="8"/>
  <c r="Q167" i="8"/>
  <c r="P167" i="8"/>
  <c r="O167" i="8"/>
  <c r="V166" i="8"/>
  <c r="U166" i="8"/>
  <c r="T166" i="8"/>
  <c r="S166" i="8"/>
  <c r="R166" i="8"/>
  <c r="Q166" i="8"/>
  <c r="P166" i="8"/>
  <c r="O166" i="8"/>
  <c r="V165" i="8"/>
  <c r="U165" i="8"/>
  <c r="T165" i="8"/>
  <c r="S165" i="8"/>
  <c r="R165" i="8"/>
  <c r="Q165" i="8"/>
  <c r="P165" i="8"/>
  <c r="O165" i="8"/>
  <c r="V164" i="8"/>
  <c r="U164" i="8"/>
  <c r="T164" i="8"/>
  <c r="S164" i="8"/>
  <c r="R164" i="8"/>
  <c r="Q164" i="8"/>
  <c r="P164" i="8"/>
  <c r="O164" i="8"/>
  <c r="V163" i="8"/>
  <c r="U163" i="8"/>
  <c r="T163" i="8"/>
  <c r="S163" i="8"/>
  <c r="R163" i="8"/>
  <c r="Q163" i="8"/>
  <c r="P163" i="8"/>
  <c r="O163" i="8"/>
  <c r="V162" i="8"/>
  <c r="U162" i="8"/>
  <c r="T162" i="8"/>
  <c r="S162" i="8"/>
  <c r="R162" i="8"/>
  <c r="Q162" i="8"/>
  <c r="P162" i="8"/>
  <c r="O162" i="8"/>
  <c r="V161" i="8"/>
  <c r="U161" i="8"/>
  <c r="T161" i="8"/>
  <c r="S161" i="8"/>
  <c r="R161" i="8"/>
  <c r="Q161" i="8"/>
  <c r="P161" i="8"/>
  <c r="O161" i="8"/>
  <c r="V160" i="8"/>
  <c r="U160" i="8"/>
  <c r="T160" i="8"/>
  <c r="S160" i="8"/>
  <c r="R160" i="8"/>
  <c r="Q160" i="8"/>
  <c r="P160" i="8"/>
  <c r="O160" i="8"/>
  <c r="V159" i="8"/>
  <c r="U159" i="8"/>
  <c r="T159" i="8"/>
  <c r="S159" i="8"/>
  <c r="R159" i="8"/>
  <c r="Q159" i="8"/>
  <c r="P159" i="8"/>
  <c r="O159" i="8"/>
  <c r="V158" i="8"/>
  <c r="U158" i="8"/>
  <c r="T158" i="8"/>
  <c r="S158" i="8"/>
  <c r="R158" i="8"/>
  <c r="Q158" i="8"/>
  <c r="P158" i="8"/>
  <c r="O158" i="8"/>
  <c r="V157" i="8"/>
  <c r="U157" i="8"/>
  <c r="T157" i="8"/>
  <c r="S157" i="8"/>
  <c r="R157" i="8"/>
  <c r="Q157" i="8"/>
  <c r="P157" i="8"/>
  <c r="O157" i="8"/>
  <c r="V156" i="8"/>
  <c r="U156" i="8"/>
  <c r="T156" i="8"/>
  <c r="S156" i="8"/>
  <c r="R156" i="8"/>
  <c r="Q156" i="8"/>
  <c r="P156" i="8"/>
  <c r="O156" i="8"/>
  <c r="V155" i="8"/>
  <c r="U155" i="8"/>
  <c r="T155" i="8"/>
  <c r="S155" i="8"/>
  <c r="R155" i="8"/>
  <c r="Q155" i="8"/>
  <c r="P155" i="8"/>
  <c r="O155" i="8"/>
  <c r="V154" i="8"/>
  <c r="U154" i="8"/>
  <c r="T154" i="8"/>
  <c r="S154" i="8"/>
  <c r="R154" i="8"/>
  <c r="Q154" i="8"/>
  <c r="P154" i="8"/>
  <c r="O154" i="8"/>
  <c r="V153" i="8"/>
  <c r="U153" i="8"/>
  <c r="T153" i="8"/>
  <c r="S153" i="8"/>
  <c r="R153" i="8"/>
  <c r="Q153" i="8"/>
  <c r="P153" i="8"/>
  <c r="O153" i="8"/>
  <c r="V152" i="8"/>
  <c r="U152" i="8"/>
  <c r="T152" i="8"/>
  <c r="S152" i="8"/>
  <c r="R152" i="8"/>
  <c r="Q152" i="8"/>
  <c r="P152" i="8"/>
  <c r="O152" i="8"/>
  <c r="V151" i="8"/>
  <c r="U151" i="8"/>
  <c r="T151" i="8"/>
  <c r="S151" i="8"/>
  <c r="R151" i="8"/>
  <c r="Q151" i="8"/>
  <c r="P151" i="8"/>
  <c r="O151" i="8"/>
  <c r="V150" i="8"/>
  <c r="U150" i="8"/>
  <c r="T150" i="8"/>
  <c r="S150" i="8"/>
  <c r="R150" i="8"/>
  <c r="Q150" i="8"/>
  <c r="P150" i="8"/>
  <c r="O150" i="8"/>
  <c r="V149" i="8"/>
  <c r="U149" i="8"/>
  <c r="T149" i="8"/>
  <c r="S149" i="8"/>
  <c r="R149" i="8"/>
  <c r="Q149" i="8"/>
  <c r="P149" i="8"/>
  <c r="O149" i="8"/>
  <c r="V148" i="8"/>
  <c r="U148" i="8"/>
  <c r="T148" i="8"/>
  <c r="S148" i="8"/>
  <c r="R148" i="8"/>
  <c r="Q148" i="8"/>
  <c r="P148" i="8"/>
  <c r="O148" i="8"/>
  <c r="V147" i="8"/>
  <c r="U147" i="8"/>
  <c r="T147" i="8"/>
  <c r="S147" i="8"/>
  <c r="R147" i="8"/>
  <c r="Q147" i="8"/>
  <c r="P147" i="8"/>
  <c r="O147" i="8"/>
  <c r="V146" i="8"/>
  <c r="U146" i="8"/>
  <c r="T146" i="8"/>
  <c r="S146" i="8"/>
  <c r="R146" i="8"/>
  <c r="Q146" i="8"/>
  <c r="P146" i="8"/>
  <c r="O146" i="8"/>
  <c r="V145" i="8"/>
  <c r="U145" i="8"/>
  <c r="T145" i="8"/>
  <c r="S145" i="8"/>
  <c r="R145" i="8"/>
  <c r="Q145" i="8"/>
  <c r="P145" i="8"/>
  <c r="O145" i="8"/>
  <c r="V144" i="8"/>
  <c r="U144" i="8"/>
  <c r="T144" i="8"/>
  <c r="S144" i="8"/>
  <c r="R144" i="8"/>
  <c r="Q144" i="8"/>
  <c r="P144" i="8"/>
  <c r="O144" i="8"/>
  <c r="V143" i="8"/>
  <c r="U143" i="8"/>
  <c r="T143" i="8"/>
  <c r="S143" i="8"/>
  <c r="R143" i="8"/>
  <c r="Q143" i="8"/>
  <c r="P143" i="8"/>
  <c r="O143" i="8"/>
  <c r="V142" i="8"/>
  <c r="U142" i="8"/>
  <c r="T142" i="8"/>
  <c r="S142" i="8"/>
  <c r="R142" i="8"/>
  <c r="Q142" i="8"/>
  <c r="P142" i="8"/>
  <c r="O142" i="8"/>
  <c r="V141" i="8"/>
  <c r="U141" i="8"/>
  <c r="T141" i="8"/>
  <c r="S141" i="8"/>
  <c r="R141" i="8"/>
  <c r="Q141" i="8"/>
  <c r="P141" i="8"/>
  <c r="O141" i="8"/>
  <c r="V140" i="8"/>
  <c r="U140" i="8"/>
  <c r="T140" i="8"/>
  <c r="S140" i="8"/>
  <c r="R140" i="8"/>
  <c r="Q140" i="8"/>
  <c r="P140" i="8"/>
  <c r="O140" i="8"/>
  <c r="V139" i="8"/>
  <c r="U139" i="8"/>
  <c r="T139" i="8"/>
  <c r="S139" i="8"/>
  <c r="R139" i="8"/>
  <c r="Q139" i="8"/>
  <c r="P139" i="8"/>
  <c r="O139" i="8"/>
  <c r="V138" i="8"/>
  <c r="U138" i="8"/>
  <c r="T138" i="8"/>
  <c r="S138" i="8"/>
  <c r="R138" i="8"/>
  <c r="Q138" i="8"/>
  <c r="P138" i="8"/>
  <c r="O138" i="8"/>
  <c r="V137" i="8"/>
  <c r="U137" i="8"/>
  <c r="T137" i="8"/>
  <c r="S137" i="8"/>
  <c r="R137" i="8"/>
  <c r="Q137" i="8"/>
  <c r="P137" i="8"/>
  <c r="O137" i="8"/>
  <c r="V136" i="8"/>
  <c r="U136" i="8"/>
  <c r="T136" i="8"/>
  <c r="S136" i="8"/>
  <c r="R136" i="8"/>
  <c r="Q136" i="8"/>
  <c r="P136" i="8"/>
  <c r="O136" i="8"/>
  <c r="V135" i="8"/>
  <c r="U135" i="8"/>
  <c r="T135" i="8"/>
  <c r="S135" i="8"/>
  <c r="R135" i="8"/>
  <c r="Q135" i="8"/>
  <c r="P135" i="8"/>
  <c r="O135" i="8"/>
  <c r="V134" i="8"/>
  <c r="U134" i="8"/>
  <c r="T134" i="8"/>
  <c r="S134" i="8"/>
  <c r="R134" i="8"/>
  <c r="Q134" i="8"/>
  <c r="P134" i="8"/>
  <c r="O134" i="8"/>
  <c r="V133" i="8"/>
  <c r="U133" i="8"/>
  <c r="T133" i="8"/>
  <c r="S133" i="8"/>
  <c r="R133" i="8"/>
  <c r="Q133" i="8"/>
  <c r="P133" i="8"/>
  <c r="O133" i="8"/>
  <c r="V132" i="8"/>
  <c r="U132" i="8"/>
  <c r="T132" i="8"/>
  <c r="S132" i="8"/>
  <c r="R132" i="8"/>
  <c r="Q132" i="8"/>
  <c r="P132" i="8"/>
  <c r="O132" i="8"/>
  <c r="V131" i="8"/>
  <c r="U131" i="8"/>
  <c r="T131" i="8"/>
  <c r="S131" i="8"/>
  <c r="R131" i="8"/>
  <c r="Q131" i="8"/>
  <c r="P131" i="8"/>
  <c r="O131" i="8"/>
  <c r="V130" i="8"/>
  <c r="U130" i="8"/>
  <c r="T130" i="8"/>
  <c r="S130" i="8"/>
  <c r="R130" i="8"/>
  <c r="Q130" i="8"/>
  <c r="P130" i="8"/>
  <c r="O130" i="8"/>
  <c r="V129" i="8"/>
  <c r="U129" i="8"/>
  <c r="T129" i="8"/>
  <c r="S129" i="8"/>
  <c r="R129" i="8"/>
  <c r="Q129" i="8"/>
  <c r="P129" i="8"/>
  <c r="O129" i="8"/>
  <c r="V128" i="8"/>
  <c r="U128" i="8"/>
  <c r="T128" i="8"/>
  <c r="S128" i="8"/>
  <c r="R128" i="8"/>
  <c r="Q128" i="8"/>
  <c r="P128" i="8"/>
  <c r="O128" i="8"/>
  <c r="V127" i="8"/>
  <c r="U127" i="8"/>
  <c r="T127" i="8"/>
  <c r="S127" i="8"/>
  <c r="R127" i="8"/>
  <c r="Q127" i="8"/>
  <c r="P127" i="8"/>
  <c r="O127" i="8"/>
  <c r="V126" i="8"/>
  <c r="U126" i="8"/>
  <c r="T126" i="8"/>
  <c r="S126" i="8"/>
  <c r="R126" i="8"/>
  <c r="Q126" i="8"/>
  <c r="P126" i="8"/>
  <c r="O126" i="8"/>
  <c r="V125" i="8"/>
  <c r="U125" i="8"/>
  <c r="T125" i="8"/>
  <c r="S125" i="8"/>
  <c r="R125" i="8"/>
  <c r="Q125" i="8"/>
  <c r="P125" i="8"/>
  <c r="O125" i="8"/>
  <c r="V124" i="8"/>
  <c r="U124" i="8"/>
  <c r="T124" i="8"/>
  <c r="S124" i="8"/>
  <c r="R124" i="8"/>
  <c r="Q124" i="8"/>
  <c r="P124" i="8"/>
  <c r="O124" i="8"/>
  <c r="V123" i="8"/>
  <c r="U123" i="8"/>
  <c r="T123" i="8"/>
  <c r="S123" i="8"/>
  <c r="R123" i="8"/>
  <c r="Q123" i="8"/>
  <c r="P123" i="8"/>
  <c r="O123" i="8"/>
  <c r="V122" i="8"/>
  <c r="U122" i="8"/>
  <c r="T122" i="8"/>
  <c r="S122" i="8"/>
  <c r="R122" i="8"/>
  <c r="Q122" i="8"/>
  <c r="P122" i="8"/>
  <c r="O122" i="8"/>
  <c r="V121" i="8"/>
  <c r="U121" i="8"/>
  <c r="T121" i="8"/>
  <c r="S121" i="8"/>
  <c r="R121" i="8"/>
  <c r="Q121" i="8"/>
  <c r="P121" i="8"/>
  <c r="O121" i="8"/>
  <c r="V120" i="8"/>
  <c r="U120" i="8"/>
  <c r="T120" i="8"/>
  <c r="S120" i="8"/>
  <c r="R120" i="8"/>
  <c r="Q120" i="8"/>
  <c r="P120" i="8"/>
  <c r="O120" i="8"/>
  <c r="V119" i="8"/>
  <c r="U119" i="8"/>
  <c r="T119" i="8"/>
  <c r="S119" i="8"/>
  <c r="R119" i="8"/>
  <c r="Q119" i="8"/>
  <c r="P119" i="8"/>
  <c r="O119" i="8"/>
  <c r="V118" i="8"/>
  <c r="U118" i="8"/>
  <c r="T118" i="8"/>
  <c r="S118" i="8"/>
  <c r="R118" i="8"/>
  <c r="Q118" i="8"/>
  <c r="P118" i="8"/>
  <c r="O118" i="8"/>
  <c r="V117" i="8"/>
  <c r="U117" i="8"/>
  <c r="T117" i="8"/>
  <c r="S117" i="8"/>
  <c r="R117" i="8"/>
  <c r="Q117" i="8"/>
  <c r="P117" i="8"/>
  <c r="O117" i="8"/>
  <c r="V116" i="8"/>
  <c r="U116" i="8"/>
  <c r="T116" i="8"/>
  <c r="S116" i="8"/>
  <c r="R116" i="8"/>
  <c r="Q116" i="8"/>
  <c r="P116" i="8"/>
  <c r="O116" i="8"/>
  <c r="V115" i="8"/>
  <c r="U115" i="8"/>
  <c r="T115" i="8"/>
  <c r="S115" i="8"/>
  <c r="R115" i="8"/>
  <c r="Q115" i="8"/>
  <c r="P115" i="8"/>
  <c r="O115" i="8"/>
  <c r="V114" i="8"/>
  <c r="U114" i="8"/>
  <c r="T114" i="8"/>
  <c r="S114" i="8"/>
  <c r="R114" i="8"/>
  <c r="Q114" i="8"/>
  <c r="P114" i="8"/>
  <c r="O114" i="8"/>
  <c r="V113" i="8"/>
  <c r="U113" i="8"/>
  <c r="T113" i="8"/>
  <c r="S113" i="8"/>
  <c r="R113" i="8"/>
  <c r="Q113" i="8"/>
  <c r="P113" i="8"/>
  <c r="O113" i="8"/>
  <c r="V112" i="8"/>
  <c r="U112" i="8"/>
  <c r="T112" i="8"/>
  <c r="S112" i="8"/>
  <c r="R112" i="8"/>
  <c r="Q112" i="8"/>
  <c r="P112" i="8"/>
  <c r="O112" i="8"/>
  <c r="V111" i="8"/>
  <c r="U111" i="8"/>
  <c r="T111" i="8"/>
  <c r="S111" i="8"/>
  <c r="R111" i="8"/>
  <c r="Q111" i="8"/>
  <c r="P111" i="8"/>
  <c r="O111" i="8"/>
  <c r="V110" i="8"/>
  <c r="U110" i="8"/>
  <c r="T110" i="8"/>
  <c r="S110" i="8"/>
  <c r="R110" i="8"/>
  <c r="Q110" i="8"/>
  <c r="P110" i="8"/>
  <c r="O110" i="8"/>
  <c r="V109" i="8"/>
  <c r="U109" i="8"/>
  <c r="T109" i="8"/>
  <c r="S109" i="8"/>
  <c r="R109" i="8"/>
  <c r="Q109" i="8"/>
  <c r="P109" i="8"/>
  <c r="O109" i="8"/>
  <c r="V108" i="8"/>
  <c r="U108" i="8"/>
  <c r="T108" i="8"/>
  <c r="S108" i="8"/>
  <c r="R108" i="8"/>
  <c r="Q108" i="8"/>
  <c r="P108" i="8"/>
  <c r="O108" i="8"/>
  <c r="V107" i="8"/>
  <c r="U107" i="8"/>
  <c r="T107" i="8"/>
  <c r="S107" i="8"/>
  <c r="R107" i="8"/>
  <c r="Q107" i="8"/>
  <c r="P107" i="8"/>
  <c r="O107" i="8"/>
  <c r="V106" i="8"/>
  <c r="U106" i="8"/>
  <c r="T106" i="8"/>
  <c r="S106" i="8"/>
  <c r="R106" i="8"/>
  <c r="Q106" i="8"/>
  <c r="P106" i="8"/>
  <c r="O106" i="8"/>
  <c r="V105" i="8"/>
  <c r="U105" i="8"/>
  <c r="T105" i="8"/>
  <c r="S105" i="8"/>
  <c r="R105" i="8"/>
  <c r="Q105" i="8"/>
  <c r="P105" i="8"/>
  <c r="O105" i="8"/>
  <c r="V104" i="8"/>
  <c r="U104" i="8"/>
  <c r="T104" i="8"/>
  <c r="S104" i="8"/>
  <c r="R104" i="8"/>
  <c r="Q104" i="8"/>
  <c r="P104" i="8"/>
  <c r="O104" i="8"/>
  <c r="V103" i="8"/>
  <c r="U103" i="8"/>
  <c r="T103" i="8"/>
  <c r="S103" i="8"/>
  <c r="R103" i="8"/>
  <c r="Q103" i="8"/>
  <c r="P103" i="8"/>
  <c r="O103" i="8"/>
  <c r="V102" i="8"/>
  <c r="U102" i="8"/>
  <c r="T102" i="8"/>
  <c r="S102" i="8"/>
  <c r="R102" i="8"/>
  <c r="Q102" i="8"/>
  <c r="P102" i="8"/>
  <c r="O102" i="8"/>
  <c r="V101" i="8"/>
  <c r="U101" i="8"/>
  <c r="T101" i="8"/>
  <c r="S101" i="8"/>
  <c r="R101" i="8"/>
  <c r="Q101" i="8"/>
  <c r="P101" i="8"/>
  <c r="O101" i="8"/>
  <c r="V100" i="8"/>
  <c r="U100" i="8"/>
  <c r="T100" i="8"/>
  <c r="S100" i="8"/>
  <c r="R100" i="8"/>
  <c r="Q100" i="8"/>
  <c r="P100" i="8"/>
  <c r="O100" i="8"/>
  <c r="V99" i="8"/>
  <c r="U99" i="8"/>
  <c r="T99" i="8"/>
  <c r="S99" i="8"/>
  <c r="R99" i="8"/>
  <c r="Q99" i="8"/>
  <c r="P99" i="8"/>
  <c r="O99" i="8"/>
  <c r="V98" i="8"/>
  <c r="U98" i="8"/>
  <c r="T98" i="8"/>
  <c r="S98" i="8"/>
  <c r="R98" i="8"/>
  <c r="Q98" i="8"/>
  <c r="P98" i="8"/>
  <c r="O98" i="8"/>
  <c r="V97" i="8"/>
  <c r="U97" i="8"/>
  <c r="T97" i="8"/>
  <c r="S97" i="8"/>
  <c r="R97" i="8"/>
  <c r="Q97" i="8"/>
  <c r="P97" i="8"/>
  <c r="O97" i="8"/>
  <c r="V96" i="8"/>
  <c r="U96" i="8"/>
  <c r="T96" i="8"/>
  <c r="S96" i="8"/>
  <c r="R96" i="8"/>
  <c r="Q96" i="8"/>
  <c r="P96" i="8"/>
  <c r="O96" i="8"/>
  <c r="V95" i="8"/>
  <c r="U95" i="8"/>
  <c r="T95" i="8"/>
  <c r="S95" i="8"/>
  <c r="R95" i="8"/>
  <c r="Q95" i="8"/>
  <c r="P95" i="8"/>
  <c r="O95" i="8"/>
  <c r="V94" i="8"/>
  <c r="U94" i="8"/>
  <c r="T94" i="8"/>
  <c r="S94" i="8"/>
  <c r="R94" i="8"/>
  <c r="Q94" i="8"/>
  <c r="P94" i="8"/>
  <c r="O94" i="8"/>
  <c r="V93" i="8"/>
  <c r="U93" i="8"/>
  <c r="T93" i="8"/>
  <c r="S93" i="8"/>
  <c r="R93" i="8"/>
  <c r="Q93" i="8"/>
  <c r="P93" i="8"/>
  <c r="O93" i="8"/>
  <c r="V92" i="8"/>
  <c r="U92" i="8"/>
  <c r="T92" i="8"/>
  <c r="S92" i="8"/>
  <c r="R92" i="8"/>
  <c r="Q92" i="8"/>
  <c r="P92" i="8"/>
  <c r="O92" i="8"/>
  <c r="V91" i="8"/>
  <c r="U91" i="8"/>
  <c r="T91" i="8"/>
  <c r="S91" i="8"/>
  <c r="R91" i="8"/>
  <c r="Q91" i="8"/>
  <c r="P91" i="8"/>
  <c r="O91" i="8"/>
  <c r="V90" i="8"/>
  <c r="U90" i="8"/>
  <c r="T90" i="8"/>
  <c r="S90" i="8"/>
  <c r="R90" i="8"/>
  <c r="Q90" i="8"/>
  <c r="P90" i="8"/>
  <c r="O90" i="8"/>
  <c r="V89" i="8"/>
  <c r="U89" i="8"/>
  <c r="T89" i="8"/>
  <c r="S89" i="8"/>
  <c r="R89" i="8"/>
  <c r="Q89" i="8"/>
  <c r="P89" i="8"/>
  <c r="O89" i="8"/>
  <c r="V88" i="8"/>
  <c r="U88" i="8"/>
  <c r="T88" i="8"/>
  <c r="S88" i="8"/>
  <c r="R88" i="8"/>
  <c r="Q88" i="8"/>
  <c r="P88" i="8"/>
  <c r="O88" i="8"/>
  <c r="V87" i="8"/>
  <c r="U87" i="8"/>
  <c r="T87" i="8"/>
  <c r="S87" i="8"/>
  <c r="R87" i="8"/>
  <c r="Q87" i="8"/>
  <c r="P87" i="8"/>
  <c r="O87" i="8"/>
  <c r="V86" i="8"/>
  <c r="U86" i="8"/>
  <c r="T86" i="8"/>
  <c r="S86" i="8"/>
  <c r="R86" i="8"/>
  <c r="Q86" i="8"/>
  <c r="P86" i="8"/>
  <c r="O86" i="8"/>
  <c r="V85" i="8"/>
  <c r="U85" i="8"/>
  <c r="T85" i="8"/>
  <c r="S85" i="8"/>
  <c r="R85" i="8"/>
  <c r="Q85" i="8"/>
  <c r="P85" i="8"/>
  <c r="O85" i="8"/>
  <c r="V84" i="8"/>
  <c r="U84" i="8"/>
  <c r="T84" i="8"/>
  <c r="S84" i="8"/>
  <c r="R84" i="8"/>
  <c r="Q84" i="8"/>
  <c r="P84" i="8"/>
  <c r="O84" i="8"/>
  <c r="V83" i="8"/>
  <c r="U83" i="8"/>
  <c r="T83" i="8"/>
  <c r="S83" i="8"/>
  <c r="R83" i="8"/>
  <c r="Q83" i="8"/>
  <c r="P83" i="8"/>
  <c r="O83" i="8"/>
  <c r="V82" i="8"/>
  <c r="U82" i="8"/>
  <c r="T82" i="8"/>
  <c r="S82" i="8"/>
  <c r="R82" i="8"/>
  <c r="Q82" i="8"/>
  <c r="P82" i="8"/>
  <c r="O82" i="8"/>
  <c r="V81" i="8"/>
  <c r="U81" i="8"/>
  <c r="T81" i="8"/>
  <c r="S81" i="8"/>
  <c r="R81" i="8"/>
  <c r="Q81" i="8"/>
  <c r="P81" i="8"/>
  <c r="O81" i="8"/>
  <c r="V80" i="8"/>
  <c r="U80" i="8"/>
  <c r="T80" i="8"/>
  <c r="S80" i="8"/>
  <c r="R80" i="8"/>
  <c r="Q80" i="8"/>
  <c r="P80" i="8"/>
  <c r="O80" i="8"/>
  <c r="V79" i="8"/>
  <c r="U79" i="8"/>
  <c r="T79" i="8"/>
  <c r="S79" i="8"/>
  <c r="R79" i="8"/>
  <c r="Q79" i="8"/>
  <c r="P79" i="8"/>
  <c r="O79" i="8"/>
  <c r="V78" i="8"/>
  <c r="U78" i="8"/>
  <c r="T78" i="8"/>
  <c r="S78" i="8"/>
  <c r="R78" i="8"/>
  <c r="Q78" i="8"/>
  <c r="P78" i="8"/>
  <c r="O78" i="8"/>
  <c r="V77" i="8"/>
  <c r="U77" i="8"/>
  <c r="T77" i="8"/>
  <c r="S77" i="8"/>
  <c r="R77" i="8"/>
  <c r="Q77" i="8"/>
  <c r="P77" i="8"/>
  <c r="O77" i="8"/>
  <c r="V76" i="8"/>
  <c r="U76" i="8"/>
  <c r="T76" i="8"/>
  <c r="S76" i="8"/>
  <c r="R76" i="8"/>
  <c r="Q76" i="8"/>
  <c r="P76" i="8"/>
  <c r="O76" i="8"/>
  <c r="V75" i="8"/>
  <c r="U75" i="8"/>
  <c r="T75" i="8"/>
  <c r="S75" i="8"/>
  <c r="R75" i="8"/>
  <c r="Q75" i="8"/>
  <c r="P75" i="8"/>
  <c r="O75" i="8"/>
  <c r="V74" i="8"/>
  <c r="U74" i="8"/>
  <c r="T74" i="8"/>
  <c r="S74" i="8"/>
  <c r="R74" i="8"/>
  <c r="Q74" i="8"/>
  <c r="P74" i="8"/>
  <c r="O74" i="8"/>
  <c r="V73" i="8"/>
  <c r="U73" i="8"/>
  <c r="T73" i="8"/>
  <c r="S73" i="8"/>
  <c r="R73" i="8"/>
  <c r="Q73" i="8"/>
  <c r="P73" i="8"/>
  <c r="O73" i="8"/>
  <c r="V72" i="8"/>
  <c r="U72" i="8"/>
  <c r="T72" i="8"/>
  <c r="S72" i="8"/>
  <c r="R72" i="8"/>
  <c r="Q72" i="8"/>
  <c r="P72" i="8"/>
  <c r="O72" i="8"/>
  <c r="V71" i="8"/>
  <c r="U71" i="8"/>
  <c r="T71" i="8"/>
  <c r="S71" i="8"/>
  <c r="R71" i="8"/>
  <c r="Q71" i="8"/>
  <c r="P71" i="8"/>
  <c r="O71" i="8"/>
  <c r="V70" i="8"/>
  <c r="U70" i="8"/>
  <c r="T70" i="8"/>
  <c r="S70" i="8"/>
  <c r="R70" i="8"/>
  <c r="Q70" i="8"/>
  <c r="P70" i="8"/>
  <c r="O70" i="8"/>
  <c r="V69" i="8"/>
  <c r="U69" i="8"/>
  <c r="T69" i="8"/>
  <c r="S69" i="8"/>
  <c r="R69" i="8"/>
  <c r="Q69" i="8"/>
  <c r="P69" i="8"/>
  <c r="O69" i="8"/>
  <c r="V68" i="8"/>
  <c r="U68" i="8"/>
  <c r="T68" i="8"/>
  <c r="S68" i="8"/>
  <c r="R68" i="8"/>
  <c r="Q68" i="8"/>
  <c r="P68" i="8"/>
  <c r="O68" i="8"/>
  <c r="V67" i="8"/>
  <c r="U67" i="8"/>
  <c r="T67" i="8"/>
  <c r="S67" i="8"/>
  <c r="R67" i="8"/>
  <c r="Q67" i="8"/>
  <c r="P67" i="8"/>
  <c r="O67" i="8"/>
  <c r="V66" i="8"/>
  <c r="U66" i="8"/>
  <c r="T66" i="8"/>
  <c r="S66" i="8"/>
  <c r="R66" i="8"/>
  <c r="Q66" i="8"/>
  <c r="P66" i="8"/>
  <c r="O66" i="8"/>
  <c r="V65" i="8"/>
  <c r="U65" i="8"/>
  <c r="T65" i="8"/>
  <c r="S65" i="8"/>
  <c r="R65" i="8"/>
  <c r="Q65" i="8"/>
  <c r="P65" i="8"/>
  <c r="O65" i="8"/>
  <c r="V64" i="8"/>
  <c r="U64" i="8"/>
  <c r="T64" i="8"/>
  <c r="S64" i="8"/>
  <c r="R64" i="8"/>
  <c r="Q64" i="8"/>
  <c r="P64" i="8"/>
  <c r="O64" i="8"/>
  <c r="V63" i="8"/>
  <c r="U63" i="8"/>
  <c r="T63" i="8"/>
  <c r="S63" i="8"/>
  <c r="R63" i="8"/>
  <c r="Q63" i="8"/>
  <c r="P63" i="8"/>
  <c r="O63" i="8"/>
  <c r="V62" i="8"/>
  <c r="U62" i="8"/>
  <c r="T62" i="8"/>
  <c r="S62" i="8"/>
  <c r="R62" i="8"/>
  <c r="Q62" i="8"/>
  <c r="P62" i="8"/>
  <c r="O62" i="8"/>
  <c r="V61" i="8"/>
  <c r="U61" i="8"/>
  <c r="T61" i="8"/>
  <c r="S61" i="8"/>
  <c r="R61" i="8"/>
  <c r="Q61" i="8"/>
  <c r="P61" i="8"/>
  <c r="O61" i="8"/>
  <c r="V60" i="8"/>
  <c r="U60" i="8"/>
  <c r="T60" i="8"/>
  <c r="S60" i="8"/>
  <c r="R60" i="8"/>
  <c r="Q60" i="8"/>
  <c r="P60" i="8"/>
  <c r="O60" i="8"/>
  <c r="V59" i="8"/>
  <c r="U59" i="8"/>
  <c r="T59" i="8"/>
  <c r="S59" i="8"/>
  <c r="R59" i="8"/>
  <c r="Q59" i="8"/>
  <c r="P59" i="8"/>
  <c r="O59" i="8"/>
  <c r="V58" i="8"/>
  <c r="U58" i="8"/>
  <c r="T58" i="8"/>
  <c r="S58" i="8"/>
  <c r="R58" i="8"/>
  <c r="Q58" i="8"/>
  <c r="P58" i="8"/>
  <c r="O58" i="8"/>
  <c r="V57" i="8"/>
  <c r="U57" i="8"/>
  <c r="T57" i="8"/>
  <c r="S57" i="8"/>
  <c r="R57" i="8"/>
  <c r="Q57" i="8"/>
  <c r="P57" i="8"/>
  <c r="O57" i="8"/>
  <c r="V56" i="8"/>
  <c r="U56" i="8"/>
  <c r="T56" i="8"/>
  <c r="S56" i="8"/>
  <c r="R56" i="8"/>
  <c r="Q56" i="8"/>
  <c r="P56" i="8"/>
  <c r="O56" i="8"/>
  <c r="V55" i="8"/>
  <c r="U55" i="8"/>
  <c r="T55" i="8"/>
  <c r="S55" i="8"/>
  <c r="R55" i="8"/>
  <c r="Q55" i="8"/>
  <c r="P55" i="8"/>
  <c r="O55" i="8"/>
  <c r="V54" i="8"/>
  <c r="U54" i="8"/>
  <c r="T54" i="8"/>
  <c r="S54" i="8"/>
  <c r="R54" i="8"/>
  <c r="Q54" i="8"/>
  <c r="P54" i="8"/>
  <c r="O54" i="8"/>
  <c r="V53" i="8"/>
  <c r="U53" i="8"/>
  <c r="T53" i="8"/>
  <c r="S53" i="8"/>
  <c r="R53" i="8"/>
  <c r="Q53" i="8"/>
  <c r="P53" i="8"/>
  <c r="O53" i="8"/>
  <c r="V52" i="8"/>
  <c r="U52" i="8"/>
  <c r="T52" i="8"/>
  <c r="S52" i="8"/>
  <c r="R52" i="8"/>
  <c r="Q52" i="8"/>
  <c r="P52" i="8"/>
  <c r="O52" i="8"/>
  <c r="V51" i="8"/>
  <c r="U51" i="8"/>
  <c r="T51" i="8"/>
  <c r="S51" i="8"/>
  <c r="R51" i="8"/>
  <c r="Q51" i="8"/>
  <c r="P51" i="8"/>
  <c r="O51" i="8"/>
  <c r="V50" i="8"/>
  <c r="U50" i="8"/>
  <c r="T50" i="8"/>
  <c r="S50" i="8"/>
  <c r="R50" i="8"/>
  <c r="Q50" i="8"/>
  <c r="P50" i="8"/>
  <c r="O50" i="8"/>
  <c r="V49" i="8"/>
  <c r="U49" i="8"/>
  <c r="T49" i="8"/>
  <c r="S49" i="8"/>
  <c r="R49" i="8"/>
  <c r="Q49" i="8"/>
  <c r="P49" i="8"/>
  <c r="O49" i="8"/>
  <c r="V48" i="8"/>
  <c r="U48" i="8"/>
  <c r="T48" i="8"/>
  <c r="S48" i="8"/>
  <c r="R48" i="8"/>
  <c r="Q48" i="8"/>
  <c r="P48" i="8"/>
  <c r="O48" i="8"/>
  <c r="V47" i="8"/>
  <c r="U47" i="8"/>
  <c r="T47" i="8"/>
  <c r="S47" i="8"/>
  <c r="R47" i="8"/>
  <c r="Q47" i="8"/>
  <c r="P47" i="8"/>
  <c r="O47" i="8"/>
  <c r="V46" i="8"/>
  <c r="U46" i="8"/>
  <c r="T46" i="8"/>
  <c r="S46" i="8"/>
  <c r="R46" i="8"/>
  <c r="Q46" i="8"/>
  <c r="P46" i="8"/>
  <c r="O46" i="8"/>
  <c r="V45" i="8"/>
  <c r="U45" i="8"/>
  <c r="T45" i="8"/>
  <c r="S45" i="8"/>
  <c r="R45" i="8"/>
  <c r="Q45" i="8"/>
  <c r="P45" i="8"/>
  <c r="O45" i="8"/>
  <c r="V44" i="8"/>
  <c r="U44" i="8"/>
  <c r="T44" i="8"/>
  <c r="S44" i="8"/>
  <c r="R44" i="8"/>
  <c r="Q44" i="8"/>
  <c r="P44" i="8"/>
  <c r="O44" i="8"/>
  <c r="V43" i="8"/>
  <c r="U43" i="8"/>
  <c r="T43" i="8"/>
  <c r="S43" i="8"/>
  <c r="R43" i="8"/>
  <c r="Q43" i="8"/>
  <c r="P43" i="8"/>
  <c r="O43" i="8"/>
  <c r="V42" i="8"/>
  <c r="U42" i="8"/>
  <c r="T42" i="8"/>
  <c r="S42" i="8"/>
  <c r="R42" i="8"/>
  <c r="Q42" i="8"/>
  <c r="P42" i="8"/>
  <c r="O42" i="8"/>
  <c r="V41" i="8"/>
  <c r="U41" i="8"/>
  <c r="T41" i="8"/>
  <c r="S41" i="8"/>
  <c r="R41" i="8"/>
  <c r="Q41" i="8"/>
  <c r="P41" i="8"/>
  <c r="O41" i="8"/>
  <c r="V40" i="8"/>
  <c r="U40" i="8"/>
  <c r="T40" i="8"/>
  <c r="S40" i="8"/>
  <c r="R40" i="8"/>
  <c r="Q40" i="8"/>
  <c r="P40" i="8"/>
  <c r="O40" i="8"/>
  <c r="V39" i="8"/>
  <c r="U39" i="8"/>
  <c r="T39" i="8"/>
  <c r="S39" i="8"/>
  <c r="R39" i="8"/>
  <c r="Q39" i="8"/>
  <c r="P39" i="8"/>
  <c r="O39" i="8"/>
  <c r="V38" i="8"/>
  <c r="U38" i="8"/>
  <c r="T38" i="8"/>
  <c r="S38" i="8"/>
  <c r="R38" i="8"/>
  <c r="Q38" i="8"/>
  <c r="P38" i="8"/>
  <c r="O38" i="8"/>
  <c r="V37" i="8"/>
  <c r="U37" i="8"/>
  <c r="T37" i="8"/>
  <c r="S37" i="8"/>
  <c r="R37" i="8"/>
  <c r="Q37" i="8"/>
  <c r="P37" i="8"/>
  <c r="O37" i="8"/>
  <c r="V36" i="8"/>
  <c r="U36" i="8"/>
  <c r="T36" i="8"/>
  <c r="S36" i="8"/>
  <c r="R36" i="8"/>
  <c r="Q36" i="8"/>
  <c r="P36" i="8"/>
  <c r="O36" i="8"/>
  <c r="V35" i="8"/>
  <c r="U35" i="8"/>
  <c r="T35" i="8"/>
  <c r="S35" i="8"/>
  <c r="R35" i="8"/>
  <c r="Q35" i="8"/>
  <c r="P35" i="8"/>
  <c r="O35" i="8"/>
  <c r="V34" i="8"/>
  <c r="U34" i="8"/>
  <c r="T34" i="8"/>
  <c r="S34" i="8"/>
  <c r="R34" i="8"/>
  <c r="Q34" i="8"/>
  <c r="P34" i="8"/>
  <c r="O34" i="8"/>
  <c r="V33" i="8"/>
  <c r="U33" i="8"/>
  <c r="T33" i="8"/>
  <c r="S33" i="8"/>
  <c r="R33" i="8"/>
  <c r="Q33" i="8"/>
  <c r="P33" i="8"/>
  <c r="O33" i="8"/>
  <c r="V32" i="8"/>
  <c r="U32" i="8"/>
  <c r="T32" i="8"/>
  <c r="S32" i="8"/>
  <c r="R32" i="8"/>
  <c r="Q32" i="8"/>
  <c r="P32" i="8"/>
  <c r="O32" i="8"/>
  <c r="V31" i="8"/>
  <c r="U31" i="8"/>
  <c r="T31" i="8"/>
  <c r="S31" i="8"/>
  <c r="R31" i="8"/>
  <c r="Q31" i="8"/>
  <c r="P31" i="8"/>
  <c r="O31" i="8"/>
  <c r="V30" i="8"/>
  <c r="U30" i="8"/>
  <c r="T30" i="8"/>
  <c r="S30" i="8"/>
  <c r="R30" i="8"/>
  <c r="Q30" i="8"/>
  <c r="P30" i="8"/>
  <c r="O30" i="8"/>
  <c r="V29" i="8"/>
  <c r="U29" i="8"/>
  <c r="T29" i="8"/>
  <c r="S29" i="8"/>
  <c r="R29" i="8"/>
  <c r="Q29" i="8"/>
  <c r="P29" i="8"/>
  <c r="O29" i="8"/>
  <c r="V28" i="8"/>
  <c r="U28" i="8"/>
  <c r="T28" i="8"/>
  <c r="S28" i="8"/>
  <c r="R28" i="8"/>
  <c r="Q28" i="8"/>
  <c r="P28" i="8"/>
  <c r="O28" i="8"/>
  <c r="V27" i="8"/>
  <c r="U27" i="8"/>
  <c r="T27" i="8"/>
  <c r="S27" i="8"/>
  <c r="R27" i="8"/>
  <c r="Q27" i="8"/>
  <c r="P27" i="8"/>
  <c r="O27" i="8"/>
  <c r="V26" i="8"/>
  <c r="U26" i="8"/>
  <c r="T26" i="8"/>
  <c r="S26" i="8"/>
  <c r="R26" i="8"/>
  <c r="Q26" i="8"/>
  <c r="P26" i="8"/>
  <c r="O26" i="8"/>
  <c r="V25" i="8"/>
  <c r="U25" i="8"/>
  <c r="T25" i="8"/>
  <c r="S25" i="8"/>
  <c r="R25" i="8"/>
  <c r="Q25" i="8"/>
  <c r="P25" i="8"/>
  <c r="O25" i="8"/>
  <c r="V24" i="8"/>
  <c r="U24" i="8"/>
  <c r="T24" i="8"/>
  <c r="S24" i="8"/>
  <c r="R24" i="8"/>
  <c r="Q24" i="8"/>
  <c r="P24" i="8"/>
  <c r="O24" i="8"/>
  <c r="V23" i="8"/>
  <c r="U23" i="8"/>
  <c r="T23" i="8"/>
  <c r="S23" i="8"/>
  <c r="R23" i="8"/>
  <c r="Q23" i="8"/>
  <c r="P23" i="8"/>
  <c r="O23" i="8"/>
  <c r="V22" i="8"/>
  <c r="U22" i="8"/>
  <c r="T22" i="8"/>
  <c r="S22" i="8"/>
  <c r="R22" i="8"/>
  <c r="Q22" i="8"/>
  <c r="P22" i="8"/>
  <c r="O22" i="8"/>
  <c r="V21" i="8"/>
  <c r="U21" i="8"/>
  <c r="T21" i="8"/>
  <c r="S21" i="8"/>
  <c r="R21" i="8"/>
  <c r="Q21" i="8"/>
  <c r="P21" i="8"/>
  <c r="O21" i="8"/>
  <c r="V20" i="8"/>
  <c r="U20" i="8"/>
  <c r="T20" i="8"/>
  <c r="S20" i="8"/>
  <c r="R20" i="8"/>
  <c r="Q20" i="8"/>
  <c r="P20" i="8"/>
  <c r="O20" i="8"/>
  <c r="V19" i="8"/>
  <c r="U19" i="8"/>
  <c r="T19" i="8"/>
  <c r="S19" i="8"/>
  <c r="R19" i="8"/>
  <c r="Q19" i="8"/>
  <c r="P19" i="8"/>
  <c r="O19" i="8"/>
  <c r="V18" i="8"/>
  <c r="U18" i="8"/>
  <c r="T18" i="8"/>
  <c r="S18" i="8"/>
  <c r="R18" i="8"/>
  <c r="Q18" i="8"/>
  <c r="P18" i="8"/>
  <c r="O18" i="8"/>
  <c r="V17" i="8"/>
  <c r="U17" i="8"/>
  <c r="T17" i="8"/>
  <c r="S17" i="8"/>
  <c r="R17" i="8"/>
  <c r="Q17" i="8"/>
  <c r="P17" i="8"/>
  <c r="O17" i="8"/>
  <c r="V16" i="8"/>
  <c r="U16" i="8"/>
  <c r="T16" i="8"/>
  <c r="S16" i="8"/>
  <c r="R16" i="8"/>
  <c r="Q16" i="8"/>
  <c r="P16" i="8"/>
  <c r="O16" i="8"/>
  <c r="V15" i="8"/>
  <c r="U15" i="8"/>
  <c r="T15" i="8"/>
  <c r="S15" i="8"/>
  <c r="R15" i="8"/>
  <c r="Q15" i="8"/>
  <c r="P15" i="8"/>
  <c r="O15" i="8"/>
  <c r="V14" i="8"/>
  <c r="U14" i="8"/>
  <c r="T14" i="8"/>
  <c r="S14" i="8"/>
  <c r="R14" i="8"/>
  <c r="Q14" i="8"/>
  <c r="P14" i="8"/>
  <c r="O14" i="8"/>
  <c r="V13" i="8"/>
  <c r="U13" i="8"/>
  <c r="T13" i="8"/>
  <c r="S13" i="8"/>
  <c r="R13" i="8"/>
  <c r="Q13" i="8"/>
  <c r="P13" i="8"/>
  <c r="O13" i="8"/>
  <c r="V12" i="8"/>
  <c r="U12" i="8"/>
  <c r="T12" i="8"/>
  <c r="S12" i="8"/>
  <c r="R12" i="8"/>
  <c r="Q12" i="8"/>
  <c r="P12" i="8"/>
  <c r="O12" i="8"/>
  <c r="V11" i="8"/>
  <c r="U11" i="8"/>
  <c r="T11" i="8"/>
  <c r="S11" i="8"/>
  <c r="R11" i="8"/>
  <c r="Q11" i="8"/>
  <c r="P11" i="8"/>
  <c r="O11" i="8"/>
  <c r="V10" i="8"/>
  <c r="U10" i="8"/>
  <c r="T10" i="8"/>
  <c r="S10" i="8"/>
  <c r="R10" i="8"/>
  <c r="Q10" i="8"/>
  <c r="P10" i="8"/>
  <c r="O10" i="8"/>
  <c r="V9" i="8"/>
  <c r="U9" i="8"/>
  <c r="T9" i="8"/>
  <c r="S9" i="8"/>
  <c r="R9" i="8"/>
  <c r="Q9" i="8"/>
  <c r="P9" i="8"/>
  <c r="O9" i="8"/>
  <c r="V8" i="8"/>
  <c r="U8" i="8"/>
  <c r="T8" i="8"/>
  <c r="S8" i="8"/>
  <c r="R8" i="8"/>
  <c r="Q8" i="8"/>
  <c r="P8" i="8"/>
  <c r="O8" i="8"/>
  <c r="V7" i="8"/>
  <c r="U7" i="8"/>
  <c r="T7" i="8"/>
  <c r="S7" i="8"/>
  <c r="R7" i="8"/>
  <c r="Q7" i="8"/>
  <c r="P7" i="8"/>
  <c r="O7" i="8"/>
  <c r="V6" i="8"/>
  <c r="U6" i="8"/>
  <c r="T6" i="8"/>
  <c r="S6" i="8"/>
  <c r="R6" i="8"/>
  <c r="Q6" i="8"/>
  <c r="P6" i="8"/>
  <c r="O6" i="8"/>
  <c r="V5" i="8"/>
  <c r="U5" i="8"/>
  <c r="T5" i="8"/>
  <c r="S5" i="8"/>
  <c r="R5" i="8"/>
  <c r="Q5" i="8"/>
  <c r="P5" i="8"/>
  <c r="O5" i="8"/>
  <c r="V4" i="8"/>
  <c r="U4" i="8"/>
  <c r="T4" i="8"/>
  <c r="S4" i="8"/>
  <c r="R4" i="8"/>
  <c r="Q4" i="8"/>
  <c r="P4" i="8"/>
  <c r="O4" i="8"/>
  <c r="V3" i="8"/>
  <c r="U3" i="8"/>
  <c r="T3" i="8"/>
  <c r="S3" i="8"/>
  <c r="R3" i="8"/>
  <c r="Q3" i="8"/>
  <c r="P3" i="8"/>
  <c r="O3" i="8"/>
  <c r="V2" i="8"/>
  <c r="U2" i="8"/>
  <c r="T2" i="8"/>
  <c r="S2" i="8"/>
  <c r="R2" i="8"/>
  <c r="Q2" i="8"/>
  <c r="P2" i="8"/>
  <c r="O2" i="8"/>
  <c r="A6" i="9"/>
  <c r="G6" i="9"/>
  <c r="E6" i="9"/>
  <c r="C6" i="9"/>
</calcChain>
</file>

<file path=xl/sharedStrings.xml><?xml version="1.0" encoding="utf-8"?>
<sst xmlns="http://schemas.openxmlformats.org/spreadsheetml/2006/main" count="6325" uniqueCount="399">
  <si>
    <t>ID</t>
  </si>
  <si>
    <t>CUSTOMER_ID</t>
  </si>
  <si>
    <t>Tahun Jual</t>
  </si>
  <si>
    <t>Bulan Jual</t>
  </si>
  <si>
    <t>Tipe Properti</t>
  </si>
  <si>
    <t>Luas Properti (m2)</t>
  </si>
  <si>
    <t># Kamar Tidur</t>
  </si>
  <si>
    <t># Kamar Mandi</t>
  </si>
  <si>
    <t>Kolam Renang</t>
  </si>
  <si>
    <t>GYM</t>
  </si>
  <si>
    <t>Kota</t>
  </si>
  <si>
    <t>Jarak ke Stasiun KRL Terdekat (km)</t>
  </si>
  <si>
    <t>Harga</t>
  </si>
  <si>
    <t>Status</t>
  </si>
  <si>
    <t>CUST-0044</t>
  </si>
  <si>
    <t>Apartment</t>
  </si>
  <si>
    <t>Tidak</t>
  </si>
  <si>
    <t>Tangerang</t>
  </si>
  <si>
    <t>Terjual</t>
  </si>
  <si>
    <t>CUST-0079</t>
  </si>
  <si>
    <t>Jakarta</t>
  </si>
  <si>
    <t>CUST-0121</t>
  </si>
  <si>
    <t>Tangerang Selatan</t>
  </si>
  <si>
    <t>Iya</t>
  </si>
  <si>
    <t>Denpasar</t>
  </si>
  <si>
    <t/>
  </si>
  <si>
    <t>CUST-0139</t>
  </si>
  <si>
    <t>CUST-0157</t>
  </si>
  <si>
    <t>CUST-0120</t>
  </si>
  <si>
    <t>CUST-0100</t>
  </si>
  <si>
    <t>CUST-0111</t>
  </si>
  <si>
    <t>CUST-0164</t>
  </si>
  <si>
    <t>CUST-0012</t>
  </si>
  <si>
    <t>Office</t>
  </si>
  <si>
    <t>CUST-0148</t>
  </si>
  <si>
    <t>CUST-0113</t>
  </si>
  <si>
    <t>CUST-0169</t>
  </si>
  <si>
    <t>Bekasi</t>
  </si>
  <si>
    <t>CUST-0014</t>
  </si>
  <si>
    <t>CUST-0034</t>
  </si>
  <si>
    <t>CUST-0016</t>
  </si>
  <si>
    <t>CUST-0055</t>
  </si>
  <si>
    <t>Surabaya</t>
  </si>
  <si>
    <t>CUST-0081</t>
  </si>
  <si>
    <t>Depok</t>
  </si>
  <si>
    <t>CUST-0089</t>
  </si>
  <si>
    <t>CUST-0154</t>
  </si>
  <si>
    <t>CUST-0105</t>
  </si>
  <si>
    <t>CUST-0184</t>
  </si>
  <si>
    <t>CUST-0137</t>
  </si>
  <si>
    <t>CUST-0109</t>
  </si>
  <si>
    <t>CUST-0043</t>
  </si>
  <si>
    <t>CUST-0159</t>
  </si>
  <si>
    <t>CUST-0015</t>
  </si>
  <si>
    <t>CUST-0025</t>
  </si>
  <si>
    <t>Semarang</t>
  </si>
  <si>
    <t>CUST-0150</t>
  </si>
  <si>
    <t>CUST-0076</t>
  </si>
  <si>
    <t>CUST-0039</t>
  </si>
  <si>
    <t>CUST-0134</t>
  </si>
  <si>
    <t>CUST-0152</t>
  </si>
  <si>
    <t>CUST-0032</t>
  </si>
  <si>
    <t>CUST-0147</t>
  </si>
  <si>
    <t>CUST-0013</t>
  </si>
  <si>
    <t>CUST-0103</t>
  </si>
  <si>
    <t>CUST-0122</t>
  </si>
  <si>
    <t>CUST-0182</t>
  </si>
  <si>
    <t>CUST-0087</t>
  </si>
  <si>
    <t>CUST-0061</t>
  </si>
  <si>
    <t>CUST-0097</t>
  </si>
  <si>
    <t>CUST-0084</t>
  </si>
  <si>
    <t>CUST-0125</t>
  </si>
  <si>
    <t>CUST-0176</t>
  </si>
  <si>
    <t>CUST-0046</t>
  </si>
  <si>
    <t>CUST-0051</t>
  </si>
  <si>
    <t>CUST-0065</t>
  </si>
  <si>
    <t>CUST-0027</t>
  </si>
  <si>
    <t>CUST-0172</t>
  </si>
  <si>
    <t>Riau</t>
  </si>
  <si>
    <t>CUST-0095</t>
  </si>
  <si>
    <t>CUST-0133</t>
  </si>
  <si>
    <t>CUST-0163</t>
  </si>
  <si>
    <t>CUST-0101</t>
  </si>
  <si>
    <t>Bandung</t>
  </si>
  <si>
    <t>CUST-0050</t>
  </si>
  <si>
    <t>CUST-0092</t>
  </si>
  <si>
    <t>CUST-0038</t>
  </si>
  <si>
    <t>CUST-0096</t>
  </si>
  <si>
    <t>CUST-0091</t>
  </si>
  <si>
    <t>CUST-0167</t>
  </si>
  <si>
    <t>CUST-0151</t>
  </si>
  <si>
    <t>CUST-0160</t>
  </si>
  <si>
    <t>CUST-0123</t>
  </si>
  <si>
    <t>CUST-0067</t>
  </si>
  <si>
    <t>CUST-0062</t>
  </si>
  <si>
    <t>CUST-0078</t>
  </si>
  <si>
    <t>CUST-0114</t>
  </si>
  <si>
    <t>CUST-0174</t>
  </si>
  <si>
    <t>CUST-0185</t>
  </si>
  <si>
    <t>CUST-0052</t>
  </si>
  <si>
    <t>CUST-0128</t>
  </si>
  <si>
    <t>CUST-0104</t>
  </si>
  <si>
    <t>CUST-0011</t>
  </si>
  <si>
    <t>CUST-0173</t>
  </si>
  <si>
    <t>CUST-0119</t>
  </si>
  <si>
    <t>CUST-0146</t>
  </si>
  <si>
    <t>CUST-0026</t>
  </si>
  <si>
    <t>CUST-0130</t>
  </si>
  <si>
    <t>CUST-0070</t>
  </si>
  <si>
    <t>CUST-0029</t>
  </si>
  <si>
    <t>CUST-0155</t>
  </si>
  <si>
    <t>CUST-0129</t>
  </si>
  <si>
    <t>CUST-0117</t>
  </si>
  <si>
    <t>CUST-0098</t>
  </si>
  <si>
    <t>CUST-0145</t>
  </si>
  <si>
    <t>CUST-0168</t>
  </si>
  <si>
    <t>CUST-0175</t>
  </si>
  <si>
    <t>CUST-0132</t>
  </si>
  <si>
    <t>CUST-0073</t>
  </si>
  <si>
    <t>CUST-0161</t>
  </si>
  <si>
    <t>CUST-0116</t>
  </si>
  <si>
    <t>CUST-0144</t>
  </si>
  <si>
    <t>CUST-0053</t>
  </si>
  <si>
    <t>CUST-0181</t>
  </si>
  <si>
    <t>CUST-0059</t>
  </si>
  <si>
    <t>CUST-0040</t>
  </si>
  <si>
    <t>CUST-0072</t>
  </si>
  <si>
    <t>CUST-0158</t>
  </si>
  <si>
    <t>CUST-0141</t>
  </si>
  <si>
    <t>CUST-0077</t>
  </si>
  <si>
    <t>CUST-0124</t>
  </si>
  <si>
    <t>CUST-0083</t>
  </si>
  <si>
    <t>CUST-0049</t>
  </si>
  <si>
    <t>CUST-0018</t>
  </si>
  <si>
    <t>CUST-0118</t>
  </si>
  <si>
    <t>CUST-0064</t>
  </si>
  <si>
    <t>CUST-0170</t>
  </si>
  <si>
    <t>CUST-0023</t>
  </si>
  <si>
    <t>CUST-0088</t>
  </si>
  <si>
    <t>CUST-0033</t>
  </si>
  <si>
    <t>CUST-0136</t>
  </si>
  <si>
    <t>CUST-0149</t>
  </si>
  <si>
    <t>CUST-0048</t>
  </si>
  <si>
    <t>CUST-0131</t>
  </si>
  <si>
    <t>CUST-0074</t>
  </si>
  <si>
    <t>CUST-0058</t>
  </si>
  <si>
    <t>CUST-0017</t>
  </si>
  <si>
    <t>CUST-0110</t>
  </si>
  <si>
    <t>CUST-0031</t>
  </si>
  <si>
    <t>CUST-0086</t>
  </si>
  <si>
    <t>CUST-0085</t>
  </si>
  <si>
    <t>CUST-0166</t>
  </si>
  <si>
    <t>CUST-0090</t>
  </si>
  <si>
    <t>CUST-0071</t>
  </si>
  <si>
    <t>CUST-0142</t>
  </si>
  <si>
    <t>CUST-0054</t>
  </si>
  <si>
    <t>CUST-0020</t>
  </si>
  <si>
    <t>CUST-0022</t>
  </si>
  <si>
    <t>CUST-0037</t>
  </si>
  <si>
    <t>CUST-0075</t>
  </si>
  <si>
    <t>CUST-0021</t>
  </si>
  <si>
    <t>CUST-0140</t>
  </si>
  <si>
    <t>CUST-0047</t>
  </si>
  <si>
    <t>CUST-0019</t>
  </si>
  <si>
    <t>CUST-0156</t>
  </si>
  <si>
    <t>CUST-0143</t>
  </si>
  <si>
    <t>CUST-0035</t>
  </si>
  <si>
    <t>CUST-0030</t>
  </si>
  <si>
    <t>CUST-0028</t>
  </si>
  <si>
    <t>CUST-0069</t>
  </si>
  <si>
    <t>CUST-0099</t>
  </si>
  <si>
    <t>CUST-0068</t>
  </si>
  <si>
    <t>CUST-0138</t>
  </si>
  <si>
    <t>CUST-0165</t>
  </si>
  <si>
    <t>CUST-0135</t>
  </si>
  <si>
    <t>CUST-0063</t>
  </si>
  <si>
    <t>CUST-0179</t>
  </si>
  <si>
    <t>CUST-0178</t>
  </si>
  <si>
    <t>CUST-0041</t>
  </si>
  <si>
    <t>CUST-0094</t>
  </si>
  <si>
    <t>Palembang</t>
  </si>
  <si>
    <t>CUST-0082</t>
  </si>
  <si>
    <t>CUST-0080</t>
  </si>
  <si>
    <t>CUST-0106</t>
  </si>
  <si>
    <t>CUST-0115</t>
  </si>
  <si>
    <t>CUST-0042</t>
  </si>
  <si>
    <t>CUST-0066</t>
  </si>
  <si>
    <t>CUST-0057</t>
  </si>
  <si>
    <t>Makassar</t>
  </si>
  <si>
    <t>CUST-0108</t>
  </si>
  <si>
    <t>CUST-0093</t>
  </si>
  <si>
    <t>CUST-0180</t>
  </si>
  <si>
    <t>CUST-0024</t>
  </si>
  <si>
    <t>CUST-0045</t>
  </si>
  <si>
    <t>Tipe Customer</t>
  </si>
  <si>
    <t>Nama Depan</t>
  </si>
  <si>
    <t>Nama Belakang</t>
  </si>
  <si>
    <t>Umur disaat membeli</t>
  </si>
  <si>
    <t>Interval Umur</t>
  </si>
  <si>
    <t>Gender</t>
  </si>
  <si>
    <t>Tujuan</t>
  </si>
  <si>
    <t>Kepuasan Customer</t>
  </si>
  <si>
    <t>is_Kredit</t>
  </si>
  <si>
    <t>Sumber</t>
  </si>
  <si>
    <t>Individual</t>
  </si>
  <si>
    <t xml:space="preserve">Teguh </t>
  </si>
  <si>
    <t>Kurniawan</t>
  </si>
  <si>
    <t>46-55</t>
  </si>
  <si>
    <t>Perempuan</t>
  </si>
  <si>
    <t>Investasi</t>
  </si>
  <si>
    <t>Website</t>
  </si>
  <si>
    <t xml:space="preserve">Tia </t>
  </si>
  <si>
    <t>Permatasari</t>
  </si>
  <si>
    <t>36-45</t>
  </si>
  <si>
    <t>Laki-Laki</t>
  </si>
  <si>
    <t xml:space="preserve">Tiara </t>
  </si>
  <si>
    <t>Wulandari</t>
  </si>
  <si>
    <t>Rumah</t>
  </si>
  <si>
    <t xml:space="preserve">Budi </t>
  </si>
  <si>
    <t>Santoso</t>
  </si>
  <si>
    <t>65+</t>
  </si>
  <si>
    <t xml:space="preserve">Lili </t>
  </si>
  <si>
    <t>Handayani</t>
  </si>
  <si>
    <t>Agency</t>
  </si>
  <si>
    <t xml:space="preserve">Siti </t>
  </si>
  <si>
    <t>Zulaikha</t>
  </si>
  <si>
    <t>26-35</t>
  </si>
  <si>
    <t xml:space="preserve">Andi </t>
  </si>
  <si>
    <t>Kurnia</t>
  </si>
  <si>
    <t>56-65</t>
  </si>
  <si>
    <t xml:space="preserve">Joko </t>
  </si>
  <si>
    <t>Susilo</t>
  </si>
  <si>
    <t>Perusahaan</t>
  </si>
  <si>
    <t>PT Harmoni Makmur Sejahtera</t>
  </si>
  <si>
    <t>N/A</t>
  </si>
  <si>
    <t xml:space="preserve">Doni </t>
  </si>
  <si>
    <t>Nugraha</t>
  </si>
  <si>
    <t>Setiawan</t>
  </si>
  <si>
    <t xml:space="preserve">Ayu </t>
  </si>
  <si>
    <t>Pertiwi</t>
  </si>
  <si>
    <t xml:space="preserve">Arif </t>
  </si>
  <si>
    <t xml:space="preserve">Toni </t>
  </si>
  <si>
    <t>Hartanto</t>
  </si>
  <si>
    <t xml:space="preserve">Dewi </t>
  </si>
  <si>
    <t>Saraswati</t>
  </si>
  <si>
    <t xml:space="preserve">Fitri </t>
  </si>
  <si>
    <t>Nurul</t>
  </si>
  <si>
    <t xml:space="preserve">Beni </t>
  </si>
  <si>
    <t>Sutanto</t>
  </si>
  <si>
    <t>PT Sumber Cahaya Gemilang</t>
  </si>
  <si>
    <t xml:space="preserve">Dimas </t>
  </si>
  <si>
    <t xml:space="preserve">Ria </t>
  </si>
  <si>
    <t>Oktaviana</t>
  </si>
  <si>
    <t xml:space="preserve">Nina </t>
  </si>
  <si>
    <t>Oktaviani</t>
  </si>
  <si>
    <t xml:space="preserve">Fikri </t>
  </si>
  <si>
    <t>PT Lestari Jaya Utama</t>
  </si>
  <si>
    <t xml:space="preserve">Desy </t>
  </si>
  <si>
    <t>Anggraini</t>
  </si>
  <si>
    <t xml:space="preserve">Aditya </t>
  </si>
  <si>
    <t>Prasetya</t>
  </si>
  <si>
    <t xml:space="preserve">Rina </t>
  </si>
  <si>
    <t xml:space="preserve">Wahyu </t>
  </si>
  <si>
    <t>PT Maju Bersama Perkasa</t>
  </si>
  <si>
    <t xml:space="preserve">Seno </t>
  </si>
  <si>
    <t xml:space="preserve">Edi </t>
  </si>
  <si>
    <t xml:space="preserve">Ari </t>
  </si>
  <si>
    <t>Susanto</t>
  </si>
  <si>
    <t xml:space="preserve">Dani </t>
  </si>
  <si>
    <t>Saputra</t>
  </si>
  <si>
    <t xml:space="preserve">Mega </t>
  </si>
  <si>
    <t>Maharani</t>
  </si>
  <si>
    <t xml:space="preserve">Indah </t>
  </si>
  <si>
    <t>Client</t>
  </si>
  <si>
    <t xml:space="preserve">Sinta </t>
  </si>
  <si>
    <t>Septiani</t>
  </si>
  <si>
    <t xml:space="preserve">Rudi </t>
  </si>
  <si>
    <t>Setiaji</t>
  </si>
  <si>
    <t xml:space="preserve">Heri </t>
  </si>
  <si>
    <t>Hartono</t>
  </si>
  <si>
    <t xml:space="preserve">Yulia </t>
  </si>
  <si>
    <t>Putri</t>
  </si>
  <si>
    <t xml:space="preserve">Lestari </t>
  </si>
  <si>
    <t xml:space="preserve">Bayu </t>
  </si>
  <si>
    <t xml:space="preserve">Desi </t>
  </si>
  <si>
    <t>Wardani</t>
  </si>
  <si>
    <t xml:space="preserve">Hendra </t>
  </si>
  <si>
    <t>Kusuma</t>
  </si>
  <si>
    <t xml:space="preserve">Danang </t>
  </si>
  <si>
    <t xml:space="preserve">Intan </t>
  </si>
  <si>
    <t>Suryani</t>
  </si>
  <si>
    <t xml:space="preserve">Fajar </t>
  </si>
  <si>
    <t>Pratama</t>
  </si>
  <si>
    <t>Ratnasari</t>
  </si>
  <si>
    <t xml:space="preserve">Anwar </t>
  </si>
  <si>
    <t xml:space="preserve">Siska </t>
  </si>
  <si>
    <t>Dewi</t>
  </si>
  <si>
    <t xml:space="preserve">Risa </t>
  </si>
  <si>
    <t xml:space="preserve">Dini </t>
  </si>
  <si>
    <t xml:space="preserve">Ratna </t>
  </si>
  <si>
    <t>Lestari</t>
  </si>
  <si>
    <t xml:space="preserve">Sri </t>
  </si>
  <si>
    <t xml:space="preserve">Lila </t>
  </si>
  <si>
    <t xml:space="preserve">Hendro </t>
  </si>
  <si>
    <t>Purnomo</t>
  </si>
  <si>
    <t xml:space="preserve">Cipto </t>
  </si>
  <si>
    <t>Haryanto</t>
  </si>
  <si>
    <t xml:space="preserve">Winda </t>
  </si>
  <si>
    <t xml:space="preserve">Dina </t>
  </si>
  <si>
    <t>Pratiwi</t>
  </si>
  <si>
    <t>Cahyani</t>
  </si>
  <si>
    <t xml:space="preserve">Yudhi </t>
  </si>
  <si>
    <t xml:space="preserve">Widya </t>
  </si>
  <si>
    <t xml:space="preserve">Melati </t>
  </si>
  <si>
    <t>Susanti</t>
  </si>
  <si>
    <t>Rahmawati</t>
  </si>
  <si>
    <t>18-25</t>
  </si>
  <si>
    <t xml:space="preserve">Junaidi </t>
  </si>
  <si>
    <t xml:space="preserve">Adi </t>
  </si>
  <si>
    <t>Wijaya</t>
  </si>
  <si>
    <t xml:space="preserve">Faris </t>
  </si>
  <si>
    <t xml:space="preserve">Dewa </t>
  </si>
  <si>
    <t xml:space="preserve">Nurul </t>
  </si>
  <si>
    <t xml:space="preserve">Iwan </t>
  </si>
  <si>
    <t>Wibowo</t>
  </si>
  <si>
    <t>Santosa</t>
  </si>
  <si>
    <t xml:space="preserve">Nanda </t>
  </si>
  <si>
    <t>Arianti</t>
  </si>
  <si>
    <t xml:space="preserve">Yuni </t>
  </si>
  <si>
    <t xml:space="preserve">Dedi </t>
  </si>
  <si>
    <t xml:space="preserve">Agus </t>
  </si>
  <si>
    <t>Widyanti</t>
  </si>
  <si>
    <t>PT Bintang Mandiri Sentosa</t>
  </si>
  <si>
    <t xml:space="preserve">Hadi </t>
  </si>
  <si>
    <t>Priyanto</t>
  </si>
  <si>
    <t>Sudarsono</t>
  </si>
  <si>
    <t>Anwar</t>
  </si>
  <si>
    <t>Setiawati</t>
  </si>
  <si>
    <t>Salsabila</t>
  </si>
  <si>
    <t xml:space="preserve">Putri </t>
  </si>
  <si>
    <t>Permata</t>
  </si>
  <si>
    <t xml:space="preserve">Rizky </t>
  </si>
  <si>
    <t>Permana</t>
  </si>
  <si>
    <t xml:space="preserve">Gede </t>
  </si>
  <si>
    <t xml:space="preserve">Bimo </t>
  </si>
  <si>
    <t>Mustika</t>
  </si>
  <si>
    <t xml:space="preserve">Donny </t>
  </si>
  <si>
    <t xml:space="preserve">Wawan </t>
  </si>
  <si>
    <t>PT Inovasi Teknologi Canggih</t>
  </si>
  <si>
    <t>Rahayu</t>
  </si>
  <si>
    <t>Hermawan</t>
  </si>
  <si>
    <t xml:space="preserve">Sari </t>
  </si>
  <si>
    <t xml:space="preserve">Haryanto </t>
  </si>
  <si>
    <t>Widodo</t>
  </si>
  <si>
    <t>Setyawan</t>
  </si>
  <si>
    <t xml:space="preserve">Rizki </t>
  </si>
  <si>
    <t xml:space="preserve">Reni </t>
  </si>
  <si>
    <t>Kurniasih</t>
  </si>
  <si>
    <t>Wirawan</t>
  </si>
  <si>
    <t>PT Nusantara Jaya Abadi</t>
  </si>
  <si>
    <t>Putra</t>
  </si>
  <si>
    <t xml:space="preserve">Heru </t>
  </si>
  <si>
    <t xml:space="preserve">Yudha </t>
  </si>
  <si>
    <t>Prasetyo</t>
  </si>
  <si>
    <t xml:space="preserve">Arief </t>
  </si>
  <si>
    <t xml:space="preserve">Eko </t>
  </si>
  <si>
    <t>Saputro</t>
  </si>
  <si>
    <t>Astuti</t>
  </si>
  <si>
    <t xml:space="preserve">Yoga </t>
  </si>
  <si>
    <t>Nugroho</t>
  </si>
  <si>
    <t xml:space="preserve">Indri </t>
  </si>
  <si>
    <t xml:space="preserve">Rizal </t>
  </si>
  <si>
    <t>Gunawan</t>
  </si>
  <si>
    <t xml:space="preserve">Tri </t>
  </si>
  <si>
    <t>Setianingrum</t>
  </si>
  <si>
    <t xml:space="preserve">Yusuf </t>
  </si>
  <si>
    <t>Novitasari</t>
  </si>
  <si>
    <t xml:space="preserve">Bagus </t>
  </si>
  <si>
    <t xml:space="preserve">Dika </t>
  </si>
  <si>
    <t xml:space="preserve">Diah </t>
  </si>
  <si>
    <t>Puspita</t>
  </si>
  <si>
    <t xml:space="preserve">Vina </t>
  </si>
  <si>
    <t xml:space="preserve">Laila </t>
  </si>
  <si>
    <t>Amalia</t>
  </si>
  <si>
    <t xml:space="preserve">Lina </t>
  </si>
  <si>
    <t>Kartika</t>
  </si>
  <si>
    <t xml:space="preserve">Suci </t>
  </si>
  <si>
    <t>Kelompok Umur</t>
  </si>
  <si>
    <t>Asal Kota</t>
  </si>
  <si>
    <t>Is Credit</t>
  </si>
  <si>
    <t>Total Revenue</t>
  </si>
  <si>
    <t>Row Labels</t>
  </si>
  <si>
    <t>Grand Total</t>
  </si>
  <si>
    <t>Count of ID</t>
  </si>
  <si>
    <t>Total Rumah Terjual</t>
  </si>
  <si>
    <t>Average of Kepuasan Customer</t>
  </si>
  <si>
    <t>Rata-rata Kepuasan Customer</t>
  </si>
  <si>
    <t>Count of CUSTOMER_ID</t>
  </si>
  <si>
    <t>Sum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</si>
</sst>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Rp-3809]* #,##0_-;\-[$Rp-3809]* #,##0_-;_-[$Rp-3809]* &quot;-&quot;??_-;_-@"/>
    <numFmt numFmtId="165" formatCode="_-[$Rp-3809]* #,##0_-;\-[$Rp-3809]* #,##0_-;_-[$Rp-3809]* &quot;-&quot;??_-;_-@_-"/>
  </numFmts>
  <fonts count="6" x14ac:knownFonts="1">
    <font>
      <sz val="10"/>
      <color rgb="FF000000"/>
      <name val="Arial"/>
      <scheme val="minor"/>
    </font>
    <font>
      <b/>
      <sz val="10"/>
      <color rgb="FF000000"/>
      <name val="Arial"/>
      <family val="2"/>
    </font>
    <font>
      <sz val="10"/>
      <color theme="1"/>
      <name val="Arial"/>
      <family val="2"/>
    </font>
    <font>
      <sz val="10"/>
      <color rgb="FF000000"/>
      <name val="Arial"/>
      <family val="2"/>
    </font>
    <font>
      <b/>
      <sz val="10"/>
      <color rgb="FF000000"/>
      <name val="Arial"/>
      <family val="2"/>
      <scheme val="minor"/>
    </font>
    <font>
      <sz val="10"/>
      <color rgb="FF000000"/>
      <name val="Arial"/>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164" fontId="1" fillId="0" borderId="0" xfId="0" applyNumberFormat="1" applyFont="1"/>
    <xf numFmtId="0" fontId="2" fillId="0" borderId="0" xfId="0" applyFont="1"/>
    <xf numFmtId="2" fontId="3" fillId="0" borderId="0" xfId="0" applyNumberFormat="1" applyFont="1"/>
    <xf numFmtId="1" fontId="3" fillId="0" borderId="0" xfId="0" applyNumberFormat="1" applyFont="1"/>
    <xf numFmtId="164" fontId="3" fillId="0" borderId="0" xfId="0" applyNumberFormat="1" applyFont="1"/>
    <xf numFmtId="0" fontId="3" fillId="0" borderId="0" xfId="0" applyFont="1"/>
    <xf numFmtId="0" fontId="4" fillId="0" borderId="0" xfId="0" applyFont="1"/>
    <xf numFmtId="0" fontId="5" fillId="0" borderId="0" xfId="0" applyFon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64">
    <dxf>
      <font>
        <color rgb="FF9C0006"/>
      </font>
      <fill>
        <patternFill>
          <bgColor rgb="FFFFC7CE"/>
        </patternFill>
      </fill>
    </dxf>
    <dxf>
      <font>
        <color rgb="FF9C0006"/>
      </font>
      <fill>
        <patternFill>
          <bgColor rgb="FFFFC7CE"/>
        </patternFill>
      </fill>
    </dxf>
    <dxf>
      <numFmt numFmtId="2" formatCode="0.0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rgb="FF000000"/>
        <name val="Arial"/>
        <scheme val="none"/>
      </font>
      <numFmt numFmtId="164" formatCode="_-[$Rp-3809]* #,##0_-;\-[$Rp-3809]* #,##0_-;_-[$Rp-3809]* &quot;-&quot;??_-;_-@"/>
    </dxf>
    <dxf>
      <font>
        <b val="0"/>
        <i val="0"/>
        <strike val="0"/>
        <condense val="0"/>
        <extend val="0"/>
        <outline val="0"/>
        <shadow val="0"/>
        <u val="none"/>
        <vertAlign val="baseline"/>
        <sz val="10"/>
        <color rgb="FF000000"/>
        <name val="Arial"/>
        <scheme val="none"/>
      </font>
      <numFmt numFmtId="2" formatCode="0.00"/>
    </dxf>
    <dxf>
      <font>
        <b val="0"/>
        <i val="0"/>
        <strike val="0"/>
        <condense val="0"/>
        <extend val="0"/>
        <outline val="0"/>
        <shadow val="0"/>
        <u val="none"/>
        <vertAlign val="baseline"/>
        <sz val="10"/>
        <color rgb="FF000000"/>
        <name val="Arial"/>
        <scheme val="none"/>
      </font>
      <numFmt numFmtId="2" formatCode="0.00"/>
    </dxf>
    <dxf>
      <font>
        <b val="0"/>
        <i val="0"/>
        <strike val="0"/>
        <condense val="0"/>
        <extend val="0"/>
        <outline val="0"/>
        <shadow val="0"/>
        <u val="none"/>
        <vertAlign val="baseline"/>
        <sz val="10"/>
        <color rgb="FF000000"/>
        <name val="Arial"/>
        <scheme val="none"/>
      </font>
      <numFmt numFmtId="2" formatCode="0.00"/>
    </dxf>
    <dxf>
      <font>
        <b val="0"/>
        <i val="0"/>
        <strike val="0"/>
        <condense val="0"/>
        <extend val="0"/>
        <outline val="0"/>
        <shadow val="0"/>
        <u val="none"/>
        <vertAlign val="baseline"/>
        <sz val="10"/>
        <color rgb="FF000000"/>
        <name val="Arial"/>
        <scheme val="none"/>
      </font>
      <numFmt numFmtId="2" formatCode="0.00"/>
    </dxf>
    <dxf>
      <font>
        <b val="0"/>
        <i val="0"/>
        <strike val="0"/>
        <condense val="0"/>
        <extend val="0"/>
        <outline val="0"/>
        <shadow val="0"/>
        <u val="none"/>
        <vertAlign val="baseline"/>
        <sz val="10"/>
        <color rgb="FF000000"/>
        <name val="Arial"/>
        <scheme val="none"/>
      </font>
      <numFmt numFmtId="1" formatCode="0"/>
    </dxf>
    <dxf>
      <font>
        <b val="0"/>
        <i val="0"/>
        <strike val="0"/>
        <condense val="0"/>
        <extend val="0"/>
        <outline val="0"/>
        <shadow val="0"/>
        <u val="none"/>
        <vertAlign val="baseline"/>
        <sz val="10"/>
        <color rgb="FF000000"/>
        <name val="Arial"/>
        <scheme val="none"/>
      </font>
      <numFmt numFmtId="1" formatCode="0"/>
    </dxf>
    <dxf>
      <font>
        <b val="0"/>
        <i val="0"/>
        <strike val="0"/>
        <condense val="0"/>
        <extend val="0"/>
        <outline val="0"/>
        <shadow val="0"/>
        <u val="none"/>
        <vertAlign val="baseline"/>
        <sz val="10"/>
        <color rgb="FF000000"/>
        <name val="Arial"/>
        <scheme val="none"/>
      </font>
      <numFmt numFmtId="2" formatCode="0.0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rgb="FF000000"/>
        <name val="Arial"/>
        <scheme val="none"/>
      </font>
    </dxf>
    <dxf>
      <font>
        <b/>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rgb="FF000000"/>
        <name val="Arial"/>
        <scheme val="none"/>
      </font>
      <numFmt numFmtId="164" formatCode="_-[$Rp-3809]* #,##0_-;\-[$Rp-3809]* #,##0_-;_-[$Rp-3809]* &quot;-&quot;??_-;_-@"/>
    </dxf>
    <dxf>
      <font>
        <b val="0"/>
        <i val="0"/>
        <strike val="0"/>
        <condense val="0"/>
        <extend val="0"/>
        <outline val="0"/>
        <shadow val="0"/>
        <u val="none"/>
        <vertAlign val="baseline"/>
        <sz val="10"/>
        <color rgb="FF000000"/>
        <name val="Arial"/>
        <scheme val="none"/>
      </font>
      <numFmt numFmtId="2" formatCode="0.00"/>
    </dxf>
    <dxf>
      <font>
        <b val="0"/>
        <i val="0"/>
        <strike val="0"/>
        <condense val="0"/>
        <extend val="0"/>
        <outline val="0"/>
        <shadow val="0"/>
        <u val="none"/>
        <vertAlign val="baseline"/>
        <sz val="10"/>
        <color rgb="FF000000"/>
        <name val="Arial"/>
        <scheme val="none"/>
      </font>
      <numFmt numFmtId="2" formatCode="0.00"/>
    </dxf>
    <dxf>
      <font>
        <b val="0"/>
        <i val="0"/>
        <strike val="0"/>
        <condense val="0"/>
        <extend val="0"/>
        <outline val="0"/>
        <shadow val="0"/>
        <u val="none"/>
        <vertAlign val="baseline"/>
        <sz val="10"/>
        <color rgb="FF000000"/>
        <name val="Arial"/>
        <scheme val="none"/>
      </font>
      <numFmt numFmtId="2" formatCode="0.00"/>
    </dxf>
    <dxf>
      <font>
        <b val="0"/>
        <i val="0"/>
        <strike val="0"/>
        <condense val="0"/>
        <extend val="0"/>
        <outline val="0"/>
        <shadow val="0"/>
        <u val="none"/>
        <vertAlign val="baseline"/>
        <sz val="10"/>
        <color rgb="FF000000"/>
        <name val="Arial"/>
        <scheme val="none"/>
      </font>
      <numFmt numFmtId="2" formatCode="0.00"/>
    </dxf>
    <dxf>
      <font>
        <b val="0"/>
        <i val="0"/>
        <strike val="0"/>
        <condense val="0"/>
        <extend val="0"/>
        <outline val="0"/>
        <shadow val="0"/>
        <u val="none"/>
        <vertAlign val="baseline"/>
        <sz val="10"/>
        <color rgb="FF000000"/>
        <name val="Arial"/>
        <scheme val="none"/>
      </font>
      <numFmt numFmtId="1" formatCode="0"/>
    </dxf>
    <dxf>
      <font>
        <b val="0"/>
        <i val="0"/>
        <strike val="0"/>
        <condense val="0"/>
        <extend val="0"/>
        <outline val="0"/>
        <shadow val="0"/>
        <u val="none"/>
        <vertAlign val="baseline"/>
        <sz val="10"/>
        <color rgb="FF000000"/>
        <name val="Arial"/>
        <scheme val="none"/>
      </font>
      <numFmt numFmtId="1" formatCode="0"/>
    </dxf>
    <dxf>
      <font>
        <b val="0"/>
        <i val="0"/>
        <strike val="0"/>
        <condense val="0"/>
        <extend val="0"/>
        <outline val="0"/>
        <shadow val="0"/>
        <u val="none"/>
        <vertAlign val="baseline"/>
        <sz val="10"/>
        <color rgb="FF000000"/>
        <name val="Arial"/>
        <scheme val="none"/>
      </font>
      <numFmt numFmtId="2" formatCode="0.0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rgb="FF000000"/>
        <name val="Arial"/>
        <scheme val="none"/>
      </font>
    </dxf>
    <dxf>
      <font>
        <b/>
        <i val="0"/>
        <strike val="0"/>
        <condense val="0"/>
        <extend val="0"/>
        <outline val="0"/>
        <shadow val="0"/>
        <u val="none"/>
        <vertAlign val="baseline"/>
        <sz val="10"/>
        <color rgb="FF000000"/>
        <name val="Arial"/>
        <scheme val="none"/>
      </font>
    </dxf>
  </dxfs>
  <tableStyles count="0" defaultTableStyle="TableStyleMedium2" defaultPivotStyle="PivotStyleLight16"/>
  <colors>
    <mruColors>
      <color rgb="FFFF7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Penjualan Properti.xlsx]Pivot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Kepuasan Customer berdasarkan Sumber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Table'!$A$11:$A$14</c:f>
              <c:strCache>
                <c:ptCount val="3"/>
                <c:pt idx="0">
                  <c:v>Agency</c:v>
                </c:pt>
                <c:pt idx="1">
                  <c:v>Client</c:v>
                </c:pt>
                <c:pt idx="2">
                  <c:v>Website</c:v>
                </c:pt>
              </c:strCache>
            </c:strRef>
          </c:cat>
          <c:val>
            <c:numRef>
              <c:f>'Pivot Table'!$B$11:$B$14</c:f>
              <c:numCache>
                <c:formatCode>0.00</c:formatCode>
                <c:ptCount val="3"/>
                <c:pt idx="0">
                  <c:v>3.442622950819672</c:v>
                </c:pt>
                <c:pt idx="1">
                  <c:v>3.6666666666666665</c:v>
                </c:pt>
                <c:pt idx="2">
                  <c:v>3.6974789915966388</c:v>
                </c:pt>
              </c:numCache>
            </c:numRef>
          </c:val>
          <c:extLst>
            <c:ext xmlns:c16="http://schemas.microsoft.com/office/drawing/2014/chart" uri="{C3380CC4-5D6E-409C-BE32-E72D297353CC}">
              <c16:uniqueId val="{00000000-41ED-4122-A15F-99FC12E7176B}"/>
            </c:ext>
          </c:extLst>
        </c:ser>
        <c:dLbls>
          <c:dLblPos val="outEnd"/>
          <c:showLegendKey val="0"/>
          <c:showVal val="1"/>
          <c:showCatName val="0"/>
          <c:showSerName val="0"/>
          <c:showPercent val="0"/>
          <c:showBubbleSize val="0"/>
        </c:dLbls>
        <c:gapWidth val="219"/>
        <c:overlap val="-27"/>
        <c:axId val="1390139200"/>
        <c:axId val="1390137280"/>
      </c:barChart>
      <c:catAx>
        <c:axId val="1390139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37280"/>
        <c:crosses val="autoZero"/>
        <c:auto val="1"/>
        <c:lblAlgn val="ctr"/>
        <c:lblOffset val="100"/>
        <c:noMultiLvlLbl val="0"/>
      </c:catAx>
      <c:valAx>
        <c:axId val="139013728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39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Properti.xlsx]Pivot Table!PivotTable7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Tujuan Pembelian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lumMod val="75000"/>
            </a:schemeClr>
          </a:solidFill>
          <a:ln w="19050">
            <a:solidFill>
              <a:schemeClr val="lt1"/>
            </a:solidFill>
          </a:ln>
          <a:effectLst/>
        </c:spPr>
      </c:pivotFmt>
      <c:pivotFmt>
        <c:idx val="8"/>
        <c:spPr>
          <a:solidFill>
            <a:srgbClr val="FF703C"/>
          </a:solidFill>
          <a:ln w="19050">
            <a:solidFill>
              <a:schemeClr val="lt1"/>
            </a:solidFill>
          </a:ln>
          <a:effectLst/>
        </c:spPr>
      </c:pivotFmt>
    </c:pivotFmts>
    <c:plotArea>
      <c:layout/>
      <c:pieChart>
        <c:varyColors val="1"/>
        <c:ser>
          <c:idx val="0"/>
          <c:order val="0"/>
          <c:tx>
            <c:strRef>
              <c:f>'Pivot Table'!$B$72</c:f>
              <c:strCache>
                <c:ptCount val="1"/>
                <c:pt idx="0">
                  <c:v>Total</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4514-419D-A654-F201471CDD63}"/>
              </c:ext>
            </c:extLst>
          </c:dPt>
          <c:dPt>
            <c:idx val="1"/>
            <c:bubble3D val="0"/>
            <c:spPr>
              <a:solidFill>
                <a:srgbClr val="FF703C"/>
              </a:solidFill>
              <a:ln w="19050">
                <a:solidFill>
                  <a:schemeClr val="lt1"/>
                </a:solidFill>
              </a:ln>
              <a:effectLst/>
            </c:spPr>
            <c:extLst>
              <c:ext xmlns:c16="http://schemas.microsoft.com/office/drawing/2014/chart" uri="{C3380CC4-5D6E-409C-BE32-E72D297353CC}">
                <c16:uniqueId val="{00000003-4514-419D-A654-F201471CDD63}"/>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Table'!$A$73:$A$75</c:f>
              <c:strCache>
                <c:ptCount val="2"/>
                <c:pt idx="0">
                  <c:v>Investasi</c:v>
                </c:pt>
                <c:pt idx="1">
                  <c:v>Rumah</c:v>
                </c:pt>
              </c:strCache>
            </c:strRef>
          </c:cat>
          <c:val>
            <c:numRef>
              <c:f>'Pivot Table'!$B$73:$B$75</c:f>
              <c:numCache>
                <c:formatCode>General</c:formatCode>
                <c:ptCount val="2"/>
                <c:pt idx="0">
                  <c:v>76</c:v>
                </c:pt>
                <c:pt idx="1">
                  <c:v>119</c:v>
                </c:pt>
              </c:numCache>
            </c:numRef>
          </c:val>
          <c:extLst>
            <c:ext xmlns:c16="http://schemas.microsoft.com/office/drawing/2014/chart" uri="{C3380CC4-5D6E-409C-BE32-E72D297353CC}">
              <c16:uniqueId val="{00000004-4514-419D-A654-F201471CDD6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Properti.xlsx]Pivot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0000">
                    <a:lumMod val="65000"/>
                    <a:lumOff val="35000"/>
                  </a:srgbClr>
                </a:solidFill>
              </a:rPr>
              <a:t>Penjualan Per Kota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70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Table'!$B$102</c:f>
              <c:strCache>
                <c:ptCount val="1"/>
                <c:pt idx="0">
                  <c:v>Total</c:v>
                </c:pt>
              </c:strCache>
            </c:strRef>
          </c:tx>
          <c:spPr>
            <a:solidFill>
              <a:srgbClr val="FF70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Table'!$A$103:$A$115</c:f>
              <c:strCache>
                <c:ptCount val="12"/>
                <c:pt idx="0">
                  <c:v>Makassar</c:v>
                </c:pt>
                <c:pt idx="1">
                  <c:v>Palembang</c:v>
                </c:pt>
                <c:pt idx="2">
                  <c:v>Riau</c:v>
                </c:pt>
                <c:pt idx="3">
                  <c:v>Bandung</c:v>
                </c:pt>
                <c:pt idx="4">
                  <c:v>Tangerang</c:v>
                </c:pt>
                <c:pt idx="5">
                  <c:v>Semarang</c:v>
                </c:pt>
                <c:pt idx="6">
                  <c:v>Tangerang Selatan</c:v>
                </c:pt>
                <c:pt idx="7">
                  <c:v>Surabaya</c:v>
                </c:pt>
                <c:pt idx="8">
                  <c:v>Denpasar</c:v>
                </c:pt>
                <c:pt idx="9">
                  <c:v>Bekasi</c:v>
                </c:pt>
                <c:pt idx="10">
                  <c:v>Depok</c:v>
                </c:pt>
                <c:pt idx="11">
                  <c:v>Jakarta</c:v>
                </c:pt>
              </c:strCache>
            </c:strRef>
          </c:cat>
          <c:val>
            <c:numRef>
              <c:f>'Pivot Table'!$B$103:$B$115</c:f>
              <c:numCache>
                <c:formatCode>General</c:formatCode>
                <c:ptCount val="12"/>
                <c:pt idx="0">
                  <c:v>1</c:v>
                </c:pt>
                <c:pt idx="1">
                  <c:v>1</c:v>
                </c:pt>
                <c:pt idx="2">
                  <c:v>1</c:v>
                </c:pt>
                <c:pt idx="3">
                  <c:v>2</c:v>
                </c:pt>
                <c:pt idx="4">
                  <c:v>3</c:v>
                </c:pt>
                <c:pt idx="5">
                  <c:v>3</c:v>
                </c:pt>
                <c:pt idx="6">
                  <c:v>4</c:v>
                </c:pt>
                <c:pt idx="7">
                  <c:v>7</c:v>
                </c:pt>
                <c:pt idx="8">
                  <c:v>7</c:v>
                </c:pt>
                <c:pt idx="9">
                  <c:v>9</c:v>
                </c:pt>
                <c:pt idx="10">
                  <c:v>9</c:v>
                </c:pt>
                <c:pt idx="11">
                  <c:v>148</c:v>
                </c:pt>
              </c:numCache>
            </c:numRef>
          </c:val>
          <c:extLst>
            <c:ext xmlns:c16="http://schemas.microsoft.com/office/drawing/2014/chart" uri="{C3380CC4-5D6E-409C-BE32-E72D297353CC}">
              <c16:uniqueId val="{00000000-43D3-4C61-B1CC-1DF029C47A28}"/>
            </c:ext>
          </c:extLst>
        </c:ser>
        <c:dLbls>
          <c:dLblPos val="outEnd"/>
          <c:showLegendKey val="0"/>
          <c:showVal val="1"/>
          <c:showCatName val="0"/>
          <c:showSerName val="0"/>
          <c:showPercent val="0"/>
          <c:showBubbleSize val="0"/>
        </c:dLbls>
        <c:gapWidth val="182"/>
        <c:axId val="1390171840"/>
        <c:axId val="1390159840"/>
      </c:barChart>
      <c:catAx>
        <c:axId val="13901718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59840"/>
        <c:crosses val="autoZero"/>
        <c:auto val="1"/>
        <c:lblAlgn val="ctr"/>
        <c:lblOffset val="100"/>
        <c:noMultiLvlLbl val="0"/>
      </c:catAx>
      <c:valAx>
        <c:axId val="13901598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71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[Dashboard Penjualan Properti.xlsx]Pivot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kern="1200" spc="0" baseline="0">
                <a:solidFill>
                  <a:srgbClr val="000000">
                    <a:lumMod val="65000"/>
                    <a:lumOff val="35000"/>
                  </a:srgbClr>
                </a:solidFill>
              </a:rPr>
              <a:t>Trend Penjualan Per Bulan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Table'!$B$151</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Table'!$A$152:$A$201</c:f>
              <c:multiLvlStrCache>
                <c:ptCount val="43"/>
                <c:lvl>
                  <c:pt idx="0">
                    <c:v>3</c:v>
                  </c:pt>
                  <c:pt idx="1">
                    <c:v>6</c:v>
                  </c:pt>
                  <c:pt idx="2">
                    <c:v>8</c:v>
                  </c:pt>
                  <c:pt idx="3">
                    <c:v>10</c:v>
                  </c:pt>
                  <c:pt idx="4">
                    <c:v>11</c:v>
                  </c:pt>
                  <c:pt idx="5">
                    <c:v>1</c:v>
                  </c:pt>
                  <c:pt idx="6">
                    <c:v>2</c:v>
                  </c:pt>
                  <c:pt idx="7">
                    <c:v>3</c:v>
                  </c:pt>
                  <c:pt idx="8">
                    <c:v>4</c:v>
                  </c:pt>
                  <c:pt idx="9">
                    <c:v>6</c:v>
                  </c:pt>
                  <c:pt idx="10">
                    <c:v>7</c:v>
                  </c:pt>
                  <c:pt idx="11">
                    <c:v>8</c:v>
                  </c:pt>
                  <c:pt idx="12">
                    <c:v>9</c:v>
                  </c:pt>
                  <c:pt idx="13">
                    <c:v>10</c:v>
                  </c:pt>
                  <c:pt idx="14">
                    <c:v>11</c:v>
                  </c:pt>
                  <c:pt idx="15">
                    <c:v>12</c:v>
                  </c:pt>
                  <c:pt idx="16">
                    <c:v>2</c:v>
                  </c:pt>
                  <c:pt idx="17">
                    <c:v>3</c:v>
                  </c:pt>
                  <c:pt idx="18">
                    <c:v>4</c:v>
                  </c:pt>
                  <c:pt idx="19">
                    <c:v>5</c:v>
                  </c:pt>
                  <c:pt idx="20">
                    <c:v>6</c:v>
                  </c:pt>
                  <c:pt idx="21">
                    <c:v>7</c:v>
                  </c:pt>
                  <c:pt idx="22">
                    <c:v>8</c:v>
                  </c:pt>
                  <c:pt idx="23">
                    <c:v>9</c:v>
                  </c:pt>
                  <c:pt idx="24">
                    <c:v>10</c:v>
                  </c:pt>
                  <c:pt idx="25">
                    <c:v>11</c:v>
                  </c:pt>
                  <c:pt idx="26">
                    <c:v>12</c:v>
                  </c:pt>
                  <c:pt idx="27">
                    <c:v>1</c:v>
                  </c:pt>
                  <c:pt idx="28">
                    <c:v>2</c:v>
                  </c:pt>
                  <c:pt idx="29">
                    <c:v>3</c:v>
                  </c:pt>
                  <c:pt idx="30">
                    <c:v>4</c:v>
                  </c:pt>
                  <c:pt idx="31">
                    <c:v>5</c:v>
                  </c:pt>
                  <c:pt idx="32">
                    <c:v>6</c:v>
                  </c:pt>
                  <c:pt idx="33">
                    <c:v>7</c:v>
                  </c:pt>
                  <c:pt idx="34">
                    <c:v>8</c:v>
                  </c:pt>
                  <c:pt idx="35">
                    <c:v>9</c:v>
                  </c:pt>
                  <c:pt idx="36">
                    <c:v>10</c:v>
                  </c:pt>
                  <c:pt idx="37">
                    <c:v>11</c:v>
                  </c:pt>
                  <c:pt idx="38">
                    <c:v>12</c:v>
                  </c:pt>
                  <c:pt idx="39">
                    <c:v>1</c:v>
                  </c:pt>
                  <c:pt idx="40">
                    <c:v>5</c:v>
                  </c:pt>
                  <c:pt idx="41">
                    <c:v>12</c:v>
                  </c:pt>
                  <c:pt idx="42">
                    <c:v>5</c:v>
                  </c:pt>
                </c:lvl>
                <c:lvl>
                  <c:pt idx="0">
                    <c:v>2014</c:v>
                  </c:pt>
                  <c:pt idx="5">
                    <c:v>2015</c:v>
                  </c:pt>
                  <c:pt idx="16">
                    <c:v>2016</c:v>
                  </c:pt>
                  <c:pt idx="27">
                    <c:v>2017</c:v>
                  </c:pt>
                  <c:pt idx="39">
                    <c:v>2018</c:v>
                  </c:pt>
                  <c:pt idx="42">
                    <c:v>2020</c:v>
                  </c:pt>
                </c:lvl>
              </c:multiLvlStrCache>
            </c:multiLvlStrRef>
          </c:cat>
          <c:val>
            <c:numRef>
              <c:f>'Pivot Table'!$B$152:$B$201</c:f>
              <c:numCache>
                <c:formatCode>General</c:formatCode>
                <c:ptCount val="43"/>
                <c:pt idx="0">
                  <c:v>505</c:v>
                </c:pt>
                <c:pt idx="1">
                  <c:v>267</c:v>
                </c:pt>
                <c:pt idx="2">
                  <c:v>249</c:v>
                </c:pt>
                <c:pt idx="3">
                  <c:v>299</c:v>
                </c:pt>
                <c:pt idx="4">
                  <c:v>522</c:v>
                </c:pt>
                <c:pt idx="5">
                  <c:v>42</c:v>
                </c:pt>
                <c:pt idx="6">
                  <c:v>78</c:v>
                </c:pt>
                <c:pt idx="7">
                  <c:v>142</c:v>
                </c:pt>
                <c:pt idx="8">
                  <c:v>175</c:v>
                </c:pt>
                <c:pt idx="9">
                  <c:v>148</c:v>
                </c:pt>
                <c:pt idx="10">
                  <c:v>1728</c:v>
                </c:pt>
                <c:pt idx="11">
                  <c:v>263</c:v>
                </c:pt>
                <c:pt idx="12">
                  <c:v>183</c:v>
                </c:pt>
                <c:pt idx="13">
                  <c:v>2</c:v>
                </c:pt>
                <c:pt idx="14">
                  <c:v>1</c:v>
                </c:pt>
                <c:pt idx="15">
                  <c:v>644</c:v>
                </c:pt>
                <c:pt idx="16">
                  <c:v>166</c:v>
                </c:pt>
                <c:pt idx="17">
                  <c:v>371</c:v>
                </c:pt>
                <c:pt idx="18">
                  <c:v>123</c:v>
                </c:pt>
                <c:pt idx="19">
                  <c:v>176</c:v>
                </c:pt>
                <c:pt idx="20">
                  <c:v>275</c:v>
                </c:pt>
                <c:pt idx="21">
                  <c:v>86</c:v>
                </c:pt>
                <c:pt idx="22">
                  <c:v>309</c:v>
                </c:pt>
                <c:pt idx="23">
                  <c:v>875</c:v>
                </c:pt>
                <c:pt idx="24">
                  <c:v>593</c:v>
                </c:pt>
                <c:pt idx="25">
                  <c:v>375</c:v>
                </c:pt>
                <c:pt idx="26">
                  <c:v>160</c:v>
                </c:pt>
                <c:pt idx="27">
                  <c:v>252</c:v>
                </c:pt>
                <c:pt idx="28">
                  <c:v>593</c:v>
                </c:pt>
                <c:pt idx="29">
                  <c:v>1232</c:v>
                </c:pt>
                <c:pt idx="30">
                  <c:v>694</c:v>
                </c:pt>
                <c:pt idx="31">
                  <c:v>477</c:v>
                </c:pt>
                <c:pt idx="32">
                  <c:v>971</c:v>
                </c:pt>
                <c:pt idx="33">
                  <c:v>504</c:v>
                </c:pt>
                <c:pt idx="34">
                  <c:v>1130</c:v>
                </c:pt>
                <c:pt idx="35">
                  <c:v>266</c:v>
                </c:pt>
                <c:pt idx="36">
                  <c:v>773</c:v>
                </c:pt>
                <c:pt idx="37">
                  <c:v>1740</c:v>
                </c:pt>
                <c:pt idx="38">
                  <c:v>829</c:v>
                </c:pt>
                <c:pt idx="39">
                  <c:v>216</c:v>
                </c:pt>
                <c:pt idx="40">
                  <c:v>202</c:v>
                </c:pt>
                <c:pt idx="41">
                  <c:v>374</c:v>
                </c:pt>
                <c:pt idx="42">
                  <c:v>117</c:v>
                </c:pt>
              </c:numCache>
            </c:numRef>
          </c:val>
          <c:smooth val="0"/>
          <c:extLst>
            <c:ext xmlns:c16="http://schemas.microsoft.com/office/drawing/2014/chart" uri="{C3380CC4-5D6E-409C-BE32-E72D297353CC}">
              <c16:uniqueId val="{00000000-D370-4BD1-A7BE-F323A238DEEC}"/>
            </c:ext>
          </c:extLst>
        </c:ser>
        <c:dLbls>
          <c:dLblPos val="t"/>
          <c:showLegendKey val="0"/>
          <c:showVal val="1"/>
          <c:showCatName val="0"/>
          <c:showSerName val="0"/>
          <c:showPercent val="0"/>
          <c:showBubbleSize val="0"/>
        </c:dLbls>
        <c:marker val="1"/>
        <c:smooth val="0"/>
        <c:axId val="1696863407"/>
        <c:axId val="1696862447"/>
      </c:lineChart>
      <c:catAx>
        <c:axId val="169686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862447"/>
        <c:crosses val="autoZero"/>
        <c:auto val="1"/>
        <c:lblAlgn val="ctr"/>
        <c:lblOffset val="100"/>
        <c:noMultiLvlLbl val="0"/>
      </c:catAx>
      <c:valAx>
        <c:axId val="16968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86340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Penjualan Properti.xlsx]Pivot Table!PivotTable6</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0" i="0" u="none" strike="noStrike" kern="1200" spc="0" baseline="0">
                <a:solidFill>
                  <a:srgbClr val="000000">
                    <a:lumMod val="65000"/>
                    <a:lumOff val="35000"/>
                  </a:srgbClr>
                </a:solidFill>
              </a:rPr>
              <a:t>Tipe Customer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7E-456A-AE4C-AFF321AEBC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7E-456A-AE4C-AFF321AEBCB7}"/>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Table'!$A$42:$A$44</c:f>
              <c:strCache>
                <c:ptCount val="2"/>
                <c:pt idx="0">
                  <c:v>Individual</c:v>
                </c:pt>
                <c:pt idx="1">
                  <c:v>Perusahaan</c:v>
                </c:pt>
              </c:strCache>
            </c:strRef>
          </c:cat>
          <c:val>
            <c:numRef>
              <c:f>'Pivot Table'!$B$42:$B$44</c:f>
              <c:numCache>
                <c:formatCode>General</c:formatCode>
                <c:ptCount val="2"/>
                <c:pt idx="0">
                  <c:v>178</c:v>
                </c:pt>
                <c:pt idx="1">
                  <c:v>17</c:v>
                </c:pt>
              </c:numCache>
            </c:numRef>
          </c:val>
          <c:extLst>
            <c:ext xmlns:c16="http://schemas.microsoft.com/office/drawing/2014/chart" uri="{C3380CC4-5D6E-409C-BE32-E72D297353CC}">
              <c16:uniqueId val="{00000000-36D4-4A17-854E-F1F22C24DAD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Penjualan Properti.xlsx]Pivot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Tujuan Pembelian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4C-4429-A141-8A4CE21090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4C-4429-A141-8A4CE2109054}"/>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Table'!$A$73:$A$75</c:f>
              <c:strCache>
                <c:ptCount val="2"/>
                <c:pt idx="0">
                  <c:v>Investasi</c:v>
                </c:pt>
                <c:pt idx="1">
                  <c:v>Rumah</c:v>
                </c:pt>
              </c:strCache>
            </c:strRef>
          </c:cat>
          <c:val>
            <c:numRef>
              <c:f>'Pivot Table'!$B$73:$B$75</c:f>
              <c:numCache>
                <c:formatCode>General</c:formatCode>
                <c:ptCount val="2"/>
                <c:pt idx="0">
                  <c:v>76</c:v>
                </c:pt>
                <c:pt idx="1">
                  <c:v>119</c:v>
                </c:pt>
              </c:numCache>
            </c:numRef>
          </c:val>
          <c:extLst>
            <c:ext xmlns:c16="http://schemas.microsoft.com/office/drawing/2014/chart" uri="{C3380CC4-5D6E-409C-BE32-E72D297353CC}">
              <c16:uniqueId val="{00000000-9784-4391-938E-AE9429CCD58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Penjualan Properti.xlsx]Pivot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rgbClr val="000000">
                    <a:lumMod val="65000"/>
                    <a:lumOff val="35000"/>
                  </a:srgbClr>
                </a:solidFill>
              </a:rPr>
              <a:t>Penjualan Per Kota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Table'!$A$103:$A$115</c:f>
              <c:strCache>
                <c:ptCount val="12"/>
                <c:pt idx="0">
                  <c:v>Makassar</c:v>
                </c:pt>
                <c:pt idx="1">
                  <c:v>Palembang</c:v>
                </c:pt>
                <c:pt idx="2">
                  <c:v>Riau</c:v>
                </c:pt>
                <c:pt idx="3">
                  <c:v>Bandung</c:v>
                </c:pt>
                <c:pt idx="4">
                  <c:v>Tangerang</c:v>
                </c:pt>
                <c:pt idx="5">
                  <c:v>Semarang</c:v>
                </c:pt>
                <c:pt idx="6">
                  <c:v>Tangerang Selatan</c:v>
                </c:pt>
                <c:pt idx="7">
                  <c:v>Surabaya</c:v>
                </c:pt>
                <c:pt idx="8">
                  <c:v>Denpasar</c:v>
                </c:pt>
                <c:pt idx="9">
                  <c:v>Bekasi</c:v>
                </c:pt>
                <c:pt idx="10">
                  <c:v>Depok</c:v>
                </c:pt>
                <c:pt idx="11">
                  <c:v>Jakarta</c:v>
                </c:pt>
              </c:strCache>
            </c:strRef>
          </c:cat>
          <c:val>
            <c:numRef>
              <c:f>'Pivot Table'!$B$103:$B$115</c:f>
              <c:numCache>
                <c:formatCode>General</c:formatCode>
                <c:ptCount val="12"/>
                <c:pt idx="0">
                  <c:v>1</c:v>
                </c:pt>
                <c:pt idx="1">
                  <c:v>1</c:v>
                </c:pt>
                <c:pt idx="2">
                  <c:v>1</c:v>
                </c:pt>
                <c:pt idx="3">
                  <c:v>2</c:v>
                </c:pt>
                <c:pt idx="4">
                  <c:v>3</c:v>
                </c:pt>
                <c:pt idx="5">
                  <c:v>3</c:v>
                </c:pt>
                <c:pt idx="6">
                  <c:v>4</c:v>
                </c:pt>
                <c:pt idx="7">
                  <c:v>7</c:v>
                </c:pt>
                <c:pt idx="8">
                  <c:v>7</c:v>
                </c:pt>
                <c:pt idx="9">
                  <c:v>9</c:v>
                </c:pt>
                <c:pt idx="10">
                  <c:v>9</c:v>
                </c:pt>
                <c:pt idx="11">
                  <c:v>148</c:v>
                </c:pt>
              </c:numCache>
            </c:numRef>
          </c:val>
          <c:extLst>
            <c:ext xmlns:c16="http://schemas.microsoft.com/office/drawing/2014/chart" uri="{C3380CC4-5D6E-409C-BE32-E72D297353CC}">
              <c16:uniqueId val="{00000000-76DF-4CFC-BFDC-24CACBD09BF5}"/>
            </c:ext>
          </c:extLst>
        </c:ser>
        <c:dLbls>
          <c:dLblPos val="outEnd"/>
          <c:showLegendKey val="0"/>
          <c:showVal val="1"/>
          <c:showCatName val="0"/>
          <c:showSerName val="0"/>
          <c:showPercent val="0"/>
          <c:showBubbleSize val="0"/>
        </c:dLbls>
        <c:gapWidth val="182"/>
        <c:axId val="1390171840"/>
        <c:axId val="1390159840"/>
      </c:barChart>
      <c:catAx>
        <c:axId val="13901718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59840"/>
        <c:crosses val="autoZero"/>
        <c:auto val="1"/>
        <c:lblAlgn val="ctr"/>
        <c:lblOffset val="100"/>
        <c:noMultiLvlLbl val="0"/>
      </c:catAx>
      <c:valAx>
        <c:axId val="13901598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71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Penjualan Properti.xlsx]Pivot Table!PivotTable10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Table'!$A$130:$A$133</c:f>
              <c:strCache>
                <c:ptCount val="3"/>
                <c:pt idx="0">
                  <c:v>Client</c:v>
                </c:pt>
                <c:pt idx="1">
                  <c:v>Agency</c:v>
                </c:pt>
                <c:pt idx="2">
                  <c:v>Website</c:v>
                </c:pt>
              </c:strCache>
            </c:strRef>
          </c:cat>
          <c:val>
            <c:numRef>
              <c:f>'Pivot Table'!$B$130:$B$133</c:f>
              <c:numCache>
                <c:formatCode>General</c:formatCode>
                <c:ptCount val="3"/>
                <c:pt idx="0">
                  <c:v>15</c:v>
                </c:pt>
                <c:pt idx="1">
                  <c:v>61</c:v>
                </c:pt>
                <c:pt idx="2">
                  <c:v>119</c:v>
                </c:pt>
              </c:numCache>
            </c:numRef>
          </c:val>
          <c:extLst>
            <c:ext xmlns:c16="http://schemas.microsoft.com/office/drawing/2014/chart" uri="{C3380CC4-5D6E-409C-BE32-E72D297353CC}">
              <c16:uniqueId val="{00000000-671A-4560-AF89-CC8980E50BE4}"/>
            </c:ext>
          </c:extLst>
        </c:ser>
        <c:dLbls>
          <c:dLblPos val="inEnd"/>
          <c:showLegendKey val="0"/>
          <c:showVal val="1"/>
          <c:showCatName val="0"/>
          <c:showSerName val="0"/>
          <c:showPercent val="0"/>
          <c:showBubbleSize val="0"/>
        </c:dLbls>
        <c:gapWidth val="150"/>
        <c:overlap val="100"/>
        <c:axId val="1849156576"/>
        <c:axId val="1849152736"/>
      </c:barChart>
      <c:catAx>
        <c:axId val="184915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52736"/>
        <c:crosses val="autoZero"/>
        <c:auto val="1"/>
        <c:lblAlgn val="ctr"/>
        <c:lblOffset val="100"/>
        <c:noMultiLvlLbl val="0"/>
      </c:catAx>
      <c:valAx>
        <c:axId val="184915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56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Penjualan Properti.xlsx]Pivot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Table'!$A$152:$A$201</c:f>
              <c:multiLvlStrCache>
                <c:ptCount val="43"/>
                <c:lvl>
                  <c:pt idx="0">
                    <c:v>3</c:v>
                  </c:pt>
                  <c:pt idx="1">
                    <c:v>6</c:v>
                  </c:pt>
                  <c:pt idx="2">
                    <c:v>8</c:v>
                  </c:pt>
                  <c:pt idx="3">
                    <c:v>10</c:v>
                  </c:pt>
                  <c:pt idx="4">
                    <c:v>11</c:v>
                  </c:pt>
                  <c:pt idx="5">
                    <c:v>1</c:v>
                  </c:pt>
                  <c:pt idx="6">
                    <c:v>2</c:v>
                  </c:pt>
                  <c:pt idx="7">
                    <c:v>3</c:v>
                  </c:pt>
                  <c:pt idx="8">
                    <c:v>4</c:v>
                  </c:pt>
                  <c:pt idx="9">
                    <c:v>6</c:v>
                  </c:pt>
                  <c:pt idx="10">
                    <c:v>7</c:v>
                  </c:pt>
                  <c:pt idx="11">
                    <c:v>8</c:v>
                  </c:pt>
                  <c:pt idx="12">
                    <c:v>9</c:v>
                  </c:pt>
                  <c:pt idx="13">
                    <c:v>10</c:v>
                  </c:pt>
                  <c:pt idx="14">
                    <c:v>11</c:v>
                  </c:pt>
                  <c:pt idx="15">
                    <c:v>12</c:v>
                  </c:pt>
                  <c:pt idx="16">
                    <c:v>2</c:v>
                  </c:pt>
                  <c:pt idx="17">
                    <c:v>3</c:v>
                  </c:pt>
                  <c:pt idx="18">
                    <c:v>4</c:v>
                  </c:pt>
                  <c:pt idx="19">
                    <c:v>5</c:v>
                  </c:pt>
                  <c:pt idx="20">
                    <c:v>6</c:v>
                  </c:pt>
                  <c:pt idx="21">
                    <c:v>7</c:v>
                  </c:pt>
                  <c:pt idx="22">
                    <c:v>8</c:v>
                  </c:pt>
                  <c:pt idx="23">
                    <c:v>9</c:v>
                  </c:pt>
                  <c:pt idx="24">
                    <c:v>10</c:v>
                  </c:pt>
                  <c:pt idx="25">
                    <c:v>11</c:v>
                  </c:pt>
                  <c:pt idx="26">
                    <c:v>12</c:v>
                  </c:pt>
                  <c:pt idx="27">
                    <c:v>1</c:v>
                  </c:pt>
                  <c:pt idx="28">
                    <c:v>2</c:v>
                  </c:pt>
                  <c:pt idx="29">
                    <c:v>3</c:v>
                  </c:pt>
                  <c:pt idx="30">
                    <c:v>4</c:v>
                  </c:pt>
                  <c:pt idx="31">
                    <c:v>5</c:v>
                  </c:pt>
                  <c:pt idx="32">
                    <c:v>6</c:v>
                  </c:pt>
                  <c:pt idx="33">
                    <c:v>7</c:v>
                  </c:pt>
                  <c:pt idx="34">
                    <c:v>8</c:v>
                  </c:pt>
                  <c:pt idx="35">
                    <c:v>9</c:v>
                  </c:pt>
                  <c:pt idx="36">
                    <c:v>10</c:v>
                  </c:pt>
                  <c:pt idx="37">
                    <c:v>11</c:v>
                  </c:pt>
                  <c:pt idx="38">
                    <c:v>12</c:v>
                  </c:pt>
                  <c:pt idx="39">
                    <c:v>1</c:v>
                  </c:pt>
                  <c:pt idx="40">
                    <c:v>5</c:v>
                  </c:pt>
                  <c:pt idx="41">
                    <c:v>12</c:v>
                  </c:pt>
                  <c:pt idx="42">
                    <c:v>5</c:v>
                  </c:pt>
                </c:lvl>
                <c:lvl>
                  <c:pt idx="0">
                    <c:v>2014</c:v>
                  </c:pt>
                  <c:pt idx="5">
                    <c:v>2015</c:v>
                  </c:pt>
                  <c:pt idx="16">
                    <c:v>2016</c:v>
                  </c:pt>
                  <c:pt idx="27">
                    <c:v>2017</c:v>
                  </c:pt>
                  <c:pt idx="39">
                    <c:v>2018</c:v>
                  </c:pt>
                  <c:pt idx="42">
                    <c:v>2020</c:v>
                  </c:pt>
                </c:lvl>
              </c:multiLvlStrCache>
            </c:multiLvlStrRef>
          </c:cat>
          <c:val>
            <c:numRef>
              <c:f>'Pivot Table'!$B$152:$B$201</c:f>
              <c:numCache>
                <c:formatCode>General</c:formatCode>
                <c:ptCount val="43"/>
                <c:pt idx="0">
                  <c:v>505</c:v>
                </c:pt>
                <c:pt idx="1">
                  <c:v>267</c:v>
                </c:pt>
                <c:pt idx="2">
                  <c:v>249</c:v>
                </c:pt>
                <c:pt idx="3">
                  <c:v>299</c:v>
                </c:pt>
                <c:pt idx="4">
                  <c:v>522</c:v>
                </c:pt>
                <c:pt idx="5">
                  <c:v>42</c:v>
                </c:pt>
                <c:pt idx="6">
                  <c:v>78</c:v>
                </c:pt>
                <c:pt idx="7">
                  <c:v>142</c:v>
                </c:pt>
                <c:pt idx="8">
                  <c:v>175</c:v>
                </c:pt>
                <c:pt idx="9">
                  <c:v>148</c:v>
                </c:pt>
                <c:pt idx="10">
                  <c:v>1728</c:v>
                </c:pt>
                <c:pt idx="11">
                  <c:v>263</c:v>
                </c:pt>
                <c:pt idx="12">
                  <c:v>183</c:v>
                </c:pt>
                <c:pt idx="13">
                  <c:v>2</c:v>
                </c:pt>
                <c:pt idx="14">
                  <c:v>1</c:v>
                </c:pt>
                <c:pt idx="15">
                  <c:v>644</c:v>
                </c:pt>
                <c:pt idx="16">
                  <c:v>166</c:v>
                </c:pt>
                <c:pt idx="17">
                  <c:v>371</c:v>
                </c:pt>
                <c:pt idx="18">
                  <c:v>123</c:v>
                </c:pt>
                <c:pt idx="19">
                  <c:v>176</c:v>
                </c:pt>
                <c:pt idx="20">
                  <c:v>275</c:v>
                </c:pt>
                <c:pt idx="21">
                  <c:v>86</c:v>
                </c:pt>
                <c:pt idx="22">
                  <c:v>309</c:v>
                </c:pt>
                <c:pt idx="23">
                  <c:v>875</c:v>
                </c:pt>
                <c:pt idx="24">
                  <c:v>593</c:v>
                </c:pt>
                <c:pt idx="25">
                  <c:v>375</c:v>
                </c:pt>
                <c:pt idx="26">
                  <c:v>160</c:v>
                </c:pt>
                <c:pt idx="27">
                  <c:v>252</c:v>
                </c:pt>
                <c:pt idx="28">
                  <c:v>593</c:v>
                </c:pt>
                <c:pt idx="29">
                  <c:v>1232</c:v>
                </c:pt>
                <c:pt idx="30">
                  <c:v>694</c:v>
                </c:pt>
                <c:pt idx="31">
                  <c:v>477</c:v>
                </c:pt>
                <c:pt idx="32">
                  <c:v>971</c:v>
                </c:pt>
                <c:pt idx="33">
                  <c:v>504</c:v>
                </c:pt>
                <c:pt idx="34">
                  <c:v>1130</c:v>
                </c:pt>
                <c:pt idx="35">
                  <c:v>266</c:v>
                </c:pt>
                <c:pt idx="36">
                  <c:v>773</c:v>
                </c:pt>
                <c:pt idx="37">
                  <c:v>1740</c:v>
                </c:pt>
                <c:pt idx="38">
                  <c:v>829</c:v>
                </c:pt>
                <c:pt idx="39">
                  <c:v>216</c:v>
                </c:pt>
                <c:pt idx="40">
                  <c:v>202</c:v>
                </c:pt>
                <c:pt idx="41">
                  <c:v>374</c:v>
                </c:pt>
                <c:pt idx="42">
                  <c:v>117</c:v>
                </c:pt>
              </c:numCache>
            </c:numRef>
          </c:val>
          <c:smooth val="0"/>
          <c:extLst>
            <c:ext xmlns:c16="http://schemas.microsoft.com/office/drawing/2014/chart" uri="{C3380CC4-5D6E-409C-BE32-E72D297353CC}">
              <c16:uniqueId val="{00000000-4958-4422-B115-45A79B44DE8C}"/>
            </c:ext>
          </c:extLst>
        </c:ser>
        <c:dLbls>
          <c:showLegendKey val="0"/>
          <c:showVal val="0"/>
          <c:showCatName val="0"/>
          <c:showSerName val="0"/>
          <c:showPercent val="0"/>
          <c:showBubbleSize val="0"/>
        </c:dLbls>
        <c:marker val="1"/>
        <c:smooth val="0"/>
        <c:axId val="1696863407"/>
        <c:axId val="1696862447"/>
      </c:lineChart>
      <c:catAx>
        <c:axId val="169686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862447"/>
        <c:crosses val="autoZero"/>
        <c:auto val="1"/>
        <c:lblAlgn val="ctr"/>
        <c:lblOffset val="100"/>
        <c:noMultiLvlLbl val="0"/>
      </c:catAx>
      <c:valAx>
        <c:axId val="169686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86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Properti.xlsx]Pivot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Kepuasan Customer berdasarkan Sumber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70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solidFill>
              <a:srgbClr val="FF70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Table'!$A$11:$A$14</c:f>
              <c:strCache>
                <c:ptCount val="3"/>
                <c:pt idx="0">
                  <c:v>Agency</c:v>
                </c:pt>
                <c:pt idx="1">
                  <c:v>Client</c:v>
                </c:pt>
                <c:pt idx="2">
                  <c:v>Website</c:v>
                </c:pt>
              </c:strCache>
            </c:strRef>
          </c:cat>
          <c:val>
            <c:numRef>
              <c:f>'Pivot Table'!$B$11:$B$14</c:f>
              <c:numCache>
                <c:formatCode>0.00</c:formatCode>
                <c:ptCount val="3"/>
                <c:pt idx="0">
                  <c:v>3.442622950819672</c:v>
                </c:pt>
                <c:pt idx="1">
                  <c:v>3.6666666666666665</c:v>
                </c:pt>
                <c:pt idx="2">
                  <c:v>3.6974789915966388</c:v>
                </c:pt>
              </c:numCache>
            </c:numRef>
          </c:val>
          <c:extLst>
            <c:ext xmlns:c16="http://schemas.microsoft.com/office/drawing/2014/chart" uri="{C3380CC4-5D6E-409C-BE32-E72D297353CC}">
              <c16:uniqueId val="{00000000-1C42-440B-8DD9-088774C077FC}"/>
            </c:ext>
          </c:extLst>
        </c:ser>
        <c:dLbls>
          <c:dLblPos val="outEnd"/>
          <c:showLegendKey val="0"/>
          <c:showVal val="1"/>
          <c:showCatName val="0"/>
          <c:showSerName val="0"/>
          <c:showPercent val="0"/>
          <c:showBubbleSize val="0"/>
        </c:dLbls>
        <c:gapWidth val="219"/>
        <c:overlap val="-27"/>
        <c:axId val="1390139200"/>
        <c:axId val="1390137280"/>
      </c:barChart>
      <c:catAx>
        <c:axId val="1390139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37280"/>
        <c:crosses val="autoZero"/>
        <c:auto val="1"/>
        <c:lblAlgn val="ctr"/>
        <c:lblOffset val="100"/>
        <c:noMultiLvlLbl val="0"/>
      </c:catAx>
      <c:valAx>
        <c:axId val="139013728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39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Properti.xlsx]Pivot Table!PivotTable6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1" i="0" u="none" strike="noStrike" kern="1200" spc="0" baseline="0">
                <a:solidFill>
                  <a:srgbClr val="000000">
                    <a:lumMod val="65000"/>
                    <a:lumOff val="35000"/>
                  </a:srgbClr>
                </a:solidFill>
              </a:rPr>
              <a:t>Tipe Customer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FF703C"/>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703C"/>
          </a:solidFill>
          <a:ln w="19050">
            <a:solidFill>
              <a:schemeClr val="lt1"/>
            </a:solidFill>
          </a:ln>
          <a:effectLst/>
        </c:spPr>
      </c:pivotFmt>
      <c:pivotFmt>
        <c:idx val="8"/>
        <c:spPr>
          <a:solidFill>
            <a:schemeClr val="bg1">
              <a:lumMod val="85000"/>
            </a:schemeClr>
          </a:solidFill>
          <a:ln w="19050">
            <a:solidFill>
              <a:schemeClr val="lt1"/>
            </a:solidFill>
          </a:ln>
          <a:effectLst/>
        </c:spPr>
      </c:pivotFmt>
    </c:pivotFmts>
    <c:plotArea>
      <c:layout/>
      <c:pieChart>
        <c:varyColors val="1"/>
        <c:ser>
          <c:idx val="0"/>
          <c:order val="0"/>
          <c:tx>
            <c:strRef>
              <c:f>'Pivot Table'!$B$41</c:f>
              <c:strCache>
                <c:ptCount val="1"/>
                <c:pt idx="0">
                  <c:v>Total</c:v>
                </c:pt>
              </c:strCache>
            </c:strRef>
          </c:tx>
          <c:spPr>
            <a:solidFill>
              <a:srgbClr val="FF703C"/>
            </a:solidFill>
          </c:spPr>
          <c:dPt>
            <c:idx val="0"/>
            <c:bubble3D val="0"/>
            <c:spPr>
              <a:solidFill>
                <a:srgbClr val="FF703C"/>
              </a:solidFill>
              <a:ln w="19050">
                <a:solidFill>
                  <a:schemeClr val="lt1"/>
                </a:solidFill>
              </a:ln>
              <a:effectLst/>
            </c:spPr>
            <c:extLst>
              <c:ext xmlns:c16="http://schemas.microsoft.com/office/drawing/2014/chart" uri="{C3380CC4-5D6E-409C-BE32-E72D297353CC}">
                <c16:uniqueId val="{00000001-4DED-49C7-805E-6742996F8D0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4DED-49C7-805E-6742996F8D06}"/>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Table'!$A$42:$A$44</c:f>
              <c:strCache>
                <c:ptCount val="2"/>
                <c:pt idx="0">
                  <c:v>Individual</c:v>
                </c:pt>
                <c:pt idx="1">
                  <c:v>Perusahaan</c:v>
                </c:pt>
              </c:strCache>
            </c:strRef>
          </c:cat>
          <c:val>
            <c:numRef>
              <c:f>'Pivot Table'!$B$42:$B$44</c:f>
              <c:numCache>
                <c:formatCode>General</c:formatCode>
                <c:ptCount val="2"/>
                <c:pt idx="0">
                  <c:v>178</c:v>
                </c:pt>
                <c:pt idx="1">
                  <c:v>17</c:v>
                </c:pt>
              </c:numCache>
            </c:numRef>
          </c:val>
          <c:extLst>
            <c:ext xmlns:c16="http://schemas.microsoft.com/office/drawing/2014/chart" uri="{C3380CC4-5D6E-409C-BE32-E72D297353CC}">
              <c16:uniqueId val="{00000004-4DED-49C7-805E-6742996F8D0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Properti.xlsx]Pivot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t>Distribusi Total Berdasarkan Sumber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70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Table'!$B$129</c:f>
              <c:strCache>
                <c:ptCount val="1"/>
                <c:pt idx="0">
                  <c:v>Total</c:v>
                </c:pt>
              </c:strCache>
            </c:strRef>
          </c:tx>
          <c:spPr>
            <a:solidFill>
              <a:srgbClr val="FF70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Table'!$A$130:$A$133</c:f>
              <c:strCache>
                <c:ptCount val="3"/>
                <c:pt idx="0">
                  <c:v>Client</c:v>
                </c:pt>
                <c:pt idx="1">
                  <c:v>Agency</c:v>
                </c:pt>
                <c:pt idx="2">
                  <c:v>Website</c:v>
                </c:pt>
              </c:strCache>
            </c:strRef>
          </c:cat>
          <c:val>
            <c:numRef>
              <c:f>'Pivot Table'!$B$130:$B$133</c:f>
              <c:numCache>
                <c:formatCode>General</c:formatCode>
                <c:ptCount val="3"/>
                <c:pt idx="0">
                  <c:v>15</c:v>
                </c:pt>
                <c:pt idx="1">
                  <c:v>61</c:v>
                </c:pt>
                <c:pt idx="2">
                  <c:v>119</c:v>
                </c:pt>
              </c:numCache>
            </c:numRef>
          </c:val>
          <c:extLst>
            <c:ext xmlns:c16="http://schemas.microsoft.com/office/drawing/2014/chart" uri="{C3380CC4-5D6E-409C-BE32-E72D297353CC}">
              <c16:uniqueId val="{00000000-9731-4C65-AA05-D545083892DD}"/>
            </c:ext>
          </c:extLst>
        </c:ser>
        <c:dLbls>
          <c:dLblPos val="inEnd"/>
          <c:showLegendKey val="0"/>
          <c:showVal val="1"/>
          <c:showCatName val="0"/>
          <c:showSerName val="0"/>
          <c:showPercent val="0"/>
          <c:showBubbleSize val="0"/>
        </c:dLbls>
        <c:gapWidth val="150"/>
        <c:overlap val="100"/>
        <c:axId val="1849156576"/>
        <c:axId val="1849152736"/>
      </c:barChart>
      <c:catAx>
        <c:axId val="184915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52736"/>
        <c:crosses val="autoZero"/>
        <c:auto val="1"/>
        <c:lblAlgn val="ctr"/>
        <c:lblOffset val="100"/>
        <c:noMultiLvlLbl val="0"/>
      </c:catAx>
      <c:valAx>
        <c:axId val="184915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56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22860</xdr:colOff>
      <xdr:row>9</xdr:row>
      <xdr:rowOff>3810</xdr:rowOff>
    </xdr:from>
    <xdr:to>
      <xdr:col>5</xdr:col>
      <xdr:colOff>457200</xdr:colOff>
      <xdr:row>25</xdr:row>
      <xdr:rowOff>64770</xdr:rowOff>
    </xdr:to>
    <xdr:graphicFrame macro="">
      <xdr:nvGraphicFramePr>
        <xdr:cNvPr id="3" name="Kepuasan Customer berdasarkan Sumber">
          <a:extLst>
            <a:ext uri="{FF2B5EF4-FFF2-40B4-BE49-F238E27FC236}">
              <a16:creationId xmlns:a16="http://schemas.microsoft.com/office/drawing/2014/main" id="{47FF525A-E4A7-6C3F-ED0A-456B1F4F2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40</xdr:row>
      <xdr:rowOff>3810</xdr:rowOff>
    </xdr:from>
    <xdr:to>
      <xdr:col>5</xdr:col>
      <xdr:colOff>457200</xdr:colOff>
      <xdr:row>56</xdr:row>
      <xdr:rowOff>64770</xdr:rowOff>
    </xdr:to>
    <xdr:graphicFrame macro="">
      <xdr:nvGraphicFramePr>
        <xdr:cNvPr id="4" name="Tipe Customer">
          <a:extLst>
            <a:ext uri="{FF2B5EF4-FFF2-40B4-BE49-F238E27FC236}">
              <a16:creationId xmlns:a16="http://schemas.microsoft.com/office/drawing/2014/main" id="{DAF5E95B-62C6-96D9-700F-81C74AA5A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xdr:colOff>
      <xdr:row>71</xdr:row>
      <xdr:rowOff>3810</xdr:rowOff>
    </xdr:from>
    <xdr:to>
      <xdr:col>5</xdr:col>
      <xdr:colOff>464820</xdr:colOff>
      <xdr:row>87</xdr:row>
      <xdr:rowOff>64770</xdr:rowOff>
    </xdr:to>
    <xdr:graphicFrame macro="">
      <xdr:nvGraphicFramePr>
        <xdr:cNvPr id="5" name="Jumlah Properti per Tipe">
          <a:extLst>
            <a:ext uri="{FF2B5EF4-FFF2-40B4-BE49-F238E27FC236}">
              <a16:creationId xmlns:a16="http://schemas.microsoft.com/office/drawing/2014/main" id="{3C9C658E-113E-922F-F9C3-BAA2763F0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100</xdr:row>
      <xdr:rowOff>156210</xdr:rowOff>
    </xdr:from>
    <xdr:to>
      <xdr:col>8</xdr:col>
      <xdr:colOff>594360</xdr:colOff>
      <xdr:row>119</xdr:row>
      <xdr:rowOff>144780</xdr:rowOff>
    </xdr:to>
    <xdr:graphicFrame macro="">
      <xdr:nvGraphicFramePr>
        <xdr:cNvPr id="7" name="Penjualan Per Kota">
          <a:extLst>
            <a:ext uri="{FF2B5EF4-FFF2-40B4-BE49-F238E27FC236}">
              <a16:creationId xmlns:a16="http://schemas.microsoft.com/office/drawing/2014/main" id="{E05C78BA-DAFD-88B7-65D8-0790318EC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22860</xdr:colOff>
      <xdr:row>128</xdr:row>
      <xdr:rowOff>3810</xdr:rowOff>
    </xdr:from>
    <xdr:to>
      <xdr:col>7</xdr:col>
      <xdr:colOff>297180</xdr:colOff>
      <xdr:row>144</xdr:row>
      <xdr:rowOff>64770</xdr:rowOff>
    </xdr:to>
    <xdr:graphicFrame macro="">
      <xdr:nvGraphicFramePr>
        <xdr:cNvPr id="9" name="Chart 8">
          <a:extLst>
            <a:ext uri="{FF2B5EF4-FFF2-40B4-BE49-F238E27FC236}">
              <a16:creationId xmlns:a16="http://schemas.microsoft.com/office/drawing/2014/main" id="{9F199C54-76C7-B725-F42B-531CD70DB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228600</xdr:colOff>
      <xdr:row>149</xdr:row>
      <xdr:rowOff>161925</xdr:rowOff>
    </xdr:from>
    <xdr:to>
      <xdr:col>14</xdr:col>
      <xdr:colOff>352425</xdr:colOff>
      <xdr:row>177</xdr:row>
      <xdr:rowOff>66675</xdr:rowOff>
    </xdr:to>
    <xdr:graphicFrame macro="">
      <xdr:nvGraphicFramePr>
        <xdr:cNvPr id="10" name="Chart 9">
          <a:extLst>
            <a:ext uri="{FF2B5EF4-FFF2-40B4-BE49-F238E27FC236}">
              <a16:creationId xmlns:a16="http://schemas.microsoft.com/office/drawing/2014/main" id="{6A5C73A0-CF5B-2164-D179-B709A805F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426720</xdr:colOff>
      <xdr:row>150</xdr:row>
      <xdr:rowOff>0</xdr:rowOff>
    </xdr:from>
    <xdr:to>
      <xdr:col>17</xdr:col>
      <xdr:colOff>426720</xdr:colOff>
      <xdr:row>163</xdr:row>
      <xdr:rowOff>9525</xdr:rowOff>
    </xdr:to>
    <mc:AlternateContent xmlns:mc="http://schemas.openxmlformats.org/markup-compatibility/2006" xmlns:a14="http://schemas.microsoft.com/office/drawing/2010/main">
      <mc:Choice Requires="a14">
        <xdr:graphicFrame macro="">
          <xdr:nvGraphicFramePr>
            <xdr:cNvPr id="11" name="Tahun Jual">
              <a:extLst>
                <a:ext uri="{FF2B5EF4-FFF2-40B4-BE49-F238E27FC236}">
                  <a16:creationId xmlns:a16="http://schemas.microsoft.com/office/drawing/2014/main" id="{CF8B6063-B952-4A31-6F63-0A80658F6883}"/>
                </a:ext>
              </a:extLst>
            </xdr:cNvPr>
            <xdr:cNvGraphicFramePr/>
          </xdr:nvGraphicFramePr>
          <xdr:xfrm>
            <a:off x="0" y="0"/>
            <a:ext cx="0" cy="0"/>
          </xdr:xfrm>
          <a:graphic>
            <a:graphicData uri="http://schemas.microsoft.com/office/drawing/2010/slicer">
              <sle:slicer xmlns:sle="http://schemas.microsoft.com/office/drawing/2010/slicer" name="Tahun Jual"/>
            </a:graphicData>
          </a:graphic>
        </xdr:graphicFrame>
      </mc:Choice>
      <mc:Fallback xmlns="">
        <xdr:sp macro="" textlink="">
          <xdr:nvSpPr>
            <xdr:cNvPr id="0" name=""/>
            <xdr:cNvSpPr>
              <a:spLocks noTextEdit="1"/>
            </xdr:cNvSpPr>
          </xdr:nvSpPr>
          <xdr:spPr>
            <a:xfrm>
              <a:off x="13952220" y="25717500"/>
              <a:ext cx="1828800" cy="22383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421005</xdr:colOff>
      <xdr:row>163</xdr:row>
      <xdr:rowOff>150495</xdr:rowOff>
    </xdr:from>
    <xdr:to>
      <xdr:col>17</xdr:col>
      <xdr:colOff>421005</xdr:colOff>
      <xdr:row>176</xdr:row>
      <xdr:rowOff>160020</xdr:rowOff>
    </xdr:to>
    <mc:AlternateContent xmlns:mc="http://schemas.openxmlformats.org/markup-compatibility/2006" xmlns:a14="http://schemas.microsoft.com/office/drawing/2010/main">
      <mc:Choice Requires="a14">
        <xdr:graphicFrame macro="">
          <xdr:nvGraphicFramePr>
            <xdr:cNvPr id="12" name="Kota">
              <a:extLst>
                <a:ext uri="{FF2B5EF4-FFF2-40B4-BE49-F238E27FC236}">
                  <a16:creationId xmlns:a16="http://schemas.microsoft.com/office/drawing/2014/main" id="{9708F15B-32BC-C63F-7E70-B9A70B08D1A0}"/>
                </a:ext>
              </a:extLst>
            </xdr:cNvPr>
            <xdr:cNvGraphicFramePr/>
          </xdr:nvGraphicFramePr>
          <xdr:xfrm>
            <a:off x="0" y="0"/>
            <a:ext cx="0" cy="0"/>
          </xdr:xfrm>
          <a:graphic>
            <a:graphicData uri="http://schemas.microsoft.com/office/drawing/2010/slicer">
              <sle:slicer xmlns:sle="http://schemas.microsoft.com/office/drawing/2010/slicer" name="Kota"/>
            </a:graphicData>
          </a:graphic>
        </xdr:graphicFrame>
      </mc:Choice>
      <mc:Fallback xmlns="">
        <xdr:sp macro="" textlink="">
          <xdr:nvSpPr>
            <xdr:cNvPr id="0" name=""/>
            <xdr:cNvSpPr>
              <a:spLocks noTextEdit="1"/>
            </xdr:cNvSpPr>
          </xdr:nvSpPr>
          <xdr:spPr>
            <a:xfrm>
              <a:off x="13946505" y="28096845"/>
              <a:ext cx="1828800" cy="22383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7618</xdr:colOff>
      <xdr:row>1</xdr:row>
      <xdr:rowOff>6555</xdr:rowOff>
    </xdr:from>
    <xdr:to>
      <xdr:col>26</xdr:col>
      <xdr:colOff>0</xdr:colOff>
      <xdr:row>4</xdr:row>
      <xdr:rowOff>151335</xdr:rowOff>
    </xdr:to>
    <xdr:sp macro="" textlink="">
      <xdr:nvSpPr>
        <xdr:cNvPr id="2" name="Rectangle: Rounded Corners 1">
          <a:extLst>
            <a:ext uri="{FF2B5EF4-FFF2-40B4-BE49-F238E27FC236}">
              <a16:creationId xmlns:a16="http://schemas.microsoft.com/office/drawing/2014/main" id="{19442EA8-16FF-4FC7-9FBE-3DC939B75917}"/>
            </a:ext>
          </a:extLst>
        </xdr:cNvPr>
        <xdr:cNvSpPr/>
      </xdr:nvSpPr>
      <xdr:spPr>
        <a:xfrm>
          <a:off x="598168" y="168480"/>
          <a:ext cx="14756132" cy="630555"/>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D" sz="2400"/>
            <a:t>Dashboard Penjualan Properti Perusahaan XYZ</a:t>
          </a:r>
        </a:p>
      </xdr:txBody>
    </xdr:sp>
    <xdr:clientData/>
  </xdr:twoCellAnchor>
  <xdr:twoCellAnchor>
    <xdr:from>
      <xdr:col>17</xdr:col>
      <xdr:colOff>0</xdr:colOff>
      <xdr:row>71</xdr:row>
      <xdr:rowOff>10862</xdr:rowOff>
    </xdr:from>
    <xdr:to>
      <xdr:col>25</xdr:col>
      <xdr:colOff>576946</xdr:colOff>
      <xdr:row>89</xdr:row>
      <xdr:rowOff>10871</xdr:rowOff>
    </xdr:to>
    <xdr:graphicFrame macro="">
      <xdr:nvGraphicFramePr>
        <xdr:cNvPr id="7" name="Kepuasan Customer berdasarkan Sumber">
          <a:extLst>
            <a:ext uri="{FF2B5EF4-FFF2-40B4-BE49-F238E27FC236}">
              <a16:creationId xmlns:a16="http://schemas.microsoft.com/office/drawing/2014/main" id="{A014C4C0-65D4-4235-9D8F-64CCE544F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10885</xdr:colOff>
      <xdr:row>33</xdr:row>
      <xdr:rowOff>10871</xdr:rowOff>
    </xdr:from>
    <xdr:to>
      <xdr:col>25</xdr:col>
      <xdr:colOff>587828</xdr:colOff>
      <xdr:row>51</xdr:row>
      <xdr:rowOff>21758</xdr:rowOff>
    </xdr:to>
    <xdr:graphicFrame macro="">
      <xdr:nvGraphicFramePr>
        <xdr:cNvPr id="8" name="Tipe Customer">
          <a:extLst>
            <a:ext uri="{FF2B5EF4-FFF2-40B4-BE49-F238E27FC236}">
              <a16:creationId xmlns:a16="http://schemas.microsoft.com/office/drawing/2014/main" id="{D9B8496C-44B5-4648-91F0-7CD9FAB4A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71</xdr:row>
      <xdr:rowOff>10871</xdr:rowOff>
    </xdr:from>
    <xdr:to>
      <xdr:col>16</xdr:col>
      <xdr:colOff>0</xdr:colOff>
      <xdr:row>88</xdr:row>
      <xdr:rowOff>152386</xdr:rowOff>
    </xdr:to>
    <xdr:graphicFrame macro="">
      <xdr:nvGraphicFramePr>
        <xdr:cNvPr id="13" name="Chart 12">
          <a:extLst>
            <a:ext uri="{FF2B5EF4-FFF2-40B4-BE49-F238E27FC236}">
              <a16:creationId xmlns:a16="http://schemas.microsoft.com/office/drawing/2014/main" id="{D6C6F6BD-17EC-4645-9992-FBEF348A5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10884</xdr:colOff>
      <xdr:row>52</xdr:row>
      <xdr:rowOff>10865</xdr:rowOff>
    </xdr:from>
    <xdr:to>
      <xdr:col>25</xdr:col>
      <xdr:colOff>591093</xdr:colOff>
      <xdr:row>70</xdr:row>
      <xdr:rowOff>21758</xdr:rowOff>
    </xdr:to>
    <xdr:graphicFrame macro="">
      <xdr:nvGraphicFramePr>
        <xdr:cNvPr id="18" name="Jumlah Properti per Tipe">
          <a:extLst>
            <a:ext uri="{FF2B5EF4-FFF2-40B4-BE49-F238E27FC236}">
              <a16:creationId xmlns:a16="http://schemas.microsoft.com/office/drawing/2014/main" id="{932067E4-0E6A-406C-BB7C-80C7EE03D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10880</xdr:colOff>
      <xdr:row>33</xdr:row>
      <xdr:rowOff>10872</xdr:rowOff>
    </xdr:from>
    <xdr:to>
      <xdr:col>16</xdr:col>
      <xdr:colOff>10880</xdr:colOff>
      <xdr:row>69</xdr:row>
      <xdr:rowOff>163272</xdr:rowOff>
    </xdr:to>
    <xdr:graphicFrame macro="">
      <xdr:nvGraphicFramePr>
        <xdr:cNvPr id="19" name="Penjualan Per Kota">
          <a:extLst>
            <a:ext uri="{FF2B5EF4-FFF2-40B4-BE49-F238E27FC236}">
              <a16:creationId xmlns:a16="http://schemas.microsoft.com/office/drawing/2014/main" id="{9A356CF7-AA75-4856-91AF-320694743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8466</xdr:colOff>
      <xdr:row>13</xdr:row>
      <xdr:rowOff>8467</xdr:rowOff>
    </xdr:from>
    <xdr:to>
      <xdr:col>25</xdr:col>
      <xdr:colOff>576943</xdr:colOff>
      <xdr:row>32</xdr:row>
      <xdr:rowOff>8467</xdr:rowOff>
    </xdr:to>
    <xdr:graphicFrame macro="">
      <xdr:nvGraphicFramePr>
        <xdr:cNvPr id="3" name="Chart 2">
          <a:extLst>
            <a:ext uri="{FF2B5EF4-FFF2-40B4-BE49-F238E27FC236}">
              <a16:creationId xmlns:a16="http://schemas.microsoft.com/office/drawing/2014/main" id="{D88CCC8D-BBAF-4510-A863-264431BCD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21772</xdr:colOff>
      <xdr:row>6</xdr:row>
      <xdr:rowOff>0</xdr:rowOff>
    </xdr:from>
    <xdr:to>
      <xdr:col>6</xdr:col>
      <xdr:colOff>7257</xdr:colOff>
      <xdr:row>29</xdr:row>
      <xdr:rowOff>118534</xdr:rowOff>
    </xdr:to>
    <mc:AlternateContent xmlns:mc="http://schemas.openxmlformats.org/markup-compatibility/2006" xmlns:a14="http://schemas.microsoft.com/office/drawing/2010/main">
      <mc:Choice Requires="a14">
        <xdr:graphicFrame macro="">
          <xdr:nvGraphicFramePr>
            <xdr:cNvPr id="4" name="Tahun">
              <a:extLst>
                <a:ext uri="{FF2B5EF4-FFF2-40B4-BE49-F238E27FC236}">
                  <a16:creationId xmlns:a16="http://schemas.microsoft.com/office/drawing/2014/main" id="{E5A3D1CA-2921-4701-8694-5A94F5946CC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614439" y="965200"/>
              <a:ext cx="2948818" cy="381846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6803</xdr:colOff>
      <xdr:row>6</xdr:row>
      <xdr:rowOff>6803</xdr:rowOff>
    </xdr:from>
    <xdr:to>
      <xdr:col>16</xdr:col>
      <xdr:colOff>12246</xdr:colOff>
      <xdr:row>12</xdr:row>
      <xdr:rowOff>9525</xdr:rowOff>
    </xdr:to>
    <xdr:sp macro="" textlink="'Pivot Table'!G6">
      <xdr:nvSpPr>
        <xdr:cNvPr id="10" name="Rectangle: Rounded Corners 9">
          <a:extLst>
            <a:ext uri="{FF2B5EF4-FFF2-40B4-BE49-F238E27FC236}">
              <a16:creationId xmlns:a16="http://schemas.microsoft.com/office/drawing/2014/main" id="{71A9AB9A-828B-E990-C06B-684F3D68B5AA}"/>
            </a:ext>
          </a:extLst>
        </xdr:cNvPr>
        <xdr:cNvSpPr/>
      </xdr:nvSpPr>
      <xdr:spPr>
        <a:xfrm>
          <a:off x="7093403" y="978353"/>
          <a:ext cx="2367643" cy="974272"/>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600" b="0" i="0" u="none" strike="noStrike">
              <a:solidFill>
                <a:srgbClr val="000000"/>
              </a:solidFill>
              <a:latin typeface="Arial"/>
              <a:cs typeface="Arial"/>
            </a:rPr>
            <a:t>Total Customer</a:t>
          </a:r>
        </a:p>
        <a:p>
          <a:pPr algn="l"/>
          <a:fld id="{F20F7CF1-26FD-48CC-B6AE-8616569C5A5D}" type="TxLink">
            <a:rPr lang="en-US" sz="1600" b="0" i="0" u="none" strike="noStrike">
              <a:solidFill>
                <a:srgbClr val="000000"/>
              </a:solidFill>
              <a:latin typeface="Arial"/>
              <a:cs typeface="Arial"/>
            </a:rPr>
            <a:pPr algn="l"/>
            <a:t>195</a:t>
          </a:fld>
          <a:endParaRPr lang="en-ID" sz="1600"/>
        </a:p>
      </xdr:txBody>
    </xdr:sp>
    <xdr:clientData/>
  </xdr:twoCellAnchor>
  <xdr:twoCellAnchor>
    <xdr:from>
      <xdr:col>7</xdr:col>
      <xdr:colOff>5443</xdr:colOff>
      <xdr:row>6</xdr:row>
      <xdr:rowOff>10883</xdr:rowOff>
    </xdr:from>
    <xdr:to>
      <xdr:col>10</xdr:col>
      <xdr:colOff>587828</xdr:colOff>
      <xdr:row>12</xdr:row>
      <xdr:rowOff>0</xdr:rowOff>
    </xdr:to>
    <xdr:sp macro="" textlink="'Pivot Table'!A6">
      <xdr:nvSpPr>
        <xdr:cNvPr id="11" name="Rectangle: Rounded Corners 10">
          <a:extLst>
            <a:ext uri="{FF2B5EF4-FFF2-40B4-BE49-F238E27FC236}">
              <a16:creationId xmlns:a16="http://schemas.microsoft.com/office/drawing/2014/main" id="{B130FA06-FD26-4688-934E-CA2FA7DDE233}"/>
            </a:ext>
          </a:extLst>
        </xdr:cNvPr>
        <xdr:cNvSpPr/>
      </xdr:nvSpPr>
      <xdr:spPr>
        <a:xfrm>
          <a:off x="4196443" y="990597"/>
          <a:ext cx="2378528" cy="968832"/>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600" b="0" i="0" u="none" strike="noStrike">
              <a:solidFill>
                <a:srgbClr val="000000"/>
              </a:solidFill>
              <a:latin typeface="Arial"/>
              <a:cs typeface="Arial"/>
            </a:rPr>
            <a:t>Total Revenue</a:t>
          </a:r>
        </a:p>
        <a:p>
          <a:pPr algn="l"/>
          <a:fld id="{DD7A1077-EA99-401D-9086-7E1870445B67}" type="TxLink">
            <a:rPr lang="en-US" sz="1600" b="0" i="0" u="none" strike="noStrike">
              <a:solidFill>
                <a:srgbClr val="000000"/>
              </a:solidFill>
              <a:latin typeface="Arial"/>
              <a:cs typeface="Arial"/>
            </a:rPr>
            <a:pPr algn="l"/>
            <a:t> Rp291,858,252,378 </a:t>
          </a:fld>
          <a:endParaRPr lang="en-ID" sz="1600"/>
        </a:p>
      </xdr:txBody>
    </xdr:sp>
    <xdr:clientData/>
  </xdr:twoCellAnchor>
  <xdr:twoCellAnchor>
    <xdr:from>
      <xdr:col>22</xdr:col>
      <xdr:colOff>10885</xdr:colOff>
      <xdr:row>5</xdr:row>
      <xdr:rowOff>141512</xdr:rowOff>
    </xdr:from>
    <xdr:to>
      <xdr:col>25</xdr:col>
      <xdr:colOff>587827</xdr:colOff>
      <xdr:row>11</xdr:row>
      <xdr:rowOff>152400</xdr:rowOff>
    </xdr:to>
    <xdr:sp macro="" textlink="'Pivot Table'!C6">
      <xdr:nvSpPr>
        <xdr:cNvPr id="12" name="Rectangle: Rounded Corners 11">
          <a:extLst>
            <a:ext uri="{FF2B5EF4-FFF2-40B4-BE49-F238E27FC236}">
              <a16:creationId xmlns:a16="http://schemas.microsoft.com/office/drawing/2014/main" id="{BD099C62-2672-4BE0-8D12-B129582AB15E}"/>
            </a:ext>
          </a:extLst>
        </xdr:cNvPr>
        <xdr:cNvSpPr/>
      </xdr:nvSpPr>
      <xdr:spPr>
        <a:xfrm>
          <a:off x="13182599" y="957941"/>
          <a:ext cx="2373085" cy="990602"/>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600" b="0" i="0" u="none" strike="noStrike">
              <a:solidFill>
                <a:srgbClr val="000000"/>
              </a:solidFill>
              <a:latin typeface="Arial"/>
              <a:cs typeface="Arial"/>
            </a:rPr>
            <a:t>Total Rumah Terjual</a:t>
          </a:r>
        </a:p>
        <a:p>
          <a:pPr algn="l"/>
          <a:fld id="{3B55D360-5D50-4009-885E-C4A5104F0C0B}" type="TxLink">
            <a:rPr lang="en-US" sz="1600" b="0" i="0" u="none" strike="noStrike">
              <a:solidFill>
                <a:srgbClr val="000000"/>
              </a:solidFill>
              <a:latin typeface="Arial"/>
              <a:cs typeface="Arial"/>
            </a:rPr>
            <a:pPr algn="l"/>
            <a:t>195</a:t>
          </a:fld>
          <a:endParaRPr lang="en-ID" sz="1600"/>
        </a:p>
      </xdr:txBody>
    </xdr:sp>
    <xdr:clientData/>
  </xdr:twoCellAnchor>
  <xdr:twoCellAnchor>
    <xdr:from>
      <xdr:col>17</xdr:col>
      <xdr:colOff>8163</xdr:colOff>
      <xdr:row>6</xdr:row>
      <xdr:rowOff>10887</xdr:rowOff>
    </xdr:from>
    <xdr:to>
      <xdr:col>21</xdr:col>
      <xdr:colOff>0</xdr:colOff>
      <xdr:row>11</xdr:row>
      <xdr:rowOff>152400</xdr:rowOff>
    </xdr:to>
    <xdr:sp macro="" textlink="'Pivot Table'!E6">
      <xdr:nvSpPr>
        <xdr:cNvPr id="14" name="Rectangle: Rounded Corners 13">
          <a:extLst>
            <a:ext uri="{FF2B5EF4-FFF2-40B4-BE49-F238E27FC236}">
              <a16:creationId xmlns:a16="http://schemas.microsoft.com/office/drawing/2014/main" id="{F193ABC0-E3B3-48CF-877F-833319039E01}"/>
            </a:ext>
          </a:extLst>
        </xdr:cNvPr>
        <xdr:cNvSpPr/>
      </xdr:nvSpPr>
      <xdr:spPr>
        <a:xfrm>
          <a:off x="10047513" y="982437"/>
          <a:ext cx="2354037" cy="951138"/>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600" b="0" i="0" u="none" strike="noStrike">
              <a:solidFill>
                <a:srgbClr val="000000"/>
              </a:solidFill>
              <a:latin typeface="Arial"/>
              <a:cs typeface="Arial"/>
            </a:rPr>
            <a:t>Rata-rata Kepuasan</a:t>
          </a:r>
        </a:p>
        <a:p>
          <a:pPr algn="l"/>
          <a:fld id="{74357D5D-FE22-4F1B-BC74-C0D4F8BF6EE7}" type="TxLink">
            <a:rPr lang="en-US" sz="1600" b="0" i="0" u="none" strike="noStrike">
              <a:solidFill>
                <a:srgbClr val="000000"/>
              </a:solidFill>
              <a:latin typeface="Arial"/>
              <a:cs typeface="Arial"/>
            </a:rPr>
            <a:pPr algn="l"/>
            <a:t>3.62</a:t>
          </a:fld>
          <a:endParaRPr lang="en-ID" sz="1600"/>
        </a:p>
      </xdr:txBody>
    </xdr:sp>
    <xdr:clientData/>
  </xdr:twoCellAnchor>
  <xdr:twoCellAnchor editAs="oneCell">
    <xdr:from>
      <xdr:col>1</xdr:col>
      <xdr:colOff>23826</xdr:colOff>
      <xdr:row>30</xdr:row>
      <xdr:rowOff>59265</xdr:rowOff>
    </xdr:from>
    <xdr:to>
      <xdr:col>6</xdr:col>
      <xdr:colOff>0</xdr:colOff>
      <xdr:row>75</xdr:row>
      <xdr:rowOff>135466</xdr:rowOff>
    </xdr:to>
    <mc:AlternateContent xmlns:mc="http://schemas.openxmlformats.org/markup-compatibility/2006" xmlns:a14="http://schemas.microsoft.com/office/drawing/2010/main">
      <mc:Choice Requires="a14">
        <xdr:graphicFrame macro="">
          <xdr:nvGraphicFramePr>
            <xdr:cNvPr id="15" name="Kota 1">
              <a:extLst>
                <a:ext uri="{FF2B5EF4-FFF2-40B4-BE49-F238E27FC236}">
                  <a16:creationId xmlns:a16="http://schemas.microsoft.com/office/drawing/2014/main" id="{BA9E03C3-5285-4FE7-819D-8C11137B1468}"/>
                </a:ext>
              </a:extLst>
            </xdr:cNvPr>
            <xdr:cNvGraphicFramePr/>
          </xdr:nvGraphicFramePr>
          <xdr:xfrm>
            <a:off x="0" y="0"/>
            <a:ext cx="0" cy="0"/>
          </xdr:xfrm>
          <a:graphic>
            <a:graphicData uri="http://schemas.microsoft.com/office/drawing/2010/slicer">
              <sle:slicer xmlns:sle="http://schemas.microsoft.com/office/drawing/2010/slicer" name="Kota 1"/>
            </a:graphicData>
          </a:graphic>
        </xdr:graphicFrame>
      </mc:Choice>
      <mc:Fallback xmlns="">
        <xdr:sp macro="" textlink="">
          <xdr:nvSpPr>
            <xdr:cNvPr id="0" name=""/>
            <xdr:cNvSpPr>
              <a:spLocks noTextEdit="1"/>
            </xdr:cNvSpPr>
          </xdr:nvSpPr>
          <xdr:spPr>
            <a:xfrm>
              <a:off x="616493" y="4885265"/>
              <a:ext cx="2939507" cy="73152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ta" refreshedDate="45916.805180208336" createdVersion="8" refreshedVersion="8" minRefreshableVersion="3" recordCount="195" xr:uid="{C173B90C-A829-4BB3-8997-9E4142E67B6D}">
  <cacheSource type="worksheet">
    <worksheetSource name="Table5"/>
  </cacheSource>
  <cacheFields count="22">
    <cacheField name="ID" numFmtId="0">
      <sharedItems containsSemiMixedTypes="0" containsString="0" containsNumber="1" containsInteger="1" minValue="1" maxValue="196" count="195">
        <n v="9"/>
        <n v="87"/>
        <n v="57"/>
        <n v="171"/>
        <n v="137"/>
        <n v="56"/>
        <n v="69"/>
        <n v="110"/>
        <n v="156"/>
        <n v="138"/>
        <n v="159"/>
        <n v="174"/>
        <n v="16"/>
        <n v="134"/>
        <n v="135"/>
        <n v="84"/>
        <n v="157"/>
        <n v="109"/>
        <n v="149"/>
        <n v="88"/>
        <n v="94"/>
        <n v="70"/>
        <n v="190"/>
        <n v="189"/>
        <n v="27"/>
        <n v="82"/>
        <n v="123"/>
        <n v="53"/>
        <n v="165"/>
        <n v="42"/>
        <n v="141"/>
        <n v="67"/>
        <n v="195"/>
        <n v="185"/>
        <n v="191"/>
        <n v="144"/>
        <n v="95"/>
        <n v="41"/>
        <n v="50"/>
        <n v="105"/>
        <n v="133"/>
        <n v="20"/>
        <n v="152"/>
        <n v="3"/>
        <n v="177"/>
        <n v="19"/>
        <n v="89"/>
        <n v="21"/>
        <n v="40"/>
        <n v="192"/>
        <n v="162"/>
        <n v="170"/>
        <n v="184"/>
        <n v="8"/>
        <n v="161"/>
        <n v="12"/>
        <n v="186"/>
        <n v="44"/>
        <n v="72"/>
        <n v="32"/>
        <n v="58"/>
        <n v="64"/>
        <n v="33"/>
        <n v="29"/>
        <n v="101"/>
        <n v="1"/>
        <n v="46"/>
        <n v="76"/>
        <n v="120"/>
        <n v="99"/>
        <n v="47"/>
        <n v="102"/>
        <n v="104"/>
        <n v="13"/>
        <n v="113"/>
        <n v="68"/>
        <n v="150"/>
        <n v="178"/>
        <n v="38"/>
        <n v="126"/>
        <n v="18"/>
        <n v="121"/>
        <n v="117"/>
        <n v="180"/>
        <n v="107"/>
        <n v="130"/>
        <n v="52"/>
        <n v="78"/>
        <n v="164"/>
        <n v="66"/>
        <n v="25"/>
        <n v="132"/>
        <n v="122"/>
        <n v="92"/>
        <n v="116"/>
        <n v="193"/>
        <n v="63"/>
        <n v="160"/>
        <n v="169"/>
        <n v="118"/>
        <n v="43"/>
        <n v="115"/>
        <n v="71"/>
        <n v="112"/>
        <n v="168"/>
        <n v="158"/>
        <n v="172"/>
        <n v="142"/>
        <n v="17"/>
        <n v="146"/>
        <n v="136"/>
        <n v="80"/>
        <n v="176"/>
        <n v="93"/>
        <n v="100"/>
        <n v="153"/>
        <n v="194"/>
        <n v="83"/>
        <n v="55"/>
        <n v="108"/>
        <n v="127"/>
        <n v="129"/>
        <n v="74"/>
        <n v="4"/>
        <n v="188"/>
        <n v="154"/>
        <n v="143"/>
        <n v="128"/>
        <n v="167"/>
        <n v="151"/>
        <n v="155"/>
        <n v="39"/>
        <n v="187"/>
        <n v="147"/>
        <n v="163"/>
        <n v="22"/>
        <n v="35"/>
        <n v="34"/>
        <n v="124"/>
        <n v="175"/>
        <n v="61"/>
        <n v="86"/>
        <n v="60"/>
        <n v="48"/>
        <n v="30"/>
        <n v="14"/>
        <n v="103"/>
        <n v="131"/>
        <n v="119"/>
        <n v="73"/>
        <n v="181"/>
        <n v="2"/>
        <n v="36"/>
        <n v="54"/>
        <n v="98"/>
        <n v="145"/>
        <n v="26"/>
        <n v="196"/>
        <n v="11"/>
        <n v="111"/>
        <n v="96"/>
        <n v="125"/>
        <n v="183"/>
        <n v="45"/>
        <n v="182"/>
        <n v="28"/>
        <n v="140"/>
        <n v="15"/>
        <n v="23"/>
        <n v="91"/>
        <n v="81"/>
        <n v="24"/>
        <n v="106"/>
        <n v="6"/>
        <n v="85"/>
        <n v="49"/>
        <n v="90"/>
        <n v="139"/>
        <n v="7"/>
        <n v="77"/>
        <n v="51"/>
        <n v="173"/>
        <n v="59"/>
        <n v="114"/>
        <n v="37"/>
        <n v="62"/>
        <n v="166"/>
        <n v="75"/>
        <n v="65"/>
        <n v="97"/>
        <n v="31"/>
        <n v="148"/>
        <n v="10"/>
        <n v="5"/>
        <n v="79"/>
      </sharedItems>
    </cacheField>
    <cacheField name="CUSTOMER_ID" numFmtId="0">
      <sharedItems/>
    </cacheField>
    <cacheField name="Tahun Jual" numFmtId="0">
      <sharedItems containsSemiMixedTypes="0" containsString="0" containsNumber="1" containsInteger="1" minValue="2014" maxValue="2020" count="6">
        <n v="2016"/>
        <n v="2017"/>
        <n v="2014"/>
        <n v="2015"/>
        <n v="2018"/>
        <n v="2020"/>
      </sharedItems>
    </cacheField>
    <cacheField name="Bulan Jual" numFmtId="0">
      <sharedItems containsSemiMixedTypes="0" containsString="0" containsNumber="1" containsInteger="1" minValue="1" maxValue="12" count="12">
        <n v="6"/>
        <n v="8"/>
        <n v="7"/>
        <n v="10"/>
        <n v="11"/>
        <n v="3"/>
        <n v="4"/>
        <n v="5"/>
        <n v="12"/>
        <n v="9"/>
        <n v="2"/>
        <n v="1"/>
      </sharedItems>
    </cacheField>
    <cacheField name="Tipe Properti" numFmtId="0">
      <sharedItems/>
    </cacheField>
    <cacheField name="Luas Properti (m2)" numFmtId="2">
      <sharedItems containsSemiMixedTypes="0" containsString="0" containsNumber="1" minValue="38.1561168076" maxValue="180.46433762839999"/>
    </cacheField>
    <cacheField name="# Kamar Tidur" numFmtId="1">
      <sharedItems containsSemiMixedTypes="0" containsString="0" containsNumber="1" containsInteger="1" minValue="1" maxValue="5"/>
    </cacheField>
    <cacheField name="# Kamar Mandi" numFmtId="1">
      <sharedItems containsSemiMixedTypes="0" containsString="0" containsNumber="1" containsInteger="1" minValue="1" maxValue="3"/>
    </cacheField>
    <cacheField name="Kolam Renang" numFmtId="2">
      <sharedItems/>
    </cacheField>
    <cacheField name="GYM" numFmtId="2">
      <sharedItems/>
    </cacheField>
    <cacheField name="Kota" numFmtId="2">
      <sharedItems count="12">
        <s v="Tangerang"/>
        <s v="Jakarta"/>
        <s v="Tangerang Selatan"/>
        <s v="Bekasi"/>
        <s v="Depok"/>
        <s v="Denpasar"/>
        <s v="Semarang"/>
        <s v="Surabaya"/>
        <s v="Riau"/>
        <s v="Bandung"/>
        <s v="Palembang"/>
        <s v="Makassar"/>
      </sharedItems>
    </cacheField>
    <cacheField name="Jarak ke Stasiun KRL Terdekat (km)" numFmtId="2">
      <sharedItems containsString="0" containsBlank="1" containsNumber="1" minValue="0.65977214263360728" maxValue="4.9384183333298388"/>
    </cacheField>
    <cacheField name="Harga" numFmtId="164">
      <sharedItems containsSemiMixedTypes="0" containsString="0" containsNumber="1" minValue="653068417.73800004" maxValue="2940357508.1759996"/>
    </cacheField>
    <cacheField name="Status" numFmtId="0">
      <sharedItems/>
    </cacheField>
    <cacheField name="Tipe Customer" numFmtId="0">
      <sharedItems count="2">
        <s v="Individual"/>
        <s v="Perusahaan"/>
      </sharedItems>
    </cacheField>
    <cacheField name="Gender" numFmtId="0">
      <sharedItems/>
    </cacheField>
    <cacheField name="Kelompok Umur" numFmtId="0">
      <sharedItems containsMixedTypes="1" containsNumber="1" containsInteger="1" minValue="0" maxValue="0"/>
    </cacheField>
    <cacheField name="Asal Kota" numFmtId="0">
      <sharedItems/>
    </cacheField>
    <cacheField name="Tujuan" numFmtId="0">
      <sharedItems count="2">
        <s v="Rumah"/>
        <s v="Investasi"/>
      </sharedItems>
    </cacheField>
    <cacheField name="Is Credit" numFmtId="0">
      <sharedItems/>
    </cacheField>
    <cacheField name="Sumber" numFmtId="0">
      <sharedItems count="3">
        <s v="Website"/>
        <s v="Client"/>
        <s v="Agency"/>
      </sharedItems>
    </cacheField>
    <cacheField name="Kepuasan Customer"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2109709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s v="CUST-0044"/>
    <x v="0"/>
    <x v="0"/>
    <s v="Apartment"/>
    <n v="72.673557556000006"/>
    <n v="2"/>
    <n v="1"/>
    <s v="Tidak"/>
    <s v="Tidak"/>
    <x v="0"/>
    <n v="3.0943428307004792"/>
    <n v="1474672962.4000003"/>
    <s v="Terjual"/>
    <x v="0"/>
    <s v="Laki-Laki"/>
    <s v="26-35"/>
    <s v="Jakarta"/>
    <x v="0"/>
    <s v="Iya"/>
    <x v="0"/>
    <n v="2"/>
  </r>
  <r>
    <x v="1"/>
    <s v="CUST-0079"/>
    <x v="1"/>
    <x v="1"/>
    <s v="Apartment"/>
    <n v="53.860402766399993"/>
    <n v="2"/>
    <n v="1"/>
    <s v="Tidak"/>
    <s v="Tidak"/>
    <x v="1"/>
    <n v="4.1110062399382237"/>
    <n v="951364045.19200003"/>
    <s v="Terjual"/>
    <x v="0"/>
    <s v="Laki-Laki"/>
    <s v="36-45"/>
    <s v="Jakarta"/>
    <x v="1"/>
    <s v="Tidak"/>
    <x v="0"/>
    <n v="5"/>
  </r>
  <r>
    <x v="2"/>
    <s v="CUST-0121"/>
    <x v="1"/>
    <x v="2"/>
    <s v="Apartment"/>
    <n v="105.17173301879998"/>
    <n v="3"/>
    <n v="2"/>
    <s v="Tidak"/>
    <s v="Tidak"/>
    <x v="2"/>
    <n v="4.1903498835931181"/>
    <n v="1927067791.7259996"/>
    <s v="Terjual"/>
    <x v="0"/>
    <s v="Perempuan"/>
    <s v="36-45"/>
    <s v="Jakarta"/>
    <x v="0"/>
    <s v="Iya"/>
    <x v="0"/>
    <n v="3"/>
  </r>
  <r>
    <x v="3"/>
    <s v="CUST-0139"/>
    <x v="1"/>
    <x v="3"/>
    <s v="Apartment"/>
    <n v="72.563597565199998"/>
    <n v="2"/>
    <n v="1"/>
    <s v="Tidak"/>
    <s v="Tidak"/>
    <x v="1"/>
    <n v="4.7635300915575556"/>
    <n v="1171127639.9679999"/>
    <s v="Terjual"/>
    <x v="0"/>
    <s v="Laki-Laki"/>
    <s v="65+"/>
    <s v="Jakarta"/>
    <x v="1"/>
    <s v="Tidak"/>
    <x v="0"/>
    <n v="3"/>
  </r>
  <r>
    <x v="4"/>
    <s v="CUST-0157"/>
    <x v="1"/>
    <x v="4"/>
    <s v="Apartment"/>
    <n v="74.163015613200002"/>
    <n v="2"/>
    <n v="1"/>
    <s v="Tidak"/>
    <s v="Tidak"/>
    <x v="1"/>
    <n v="1.1324327706981339"/>
    <n v="1278851097.6559999"/>
    <s v="Terjual"/>
    <x v="0"/>
    <s v="Laki-Laki"/>
    <s v="56-65"/>
    <s v="Jakarta"/>
    <x v="0"/>
    <s v="Tidak"/>
    <x v="0"/>
    <n v="5"/>
  </r>
  <r>
    <x v="5"/>
    <s v="CUST-0120"/>
    <x v="1"/>
    <x v="5"/>
    <s v="Apartment"/>
    <n v="149.4656165856"/>
    <n v="4"/>
    <n v="3"/>
    <s v="Tidak"/>
    <s v="Iya"/>
    <x v="1"/>
    <n v="3.9031486224953276"/>
    <n v="2756759887.552"/>
    <s v="Terjual"/>
    <x v="0"/>
    <s v="Perempuan"/>
    <s v="36-45"/>
    <s v="Jakarta"/>
    <x v="0"/>
    <s v="Iya"/>
    <x v="0"/>
    <n v="4"/>
  </r>
  <r>
    <x v="6"/>
    <s v="CUST-0100"/>
    <x v="1"/>
    <x v="6"/>
    <s v="Apartment"/>
    <n v="72.973448439999999"/>
    <n v="2"/>
    <n v="1"/>
    <s v="Tidak"/>
    <s v="Tidak"/>
    <x v="2"/>
    <n v="2.3696304381777455"/>
    <n v="1317688662.3999999"/>
    <s v="Terjual"/>
    <x v="0"/>
    <s v="Perempuan"/>
    <s v="36-45"/>
    <s v="Jakarta"/>
    <x v="0"/>
    <s v="Tidak"/>
    <x v="0"/>
    <n v="5"/>
  </r>
  <r>
    <x v="7"/>
    <s v="CUST-0111"/>
    <x v="1"/>
    <x v="7"/>
    <s v="Apartment"/>
    <n v="72.973448439999999"/>
    <n v="2"/>
    <n v="1"/>
    <s v="Tidak"/>
    <s v="Tidak"/>
    <x v="1"/>
    <n v="3.2904319869875742"/>
    <n v="1067072393.1999999"/>
    <s v="Terjual"/>
    <x v="0"/>
    <s v="Perempuan"/>
    <s v="46-55"/>
    <s v="Jakarta"/>
    <x v="0"/>
    <s v="Tidak"/>
    <x v="1"/>
    <n v="3"/>
  </r>
  <r>
    <x v="8"/>
    <s v="CUST-0164"/>
    <x v="1"/>
    <x v="4"/>
    <s v="Apartment"/>
    <n v="98.284239049599989"/>
    <n v="3"/>
    <n v="2"/>
    <s v="Tidak"/>
    <s v="Tidak"/>
    <x v="1"/>
    <n v="4.2813592286768971"/>
    <n v="1591138496.9039998"/>
    <s v="Terjual"/>
    <x v="0"/>
    <s v="Perempuan"/>
    <s v="56-65"/>
    <s v="Jakarta"/>
    <x v="0"/>
    <s v="Iya"/>
    <x v="0"/>
    <n v="4"/>
  </r>
  <r>
    <x v="9"/>
    <s v="CUST-0012"/>
    <x v="2"/>
    <x v="5"/>
    <s v="Office"/>
    <n v="115.0681321908"/>
    <n v="3"/>
    <n v="2"/>
    <s v="Tidak"/>
    <s v="Tidak"/>
    <x v="1"/>
    <n v="4.2899272971893092"/>
    <n v="2282730999.6259999"/>
    <s v="Terjual"/>
    <x v="0"/>
    <s v="Laki-Laki"/>
    <s v="56-65"/>
    <s v="Jakarta"/>
    <x v="1"/>
    <s v="Iya"/>
    <x v="0"/>
    <n v="5"/>
  </r>
  <r>
    <x v="10"/>
    <s v="CUST-0148"/>
    <x v="1"/>
    <x v="4"/>
    <s v="Apartment"/>
    <n v="73.813142915200004"/>
    <n v="2"/>
    <n v="1"/>
    <s v="Tidak"/>
    <s v="Tidak"/>
    <x v="1"/>
    <n v="3.4289700874900579"/>
    <n v="1359978806.2960002"/>
    <s v="Terjual"/>
    <x v="0"/>
    <s v="Laki-Laki"/>
    <s v="56-65"/>
    <s v="Jakarta"/>
    <x v="0"/>
    <s v="Tidak"/>
    <x v="0"/>
    <n v="3"/>
  </r>
  <r>
    <x v="11"/>
    <s v="CUST-0113"/>
    <x v="1"/>
    <x v="0"/>
    <s v="Apartment"/>
    <n v="62.327322058"/>
    <n v="2"/>
    <n v="1"/>
    <s v="Tidak"/>
    <s v="Tidak"/>
    <x v="1"/>
    <n v="1.9093843225630676"/>
    <n v="1134844804.1699998"/>
    <s v="Terjual"/>
    <x v="0"/>
    <s v="Laki-Laki"/>
    <s v="65+"/>
    <s v="Jakarta"/>
    <x v="1"/>
    <s v="Tidak"/>
    <x v="0"/>
    <n v="2"/>
  </r>
  <r>
    <x v="12"/>
    <s v="CUST-0169"/>
    <x v="1"/>
    <x v="8"/>
    <s v="Apartment"/>
    <n v="137.46998122560001"/>
    <n v="4"/>
    <n v="2"/>
    <s v="Iya"/>
    <s v="Tidak"/>
    <x v="3"/>
    <n v="3.3831960409332682"/>
    <n v="2489385863.184"/>
    <s v="Terjual"/>
    <x v="0"/>
    <s v="Laki-Laki"/>
    <s v="26-35"/>
    <s v="Jakarta"/>
    <x v="0"/>
    <s v="Tidak"/>
    <x v="0"/>
    <n v="5"/>
  </r>
  <r>
    <x v="13"/>
    <s v="CUST-0014"/>
    <x v="2"/>
    <x v="0"/>
    <s v="Apartment"/>
    <n v="107.80077643520001"/>
    <n v="3"/>
    <n v="2"/>
    <s v="Tidak"/>
    <s v="Tidak"/>
    <x v="1"/>
    <n v="4.6412639626432366"/>
    <n v="2095976799.1359999"/>
    <s v="Terjual"/>
    <x v="0"/>
    <s v="Perempuan"/>
    <s v="56-65"/>
    <s v="Jakarta"/>
    <x v="0"/>
    <s v="Tidak"/>
    <x v="0"/>
    <n v="5"/>
  </r>
  <r>
    <x v="14"/>
    <s v="CUST-0034"/>
    <x v="3"/>
    <x v="1"/>
    <s v="Apartment"/>
    <n v="76.912015383199986"/>
    <n v="2"/>
    <n v="1"/>
    <s v="Tidak"/>
    <s v="Tidak"/>
    <x v="1"/>
    <n v="0.74204151721099776"/>
    <n v="1537397244.8999999"/>
    <s v="Terjual"/>
    <x v="0"/>
    <s v="Laki-Laki"/>
    <s v="56-65"/>
    <s v="Jakarta"/>
    <x v="0"/>
    <s v="Tidak"/>
    <x v="2"/>
    <n v="3"/>
  </r>
  <r>
    <x v="15"/>
    <s v="CUST-0016"/>
    <x v="2"/>
    <x v="1"/>
    <s v="Apartment"/>
    <n v="69.034881496799997"/>
    <n v="2"/>
    <n v="1"/>
    <s v="Tidak"/>
    <s v="Tidak"/>
    <x v="1"/>
    <n v="1.6170862745101564"/>
    <n v="1153114828.096"/>
    <s v="Terjual"/>
    <x v="0"/>
    <s v="Perempuan"/>
    <s v="46-55"/>
    <s v="Jakarta"/>
    <x v="0"/>
    <s v="Iya"/>
    <x v="0"/>
    <n v="2"/>
  </r>
  <r>
    <x v="16"/>
    <s v="CUST-0055"/>
    <x v="0"/>
    <x v="9"/>
    <s v="Apartment"/>
    <n v="67.245532555599993"/>
    <n v="2"/>
    <n v="1"/>
    <s v="Tidak"/>
    <s v="Tidak"/>
    <x v="1"/>
    <n v="2.2396159735096384"/>
    <n v="1275326807.898"/>
    <s v="Terjual"/>
    <x v="0"/>
    <s v="Perempuan"/>
    <s v="56-65"/>
    <s v="Jakarta"/>
    <x v="0"/>
    <s v="Tidak"/>
    <x v="2"/>
    <n v="3"/>
  </r>
  <r>
    <x v="17"/>
    <s v="CUST-0081"/>
    <x v="1"/>
    <x v="10"/>
    <s v="Apartment"/>
    <n v="86.198636424399993"/>
    <n v="2"/>
    <n v="2"/>
    <s v="Tidak"/>
    <s v="Tidak"/>
    <x v="4"/>
    <n v="1.2504712570531882"/>
    <n v="1529815049.862"/>
    <s v="Terjual"/>
    <x v="0"/>
    <s v="Laki-Laki"/>
    <s v="46-55"/>
    <s v="Jakarta"/>
    <x v="0"/>
    <s v="Iya"/>
    <x v="0"/>
    <n v="3"/>
  </r>
  <r>
    <x v="18"/>
    <s v="CUST-0089"/>
    <x v="1"/>
    <x v="6"/>
    <s v="Apartment"/>
    <n v="72.973448439999999"/>
    <n v="2"/>
    <n v="1"/>
    <s v="Tidak"/>
    <s v="Tidak"/>
    <x v="5"/>
    <m/>
    <n v="1376192589.2"/>
    <s v="Terjual"/>
    <x v="0"/>
    <s v="Laki-Laki"/>
    <s v="56-65"/>
    <s v="Denpasar"/>
    <x v="1"/>
    <s v="Tidak"/>
    <x v="0"/>
    <n v="5"/>
  </r>
  <r>
    <x v="19"/>
    <s v="CUST-0079"/>
    <x v="1"/>
    <x v="4"/>
    <s v="Apartment"/>
    <n v="104.83185668359999"/>
    <n v="3"/>
    <n v="2"/>
    <s v="Tidak"/>
    <s v="Tidak"/>
    <x v="1"/>
    <n v="3.2681987486565958"/>
    <n v="1661829013.812"/>
    <s v="Terjual"/>
    <x v="0"/>
    <s v="Laki-Laki"/>
    <s v="36-45"/>
    <s v="Jakarta"/>
    <x v="1"/>
    <s v="Tidak"/>
    <x v="0"/>
    <n v="5"/>
  </r>
  <r>
    <x v="20"/>
    <s v="CUST-0154"/>
    <x v="1"/>
    <x v="4"/>
    <s v="Apartment"/>
    <n v="74.163015613200002"/>
    <n v="2"/>
    <n v="1"/>
    <s v="Tidak"/>
    <s v="Tidak"/>
    <x v="1"/>
    <n v="0.88063699889432645"/>
    <n v="1494713300.388"/>
    <s v="Terjual"/>
    <x v="0"/>
    <s v="Laki-Laki"/>
    <s v="36-45"/>
    <s v="Jakarta"/>
    <x v="1"/>
    <s v="Tidak"/>
    <x v="0"/>
    <n v="5"/>
  </r>
  <r>
    <x v="21"/>
    <s v="CUST-0105"/>
    <x v="1"/>
    <x v="7"/>
    <s v="Apartment"/>
    <n v="148.30603850080001"/>
    <n v="4"/>
    <n v="3"/>
    <s v="Iya"/>
    <s v="Tidak"/>
    <x v="2"/>
    <n v="1.1192711011703"/>
    <n v="2580570752.6719999"/>
    <s v="Terjual"/>
    <x v="0"/>
    <s v="Laki-Laki"/>
    <s v="36-45"/>
    <s v="Jakarta"/>
    <x v="0"/>
    <s v="Tidak"/>
    <x v="0"/>
    <n v="4"/>
  </r>
  <r>
    <x v="22"/>
    <s v="CUST-0184"/>
    <x v="3"/>
    <x v="2"/>
    <s v="Apartment"/>
    <n v="76.912015383199986"/>
    <n v="2"/>
    <n v="1"/>
    <s v="Tidak"/>
    <s v="Tidak"/>
    <x v="1"/>
    <n v="4.0544133213364635"/>
    <n v="1329542481.3439999"/>
    <s v="Terjual"/>
    <x v="1"/>
    <s v="N/A"/>
    <n v="0"/>
    <s v="Jakarta"/>
    <x v="1"/>
    <s v="Tidak"/>
    <x v="0"/>
    <n v="5"/>
  </r>
  <r>
    <x v="23"/>
    <s v="CUST-0184"/>
    <x v="3"/>
    <x v="2"/>
    <s v="Apartment"/>
    <n v="69.034881496799997"/>
    <n v="2"/>
    <n v="1"/>
    <s v="Tidak"/>
    <s v="Tidak"/>
    <x v="1"/>
    <n v="3.6713519597393351"/>
    <n v="1146804325.8759999"/>
    <s v="Terjual"/>
    <x v="1"/>
    <s v="N/A"/>
    <n v="0"/>
    <s v="Jakarta"/>
    <x v="1"/>
    <s v="Tidak"/>
    <x v="0"/>
    <n v="5"/>
  </r>
  <r>
    <x v="24"/>
    <s v="CUST-0137"/>
    <x v="1"/>
    <x v="9"/>
    <s v="Apartment"/>
    <n v="62.327322058"/>
    <n v="2"/>
    <n v="1"/>
    <s v="Tidak"/>
    <s v="Tidak"/>
    <x v="1"/>
    <n v="2.183571026165823"/>
    <n v="1112670021.8699999"/>
    <s v="Terjual"/>
    <x v="0"/>
    <s v="Perempuan"/>
    <s v="26-35"/>
    <s v="Jakarta"/>
    <x v="0"/>
    <s v="Iya"/>
    <x v="0"/>
    <n v="1"/>
  </r>
  <r>
    <x v="25"/>
    <s v="CUST-0109"/>
    <x v="1"/>
    <x v="7"/>
    <s v="Apartment"/>
    <n v="113.558681408"/>
    <n v="3"/>
    <n v="2"/>
    <s v="Tidak"/>
    <s v="Tidak"/>
    <x v="1"/>
    <n v="2.8915870540122324"/>
    <n v="2115396883.6000001"/>
    <s v="Terjual"/>
    <x v="0"/>
    <s v="Laki-Laki"/>
    <s v="36-45"/>
    <s v="Jakarta"/>
    <x v="0"/>
    <s v="Iya"/>
    <x v="2"/>
    <n v="3"/>
  </r>
  <r>
    <x v="26"/>
    <s v="CUST-0043"/>
    <x v="0"/>
    <x v="6"/>
    <s v="Apartment"/>
    <n v="72.673557556000006"/>
    <n v="2"/>
    <n v="1"/>
    <s v="Tidak"/>
    <s v="Tidak"/>
    <x v="1"/>
    <n v="1.0794579609588475"/>
    <n v="1300827615.3400002"/>
    <s v="Terjual"/>
    <x v="0"/>
    <s v="Perempuan"/>
    <s v="46-55"/>
    <s v="Jakarta"/>
    <x v="0"/>
    <s v="Tidak"/>
    <x v="0"/>
    <n v="3"/>
  </r>
  <r>
    <x v="27"/>
    <s v="CUST-0159"/>
    <x v="1"/>
    <x v="4"/>
    <s v="Apartment"/>
    <n v="104.23207491559999"/>
    <n v="3"/>
    <n v="2"/>
    <s v="Tidak"/>
    <s v="Tidak"/>
    <x v="1"/>
    <n v="1.9883676338010048"/>
    <n v="1611123642.6339998"/>
    <s v="Terjual"/>
    <x v="0"/>
    <s v="Perempuan"/>
    <s v="36-45"/>
    <s v="Jakarta"/>
    <x v="0"/>
    <s v="Tidak"/>
    <x v="0"/>
    <n v="5"/>
  </r>
  <r>
    <x v="28"/>
    <s v="CUST-0015"/>
    <x v="2"/>
    <x v="1"/>
    <s v="Apartment"/>
    <n v="133.23152339839999"/>
    <n v="4"/>
    <n v="2"/>
    <s v="Iya"/>
    <s v="Iya"/>
    <x v="1"/>
    <n v="4.9289294520110927"/>
    <n v="2293418199.6879997"/>
    <s v="Terjual"/>
    <x v="0"/>
    <s v="Laki-Laki"/>
    <s v="65+"/>
    <s v="Jakarta"/>
    <x v="0"/>
    <s v="Iya"/>
    <x v="0"/>
    <n v="2"/>
  </r>
  <r>
    <x v="29"/>
    <s v="CUST-0025"/>
    <x v="3"/>
    <x v="11"/>
    <s v="Apartment"/>
    <n v="72.673557556000006"/>
    <n v="2"/>
    <n v="1"/>
    <s v="Tidak"/>
    <s v="Tidak"/>
    <x v="6"/>
    <m/>
    <n v="1196604083.1800001"/>
    <s v="Terjual"/>
    <x v="0"/>
    <s v="Perempuan"/>
    <s v="36-45"/>
    <s v="Semarang"/>
    <x v="0"/>
    <s v="Tidak"/>
    <x v="2"/>
    <n v="2"/>
  </r>
  <r>
    <x v="30"/>
    <s v="CUST-0150"/>
    <x v="1"/>
    <x v="4"/>
    <s v="Apartment"/>
    <n v="101.5430533224"/>
    <n v="3"/>
    <n v="2"/>
    <s v="Tidak"/>
    <s v="Tidak"/>
    <x v="1"/>
    <n v="1.1503532523911741"/>
    <n v="2169195676.5160003"/>
    <s v="Terjual"/>
    <x v="0"/>
    <s v="Perempuan"/>
    <s v="56-65"/>
    <s v="Jakarta"/>
    <x v="0"/>
    <s v="Tidak"/>
    <x v="0"/>
    <n v="3"/>
  </r>
  <r>
    <x v="31"/>
    <s v="CUST-0076"/>
    <x v="1"/>
    <x v="11"/>
    <s v="Apartment"/>
    <n v="103.0525041052"/>
    <n v="3"/>
    <n v="2"/>
    <s v="Tidak"/>
    <s v="Tidak"/>
    <x v="1"/>
    <n v="1.3296945549236803"/>
    <n v="1914079366.2539999"/>
    <s v="Terjual"/>
    <x v="0"/>
    <s v="Perempuan"/>
    <s v="36-45"/>
    <s v="Jakarta"/>
    <x v="0"/>
    <s v="Iya"/>
    <x v="2"/>
    <n v="5"/>
  </r>
  <r>
    <x v="32"/>
    <s v="CUST-0184"/>
    <x v="3"/>
    <x v="2"/>
    <s v="Apartment"/>
    <n v="70.254437758400002"/>
    <n v="2"/>
    <n v="1"/>
    <s v="Tidak"/>
    <s v="Tidak"/>
    <x v="1"/>
    <n v="0.92575241783012241"/>
    <n v="1050974376.4960001"/>
    <s v="Terjual"/>
    <x v="1"/>
    <s v="N/A"/>
    <n v="0"/>
    <s v="Jakarta"/>
    <x v="1"/>
    <s v="Tidak"/>
    <x v="0"/>
    <n v="5"/>
  </r>
  <r>
    <x v="33"/>
    <s v="CUST-0039"/>
    <x v="3"/>
    <x v="8"/>
    <s v="Office"/>
    <n v="72.063779425199996"/>
    <n v="2"/>
    <n v="1"/>
    <s v="Tidak"/>
    <s v="Tidak"/>
    <x v="1"/>
    <n v="2.8963776242406563"/>
    <n v="1366809994.22"/>
    <s v="Terjual"/>
    <x v="1"/>
    <s v="N/A"/>
    <n v="0"/>
    <s v="Jakarta"/>
    <x v="1"/>
    <s v="Iya"/>
    <x v="0"/>
    <n v="1"/>
  </r>
  <r>
    <x v="34"/>
    <s v="CUST-0184"/>
    <x v="3"/>
    <x v="2"/>
    <s v="Apartment"/>
    <n v="107.80077643520001"/>
    <n v="3"/>
    <n v="2"/>
    <s v="Tidak"/>
    <s v="Tidak"/>
    <x v="1"/>
    <n v="2.0437560565700852"/>
    <n v="2215908511.4320002"/>
    <s v="Terjual"/>
    <x v="1"/>
    <s v="N/A"/>
    <n v="0"/>
    <s v="Jakarta"/>
    <x v="1"/>
    <s v="Tidak"/>
    <x v="0"/>
    <n v="5"/>
  </r>
  <r>
    <x v="35"/>
    <s v="CUST-0134"/>
    <x v="1"/>
    <x v="9"/>
    <s v="Apartment"/>
    <n v="63.226994709999992"/>
    <n v="2"/>
    <n v="1"/>
    <s v="Tidak"/>
    <s v="Tidak"/>
    <x v="1"/>
    <n v="4.0709772610512722"/>
    <n v="1278508414.1499999"/>
    <s v="Terjual"/>
    <x v="0"/>
    <s v="Perempuan"/>
    <s v="56-65"/>
    <s v="Jakarta"/>
    <x v="1"/>
    <s v="Tidak"/>
    <x v="2"/>
    <n v="5"/>
  </r>
  <r>
    <x v="36"/>
    <s v="CUST-0154"/>
    <x v="1"/>
    <x v="4"/>
    <s v="Apartment"/>
    <n v="74.163015613200002"/>
    <n v="2"/>
    <n v="1"/>
    <s v="Tidak"/>
    <s v="Tidak"/>
    <x v="1"/>
    <n v="3.4615918424701602"/>
    <n v="1241972012.6000001"/>
    <s v="Terjual"/>
    <x v="0"/>
    <s v="Laki-Laki"/>
    <s v="36-45"/>
    <s v="Jakarta"/>
    <x v="1"/>
    <s v="Tidak"/>
    <x v="0"/>
    <n v="5"/>
  </r>
  <r>
    <x v="37"/>
    <s v="CUST-0152"/>
    <x v="1"/>
    <x v="4"/>
    <s v="Apartment"/>
    <n v="104.23207491559999"/>
    <n v="3"/>
    <n v="2"/>
    <s v="Tidak"/>
    <s v="Tidak"/>
    <x v="1"/>
    <n v="3.9800466938162531"/>
    <n v="1913869087.2839997"/>
    <s v="Terjual"/>
    <x v="0"/>
    <s v="Perempuan"/>
    <s v="26-35"/>
    <s v="Jakarta"/>
    <x v="0"/>
    <s v="Tidak"/>
    <x v="0"/>
    <n v="5"/>
  </r>
  <r>
    <x v="38"/>
    <s v="CUST-0032"/>
    <x v="3"/>
    <x v="0"/>
    <s v="Office"/>
    <n v="66.615761699199993"/>
    <n v="2"/>
    <n v="1"/>
    <s v="Tidak"/>
    <s v="Tidak"/>
    <x v="1"/>
    <n v="2.4384459224695467"/>
    <n v="1075784748.5439999"/>
    <s v="Terjual"/>
    <x v="0"/>
    <s v="Laki-Laki"/>
    <s v="36-45"/>
    <s v="Jakarta"/>
    <x v="0"/>
    <s v="Iya"/>
    <x v="0"/>
    <n v="1"/>
  </r>
  <r>
    <x v="39"/>
    <s v="CUST-0147"/>
    <x v="1"/>
    <x v="4"/>
    <s v="Apartment"/>
    <n v="73.813142915200004"/>
    <n v="2"/>
    <n v="1"/>
    <s v="Tidak"/>
    <s v="Tidak"/>
    <x v="1"/>
    <n v="1.4505711218749378"/>
    <n v="1119437458.3920002"/>
    <s v="Terjual"/>
    <x v="0"/>
    <s v="Laki-Laki"/>
    <s v="46-55"/>
    <s v="Jakarta"/>
    <x v="0"/>
    <s v="Tidak"/>
    <x v="0"/>
    <n v="5"/>
  </r>
  <r>
    <x v="40"/>
    <s v="CUST-0013"/>
    <x v="2"/>
    <x v="0"/>
    <s v="Apartment"/>
    <n v="76.912015383199986"/>
    <n v="2"/>
    <n v="1"/>
    <s v="Tidak"/>
    <s v="Tidak"/>
    <x v="7"/>
    <m/>
    <n v="1274676470.7159998"/>
    <s v="Terjual"/>
    <x v="0"/>
    <s v="Perempuan"/>
    <s v="56-65"/>
    <s v="Jakarta"/>
    <x v="0"/>
    <s v="Tidak"/>
    <x v="0"/>
    <n v="5"/>
  </r>
  <r>
    <x v="41"/>
    <s v="CUST-0103"/>
    <x v="1"/>
    <x v="6"/>
    <s v="Apartment"/>
    <n v="104.77187850679999"/>
    <n v="3"/>
    <n v="2"/>
    <s v="Tidak"/>
    <s v="Tidak"/>
    <x v="1"/>
    <n v="3.6984015065130356"/>
    <n v="1726667380.438"/>
    <s v="Terjual"/>
    <x v="0"/>
    <s v="Laki-Laki"/>
    <s v="26-35"/>
    <s v="Jakarta"/>
    <x v="0"/>
    <s v="Tidak"/>
    <x v="1"/>
    <n v="3"/>
  </r>
  <r>
    <x v="42"/>
    <s v="CUST-0089"/>
    <x v="1"/>
    <x v="5"/>
    <s v="Apartment"/>
    <n v="66.92564894600001"/>
    <n v="2"/>
    <n v="1"/>
    <s v="Tidak"/>
    <s v="Tidak"/>
    <x v="5"/>
    <m/>
    <n v="1099164317.0200002"/>
    <s v="Terjual"/>
    <x v="0"/>
    <s v="Laki-Laki"/>
    <s v="56-65"/>
    <s v="Denpasar"/>
    <x v="1"/>
    <s v="Tidak"/>
    <x v="0"/>
    <n v="5"/>
  </r>
  <r>
    <x v="43"/>
    <s v="CUST-0122"/>
    <x v="1"/>
    <x v="2"/>
    <s v="Apartment"/>
    <n v="54.560148162399997"/>
    <n v="1"/>
    <n v="1"/>
    <s v="Tidak"/>
    <s v="Tidak"/>
    <x v="1"/>
    <n v="3.7402074949556576"/>
    <n v="1162555457.2720001"/>
    <s v="Terjual"/>
    <x v="0"/>
    <s v="Laki-Laki"/>
    <s v="18-25"/>
    <s v="Jakarta"/>
    <x v="0"/>
    <s v="Iya"/>
    <x v="1"/>
    <n v="1"/>
  </r>
  <r>
    <x v="44"/>
    <s v="CUST-0182"/>
    <x v="0"/>
    <x v="5"/>
    <s v="Apartment"/>
    <n v="85.768792824000002"/>
    <n v="2"/>
    <n v="2"/>
    <s v="Tidak"/>
    <s v="Tidak"/>
    <x v="1"/>
    <n v="1.17097532310779"/>
    <n v="1619251169.8"/>
    <s v="Terjual"/>
    <x v="0"/>
    <s v="Laki-Laki"/>
    <s v="65+"/>
    <s v="Jakarta"/>
    <x v="0"/>
    <s v="Iya"/>
    <x v="2"/>
    <n v="4"/>
  </r>
  <r>
    <x v="45"/>
    <s v="CUST-0103"/>
    <x v="1"/>
    <x v="6"/>
    <s v="Apartment"/>
    <n v="72.563597565199998"/>
    <n v="2"/>
    <n v="1"/>
    <s v="Tidak"/>
    <s v="Tidak"/>
    <x v="1"/>
    <n v="4.0512728222972019"/>
    <n v="1436370113.0680001"/>
    <s v="Terjual"/>
    <x v="0"/>
    <s v="Laki-Laki"/>
    <s v="26-35"/>
    <s v="Jakarta"/>
    <x v="0"/>
    <s v="Tidak"/>
    <x v="1"/>
    <n v="3"/>
  </r>
  <r>
    <x v="46"/>
    <s v="CUST-0087"/>
    <x v="1"/>
    <x v="5"/>
    <s v="Apartment"/>
    <n v="65.186281818799998"/>
    <n v="2"/>
    <n v="1"/>
    <s v="Tidak"/>
    <s v="Tidak"/>
    <x v="1"/>
    <n v="4.1311387722042117"/>
    <n v="1179135785.7399998"/>
    <s v="Terjual"/>
    <x v="0"/>
    <s v="Laki-Laki"/>
    <s v="36-45"/>
    <s v="Jakarta"/>
    <x v="0"/>
    <s v="Tidak"/>
    <x v="0"/>
    <n v="2"/>
  </r>
  <r>
    <x v="47"/>
    <s v="CUST-0061"/>
    <x v="0"/>
    <x v="3"/>
    <s v="Apartment"/>
    <n v="66.955638034399996"/>
    <n v="2"/>
    <n v="1"/>
    <s v="Tidak"/>
    <s v="Tidak"/>
    <x v="1"/>
    <n v="0.87754784643865724"/>
    <n v="1151449239.1159999"/>
    <s v="Terjual"/>
    <x v="0"/>
    <s v="Laki-Laki"/>
    <s v="26-35"/>
    <s v="Jakarta"/>
    <x v="0"/>
    <s v="Tidak"/>
    <x v="0"/>
    <n v="5"/>
  </r>
  <r>
    <x v="48"/>
    <s v="CUST-0097"/>
    <x v="4"/>
    <x v="7"/>
    <s v="Apartment"/>
    <n v="74.163015613200002"/>
    <n v="2"/>
    <n v="1"/>
    <s v="Tidak"/>
    <s v="Tidak"/>
    <x v="1"/>
    <n v="4.9339495652228216"/>
    <n v="1453980931.8099999"/>
    <s v="Terjual"/>
    <x v="0"/>
    <s v="Laki-Laki"/>
    <s v="26-35"/>
    <s v="Jakarta"/>
    <x v="1"/>
    <s v="Tidak"/>
    <x v="0"/>
    <n v="5"/>
  </r>
  <r>
    <x v="49"/>
    <s v="CUST-0184"/>
    <x v="3"/>
    <x v="2"/>
    <s v="Apartment"/>
    <n v="69.034881496799997"/>
    <n v="2"/>
    <n v="1"/>
    <s v="Tidak"/>
    <s v="Tidak"/>
    <x v="1"/>
    <n v="4.1070575035325962"/>
    <n v="1170689399.352"/>
    <s v="Terjual"/>
    <x v="1"/>
    <s v="N/A"/>
    <n v="0"/>
    <s v="Jakarta"/>
    <x v="1"/>
    <s v="Tidak"/>
    <x v="0"/>
    <n v="5"/>
  </r>
  <r>
    <x v="50"/>
    <s v="CUST-0084"/>
    <x v="1"/>
    <x v="5"/>
    <s v="Apartment"/>
    <n v="72.973448439999999"/>
    <n v="2"/>
    <n v="1"/>
    <s v="Tidak"/>
    <s v="Tidak"/>
    <x v="1"/>
    <n v="2.4676257922366625"/>
    <n v="1314532755.8"/>
    <s v="Terjual"/>
    <x v="0"/>
    <s v="Perempuan"/>
    <s v="65+"/>
    <s v="Jakarta"/>
    <x v="0"/>
    <s v="Tidak"/>
    <x v="1"/>
    <n v="5"/>
  </r>
  <r>
    <x v="51"/>
    <s v="CUST-0125"/>
    <x v="1"/>
    <x v="1"/>
    <s v="Apartment"/>
    <n v="72.563597565199998"/>
    <n v="2"/>
    <n v="1"/>
    <s v="Tidak"/>
    <s v="Tidak"/>
    <x v="4"/>
    <n v="1.6143621973114071"/>
    <n v="1166764974.056"/>
    <s v="Terjual"/>
    <x v="0"/>
    <s v="Laki-Laki"/>
    <s v="65+"/>
    <s v="Jakarta"/>
    <x v="0"/>
    <s v="Tidak"/>
    <x v="0"/>
    <n v="5"/>
  </r>
  <r>
    <x v="52"/>
    <s v="CUST-0039"/>
    <x v="3"/>
    <x v="8"/>
    <s v="Apartment"/>
    <n v="72.063779425199996"/>
    <n v="2"/>
    <n v="1"/>
    <s v="Tidak"/>
    <s v="Tidak"/>
    <x v="1"/>
    <n v="0.76516520793289999"/>
    <n v="1390486128.592"/>
    <s v="Terjual"/>
    <x v="1"/>
    <s v="N/A"/>
    <n v="0"/>
    <s v="Jakarta"/>
    <x v="1"/>
    <s v="Iya"/>
    <x v="0"/>
    <n v="1"/>
  </r>
  <r>
    <x v="53"/>
    <s v="CUST-0176"/>
    <x v="4"/>
    <x v="11"/>
    <s v="Apartment"/>
    <n v="66.965634397199992"/>
    <n v="2"/>
    <n v="1"/>
    <s v="Tidak"/>
    <s v="Tidak"/>
    <x v="1"/>
    <n v="3.2559457635256188"/>
    <n v="1103177720.0839999"/>
    <s v="Terjual"/>
    <x v="0"/>
    <s v="Laki-Laki"/>
    <s v="26-35"/>
    <s v="Jakarta"/>
    <x v="0"/>
    <s v="Tidak"/>
    <x v="1"/>
    <n v="5"/>
  </r>
  <r>
    <x v="54"/>
    <s v="CUST-0046"/>
    <x v="0"/>
    <x v="0"/>
    <s v="Apartment"/>
    <n v="72.673557556000006"/>
    <n v="2"/>
    <n v="1"/>
    <s v="Tidak"/>
    <s v="Tidak"/>
    <x v="1"/>
    <n v="4.1701864717619159"/>
    <n v="1309659798.7"/>
    <s v="Terjual"/>
    <x v="0"/>
    <s v="Laki-Laki"/>
    <s v="65+"/>
    <s v="Jakarta"/>
    <x v="0"/>
    <s v="Tidak"/>
    <x v="0"/>
    <n v="5"/>
  </r>
  <r>
    <x v="55"/>
    <s v="CUST-0051"/>
    <x v="0"/>
    <x v="1"/>
    <s v="Apartment"/>
    <n v="180.46433762839999"/>
    <n v="5"/>
    <n v="3"/>
    <s v="Iya"/>
    <s v="Iya"/>
    <x v="1"/>
    <n v="2.0338253407468039"/>
    <n v="2798554732.0940003"/>
    <s v="Terjual"/>
    <x v="0"/>
    <s v="Laki-Laki"/>
    <s v="26-35"/>
    <s v="Jakarta"/>
    <x v="0"/>
    <s v="Tidak"/>
    <x v="0"/>
    <n v="5"/>
  </r>
  <r>
    <x v="56"/>
    <s v="CUST-0065"/>
    <x v="0"/>
    <x v="3"/>
    <s v="Apartment"/>
    <n v="149.08575479919998"/>
    <n v="4"/>
    <n v="3"/>
    <s v="Iya"/>
    <s v="Tidak"/>
    <x v="1"/>
    <n v="2.0073851819171717"/>
    <n v="2940357508.1759996"/>
    <s v="Terjual"/>
    <x v="1"/>
    <s v="N/A"/>
    <n v="0"/>
    <s v="Jakarta"/>
    <x v="1"/>
    <s v="Tidak"/>
    <x v="0"/>
    <n v="5"/>
  </r>
  <r>
    <x v="57"/>
    <s v="CUST-0027"/>
    <x v="3"/>
    <x v="5"/>
    <s v="Apartment"/>
    <n v="133.23152339839999"/>
    <n v="4"/>
    <n v="2"/>
    <s v="Tidak"/>
    <s v="Tidak"/>
    <x v="1"/>
    <n v="2.940936739961816"/>
    <n v="2669431972.3280001"/>
    <s v="Terjual"/>
    <x v="0"/>
    <s v="Laki-Laki"/>
    <s v="36-45"/>
    <s v="Jakarta"/>
    <x v="0"/>
    <s v="Iya"/>
    <x v="0"/>
    <n v="2"/>
  </r>
  <r>
    <x v="58"/>
    <s v="CUST-0172"/>
    <x v="1"/>
    <x v="8"/>
    <s v="Apartment"/>
    <n v="69.064870585199998"/>
    <n v="2"/>
    <n v="1"/>
    <s v="Tidak"/>
    <s v="Tidak"/>
    <x v="8"/>
    <m/>
    <n v="1139320560.994"/>
    <s v="Terjual"/>
    <x v="0"/>
    <s v="Laki-Laki"/>
    <s v="36-45"/>
    <s v="Riau"/>
    <x v="1"/>
    <s v="Tidak"/>
    <x v="2"/>
    <n v="5"/>
  </r>
  <r>
    <x v="59"/>
    <s v="CUST-0095"/>
    <x v="1"/>
    <x v="6"/>
    <s v="Apartment"/>
    <n v="72.563597565199998"/>
    <n v="2"/>
    <n v="1"/>
    <s v="Tidak"/>
    <s v="Tidak"/>
    <x v="1"/>
    <n v="2.5329261532244698"/>
    <n v="1426644212.4219999"/>
    <s v="Terjual"/>
    <x v="0"/>
    <s v="Perempuan"/>
    <s v="26-35"/>
    <s v="Jakarta"/>
    <x v="1"/>
    <s v="Tidak"/>
    <x v="1"/>
    <n v="3"/>
  </r>
  <r>
    <x v="60"/>
    <s v="CUST-0133"/>
    <x v="1"/>
    <x v="9"/>
    <s v="Apartment"/>
    <n v="128.56322197080002"/>
    <n v="4"/>
    <n v="2"/>
    <s v="Tidak"/>
    <s v="Tidak"/>
    <x v="1"/>
    <n v="3.3420899435474096"/>
    <n v="2094038439.658"/>
    <s v="Terjual"/>
    <x v="0"/>
    <s v="Perempuan"/>
    <s v="36-45"/>
    <s v="Jakarta"/>
    <x v="0"/>
    <s v="Iya"/>
    <x v="0"/>
    <n v="3"/>
  </r>
  <r>
    <x v="61"/>
    <s v="CUST-0163"/>
    <x v="1"/>
    <x v="4"/>
    <s v="Apartment"/>
    <n v="104.23207491559999"/>
    <n v="3"/>
    <n v="2"/>
    <s v="Tidak"/>
    <s v="Tidak"/>
    <x v="1"/>
    <n v="2.1301448920348349"/>
    <n v="1726675024.1179998"/>
    <s v="Terjual"/>
    <x v="0"/>
    <s v="Perempuan"/>
    <s v="36-45"/>
    <s v="Jakarta"/>
    <x v="0"/>
    <s v="Tidak"/>
    <x v="0"/>
    <n v="5"/>
  </r>
  <r>
    <x v="62"/>
    <s v="CUST-0101"/>
    <x v="1"/>
    <x v="6"/>
    <s v="Apartment"/>
    <n v="64.836409120799999"/>
    <n v="2"/>
    <n v="1"/>
    <s v="Tidak"/>
    <s v="Tidak"/>
    <x v="9"/>
    <m/>
    <n v="1257334271.776"/>
    <s v="Terjual"/>
    <x v="0"/>
    <s v="Laki-Laki"/>
    <s v="26-35"/>
    <s v="Bandung"/>
    <x v="1"/>
    <s v="Tidak"/>
    <x v="2"/>
    <n v="4"/>
  </r>
  <r>
    <x v="63"/>
    <s v="CUST-0050"/>
    <x v="0"/>
    <x v="1"/>
    <s v="Apartment"/>
    <n v="72.563597565199998"/>
    <n v="2"/>
    <n v="1"/>
    <s v="Tidak"/>
    <s v="Tidak"/>
    <x v="1"/>
    <n v="2.1131052355197784"/>
    <n v="1364156868.448"/>
    <s v="Terjual"/>
    <x v="0"/>
    <s v="Laki-Laki"/>
    <s v="26-35"/>
    <s v="Jakarta"/>
    <x v="0"/>
    <s v="Tidak"/>
    <x v="0"/>
    <n v="3"/>
  </r>
  <r>
    <x v="64"/>
    <s v="CUST-0092"/>
    <x v="1"/>
    <x v="6"/>
    <s v="Apartment"/>
    <n v="72.973448439999999"/>
    <n v="2"/>
    <n v="1"/>
    <s v="Tidak"/>
    <s v="Tidak"/>
    <x v="1"/>
    <n v="3.3756697553701742"/>
    <n v="1084075803.8"/>
    <s v="Terjual"/>
    <x v="0"/>
    <s v="Perempuan"/>
    <s v="46-55"/>
    <s v="Jakarta"/>
    <x v="1"/>
    <s v="Tidak"/>
    <x v="1"/>
    <n v="5"/>
  </r>
  <r>
    <x v="65"/>
    <s v="CUST-0038"/>
    <x v="3"/>
    <x v="4"/>
    <s v="Apartment"/>
    <n v="69.034881496799997"/>
    <n v="2"/>
    <n v="1"/>
    <s v="Tidak"/>
    <s v="Tidak"/>
    <x v="1"/>
    <n v="2.8155752037467967"/>
    <n v="1367489215.1800001"/>
    <s v="Terjual"/>
    <x v="0"/>
    <s v="Perempuan"/>
    <s v="18-25"/>
    <s v="Jakarta"/>
    <x v="0"/>
    <s v="Tidak"/>
    <x v="0"/>
    <n v="5"/>
  </r>
  <r>
    <x v="66"/>
    <s v="CUST-0096"/>
    <x v="4"/>
    <x v="7"/>
    <s v="Apartment"/>
    <n v="74.163015613200002"/>
    <n v="2"/>
    <n v="1"/>
    <s v="Tidak"/>
    <s v="Tidak"/>
    <x v="1"/>
    <n v="3.7659528445651147"/>
    <n v="1336196075.918"/>
    <s v="Terjual"/>
    <x v="0"/>
    <s v="Perempuan"/>
    <s v="36-45"/>
    <s v="Jakarta"/>
    <x v="0"/>
    <s v="Tidak"/>
    <x v="0"/>
    <n v="1"/>
  </r>
  <r>
    <x v="67"/>
    <s v="CUST-0091"/>
    <x v="1"/>
    <x v="5"/>
    <s v="Apartment"/>
    <n v="72.973448439999999"/>
    <n v="2"/>
    <n v="1"/>
    <s v="Tidak"/>
    <s v="Tidak"/>
    <x v="1"/>
    <n v="3.8901549116461158"/>
    <n v="1226905075"/>
    <s v="Terjual"/>
    <x v="0"/>
    <s v="Laki-Laki"/>
    <s v="36-45"/>
    <s v="Jakarta"/>
    <x v="1"/>
    <s v="Iya"/>
    <x v="0"/>
    <n v="3"/>
  </r>
  <r>
    <x v="68"/>
    <s v="CUST-0167"/>
    <x v="1"/>
    <x v="10"/>
    <s v="Apartment"/>
    <n v="73.813142915200004"/>
    <n v="2"/>
    <n v="1"/>
    <s v="Tidak"/>
    <s v="Tidak"/>
    <x v="1"/>
    <n v="4.2640690867597151"/>
    <n v="1379987898.52"/>
    <s v="Terjual"/>
    <x v="0"/>
    <s v="Perempuan"/>
    <s v="46-55"/>
    <s v="Jakarta"/>
    <x v="1"/>
    <s v="Tidak"/>
    <x v="0"/>
    <n v="4"/>
  </r>
  <r>
    <x v="69"/>
    <s v="CUST-0151"/>
    <x v="1"/>
    <x v="4"/>
    <s v="Apartment"/>
    <n v="62.727176569999997"/>
    <n v="2"/>
    <n v="1"/>
    <s v="Tidak"/>
    <s v="Tidak"/>
    <x v="1"/>
    <n v="1.1573053182085515"/>
    <n v="1295108254"/>
    <s v="Terjual"/>
    <x v="0"/>
    <s v="Perempuan"/>
    <s v="46-55"/>
    <s v="Jakarta"/>
    <x v="1"/>
    <s v="Iya"/>
    <x v="2"/>
    <n v="1"/>
  </r>
  <r>
    <x v="70"/>
    <s v="CUST-0160"/>
    <x v="0"/>
    <x v="2"/>
    <s v="Apartment"/>
    <n v="68.115216119199999"/>
    <n v="2"/>
    <n v="1"/>
    <s v="Tidak"/>
    <s v="Tidak"/>
    <x v="1"/>
    <n v="1.0507005381219106"/>
    <n v="1233980567.3799999"/>
    <s v="Terjual"/>
    <x v="0"/>
    <s v="Laki-Laki"/>
    <s v="36-45"/>
    <s v="Jakarta"/>
    <x v="0"/>
    <s v="Tidak"/>
    <x v="0"/>
    <n v="3"/>
  </r>
  <r>
    <x v="71"/>
    <s v="CUST-0123"/>
    <x v="1"/>
    <x v="2"/>
    <s v="Apartment"/>
    <n v="72.563597565199998"/>
    <n v="2"/>
    <n v="1"/>
    <s v="Tidak"/>
    <s v="Tidak"/>
    <x v="1"/>
    <n v="0.65977214263360728"/>
    <n v="1147839704.55"/>
    <s v="Terjual"/>
    <x v="0"/>
    <s v="Perempuan"/>
    <s v="46-55"/>
    <s v="Jakarta"/>
    <x v="0"/>
    <s v="Tidak"/>
    <x v="0"/>
    <n v="4"/>
  </r>
  <r>
    <x v="72"/>
    <s v="CUST-0147"/>
    <x v="1"/>
    <x v="4"/>
    <s v="Apartment"/>
    <n v="73.813142915200004"/>
    <n v="2"/>
    <n v="1"/>
    <s v="Tidak"/>
    <s v="Tidak"/>
    <x v="4"/>
    <n v="2.0573423608156349"/>
    <n v="1243860801.48"/>
    <s v="Terjual"/>
    <x v="0"/>
    <s v="Laki-Laki"/>
    <s v="46-55"/>
    <s v="Jakarta"/>
    <x v="0"/>
    <s v="Tidak"/>
    <x v="0"/>
    <n v="5"/>
  </r>
  <r>
    <x v="73"/>
    <s v="CUST-0067"/>
    <x v="1"/>
    <x v="3"/>
    <s v="Apartment"/>
    <n v="73.813142915200004"/>
    <n v="2"/>
    <n v="1"/>
    <s v="Tidak"/>
    <s v="Tidak"/>
    <x v="1"/>
    <n v="1.2758389365571996"/>
    <n v="1209803318.6800001"/>
    <s v="Terjual"/>
    <x v="0"/>
    <s v="Perempuan"/>
    <s v="26-35"/>
    <s v="Jakarta"/>
    <x v="0"/>
    <s v="Iya"/>
    <x v="0"/>
    <n v="3"/>
  </r>
  <r>
    <x v="74"/>
    <s v="CUST-0062"/>
    <x v="0"/>
    <x v="3"/>
    <s v="Apartment"/>
    <n v="66.955638034399996"/>
    <n v="2"/>
    <n v="1"/>
    <s v="Tidak"/>
    <s v="Tidak"/>
    <x v="1"/>
    <n v="1.5153167964017513"/>
    <n v="1286273168.7079999"/>
    <s v="Terjual"/>
    <x v="0"/>
    <s v="Laki-Laki"/>
    <s v="46-55"/>
    <s v="Jakarta"/>
    <x v="0"/>
    <s v="Tidak"/>
    <x v="2"/>
    <n v="5"/>
  </r>
  <r>
    <x v="75"/>
    <s v="CUST-0078"/>
    <x v="1"/>
    <x v="10"/>
    <s v="Apartment"/>
    <n v="60.368034949199995"/>
    <n v="2"/>
    <n v="1"/>
    <s v="Tidak"/>
    <s v="Tidak"/>
    <x v="1"/>
    <n v="3.2315755761005107"/>
    <n v="1192278984.622"/>
    <s v="Terjual"/>
    <x v="0"/>
    <s v="Laki-Laki"/>
    <s v="36-45"/>
    <s v="Jakarta"/>
    <x v="1"/>
    <s v="Tidak"/>
    <x v="2"/>
    <n v="3"/>
  </r>
  <r>
    <x v="76"/>
    <s v="CUST-0089"/>
    <x v="1"/>
    <x v="5"/>
    <s v="Apartment"/>
    <n v="150.06539835360002"/>
    <n v="4"/>
    <n v="3"/>
    <s v="Iya"/>
    <s v="Iya"/>
    <x v="5"/>
    <m/>
    <n v="2691164358.8720002"/>
    <s v="Terjual"/>
    <x v="0"/>
    <s v="Laki-Laki"/>
    <s v="56-65"/>
    <s v="Denpasar"/>
    <x v="1"/>
    <s v="Tidak"/>
    <x v="0"/>
    <n v="5"/>
  </r>
  <r>
    <x v="77"/>
    <s v="CUST-0114"/>
    <x v="1"/>
    <x v="0"/>
    <s v="Apartment"/>
    <n v="85.768792824000002"/>
    <n v="2"/>
    <n v="2"/>
    <s v="Tidak"/>
    <s v="Tidak"/>
    <x v="1"/>
    <n v="3.4686649442380775"/>
    <n v="1646963864.9199998"/>
    <s v="Terjual"/>
    <x v="0"/>
    <s v="Perempuan"/>
    <s v="65+"/>
    <s v="Jakarta"/>
    <x v="0"/>
    <s v="Tidak"/>
    <x v="0"/>
    <n v="3"/>
  </r>
  <r>
    <x v="78"/>
    <s v="CUST-0174"/>
    <x v="1"/>
    <x v="8"/>
    <s v="Apartment"/>
    <n v="62.267343881199999"/>
    <n v="2"/>
    <n v="1"/>
    <s v="Tidak"/>
    <s v="Tidak"/>
    <x v="1"/>
    <n v="1.69848867199706"/>
    <n v="1056113844.72"/>
    <s v="Terjual"/>
    <x v="0"/>
    <s v="Perempuan"/>
    <s v="26-35"/>
    <s v="Jakarta"/>
    <x v="0"/>
    <s v="Iya"/>
    <x v="2"/>
    <n v="1"/>
  </r>
  <r>
    <x v="79"/>
    <s v="CUST-0185"/>
    <x v="1"/>
    <x v="4"/>
    <s v="Apartment"/>
    <n v="73.813142915200004"/>
    <n v="2"/>
    <n v="1"/>
    <s v="Tidak"/>
    <s v="Tidak"/>
    <x v="3"/>
    <n v="2.3073861826167006"/>
    <n v="1111827108.3920002"/>
    <s v="Terjual"/>
    <x v="0"/>
    <s v="Perempuan"/>
    <s v="46-55"/>
    <s v="Jakarta"/>
    <x v="0"/>
    <s v="Iya"/>
    <x v="0"/>
    <n v="4"/>
  </r>
  <r>
    <x v="80"/>
    <s v="CUST-0052"/>
    <x v="0"/>
    <x v="1"/>
    <s v="Apartment"/>
    <n v="67.255528918400003"/>
    <n v="2"/>
    <n v="1"/>
    <s v="Tidak"/>
    <s v="Tidak"/>
    <x v="3"/>
    <n v="2.0113402653001189"/>
    <n v="1089569876.5599999"/>
    <s v="Terjual"/>
    <x v="0"/>
    <s v="Laki-Laki"/>
    <s v="26-35"/>
    <s v="Jakarta"/>
    <x v="0"/>
    <s v="Iya"/>
    <x v="2"/>
    <n v="4"/>
  </r>
  <r>
    <x v="81"/>
    <s v="CUST-0128"/>
    <x v="1"/>
    <x v="1"/>
    <s v="Apartment"/>
    <n v="85.768792824000002"/>
    <n v="2"/>
    <n v="2"/>
    <s v="Tidak"/>
    <s v="Tidak"/>
    <x v="6"/>
    <m/>
    <n v="1348424344.0799999"/>
    <s v="Terjual"/>
    <x v="0"/>
    <s v="Laki-Laki"/>
    <s v="46-55"/>
    <s v="Semarang"/>
    <x v="1"/>
    <s v="Tidak"/>
    <x v="0"/>
    <n v="4"/>
  </r>
  <r>
    <x v="82"/>
    <s v="CUST-0104"/>
    <x v="5"/>
    <x v="7"/>
    <s v="Apartment"/>
    <n v="98.284239049599989"/>
    <n v="2"/>
    <n v="2"/>
    <s v="Tidak"/>
    <s v="Tidak"/>
    <x v="6"/>
    <m/>
    <n v="1986124674.3359997"/>
    <s v="Terjual"/>
    <x v="0"/>
    <s v="Laki-Laki"/>
    <s v="46-55"/>
    <s v="Jakarta"/>
    <x v="0"/>
    <s v="Iya"/>
    <x v="0"/>
    <n v="3"/>
  </r>
  <r>
    <x v="83"/>
    <s v="CUST-0011"/>
    <x v="2"/>
    <x v="5"/>
    <s v="Office"/>
    <n v="38.1561168076"/>
    <n v="1"/>
    <n v="1"/>
    <s v="Tidak"/>
    <s v="Iya"/>
    <x v="1"/>
    <n v="3.9826649308027844"/>
    <n v="653068417.73800004"/>
    <s v="Terjual"/>
    <x v="1"/>
    <s v="N/A"/>
    <n v="0"/>
    <s v="Jakarta"/>
    <x v="1"/>
    <s v="Tidak"/>
    <x v="2"/>
    <n v="5"/>
  </r>
  <r>
    <x v="84"/>
    <s v="CUST-0173"/>
    <x v="1"/>
    <x v="8"/>
    <s v="Apartment"/>
    <n v="66.965634397199992"/>
    <n v="2"/>
    <n v="1"/>
    <s v="Tidak"/>
    <s v="Tidak"/>
    <x v="1"/>
    <n v="1.2092438006829864"/>
    <n v="1137709331.0219998"/>
    <s v="Terjual"/>
    <x v="0"/>
    <s v="Perempuan"/>
    <s v="46-55"/>
    <s v="Jakarta"/>
    <x v="1"/>
    <s v="Iya"/>
    <x v="0"/>
    <n v="2"/>
  </r>
  <r>
    <x v="85"/>
    <s v="CUST-0119"/>
    <x v="1"/>
    <x v="2"/>
    <s v="Apartment"/>
    <n v="72.563597565199998"/>
    <n v="2"/>
    <n v="1"/>
    <s v="Tidak"/>
    <s v="Tidak"/>
    <x v="1"/>
    <n v="1.4336783656704983"/>
    <n v="1251487174.322"/>
    <s v="Terjual"/>
    <x v="0"/>
    <s v="Perempuan"/>
    <s v="46-55"/>
    <s v="Jakarta"/>
    <x v="0"/>
    <s v="Tidak"/>
    <x v="0"/>
    <n v="3"/>
  </r>
  <r>
    <x v="86"/>
    <s v="CUST-0146"/>
    <x v="1"/>
    <x v="4"/>
    <s v="Apartment"/>
    <n v="104.23207491559999"/>
    <n v="3"/>
    <n v="2"/>
    <s v="Tidak"/>
    <s v="Tidak"/>
    <x v="2"/>
    <n v="2.9394863941427349"/>
    <n v="2066469425.724"/>
    <s v="Terjual"/>
    <x v="0"/>
    <s v="Perempuan"/>
    <s v="36-45"/>
    <s v="Jakarta"/>
    <x v="0"/>
    <s v="Iya"/>
    <x v="0"/>
    <n v="5"/>
  </r>
  <r>
    <x v="87"/>
    <s v="CUST-0026"/>
    <x v="3"/>
    <x v="10"/>
    <s v="Apartment"/>
    <n v="133.23152339839999"/>
    <n v="4"/>
    <n v="2"/>
    <s v="Tidak"/>
    <s v="Tidak"/>
    <x v="1"/>
    <n v="3.0407490011767528"/>
    <n v="2403536911.1599998"/>
    <s v="Terjual"/>
    <x v="0"/>
    <s v="Laki-Laki"/>
    <s v="36-45"/>
    <s v="Jakarta"/>
    <x v="0"/>
    <s v="Iya"/>
    <x v="0"/>
    <n v="1"/>
  </r>
  <r>
    <x v="88"/>
    <s v="CUST-0130"/>
    <x v="1"/>
    <x v="1"/>
    <s v="Apartment"/>
    <n v="85.768792824000002"/>
    <n v="2"/>
    <n v="2"/>
    <s v="Tidak"/>
    <s v="Tidak"/>
    <x v="1"/>
    <n v="0.8357032038772787"/>
    <n v="1632218361.8399999"/>
    <s v="Terjual"/>
    <x v="0"/>
    <s v="Laki-Laki"/>
    <s v="65+"/>
    <s v="Jakarta"/>
    <x v="1"/>
    <s v="Tidak"/>
    <x v="0"/>
    <n v="4"/>
  </r>
  <r>
    <x v="89"/>
    <s v="CUST-0070"/>
    <x v="0"/>
    <x v="4"/>
    <s v="Apartment"/>
    <n v="86.128661884799996"/>
    <n v="2"/>
    <n v="2"/>
    <s v="Tidak"/>
    <s v="Tidak"/>
    <x v="1"/>
    <n v="0.84249424740033163"/>
    <n v="1815848041.48"/>
    <s v="Terjual"/>
    <x v="0"/>
    <s v="Perempuan"/>
    <s v="36-45"/>
    <s v="Jakarta"/>
    <x v="0"/>
    <s v="Iya"/>
    <x v="2"/>
    <n v="4"/>
  </r>
  <r>
    <x v="90"/>
    <s v="CUST-0029"/>
    <x v="3"/>
    <x v="5"/>
    <s v="Apartment"/>
    <n v="58.138846044799998"/>
    <n v="2"/>
    <n v="1"/>
    <s v="Tidak"/>
    <s v="Tidak"/>
    <x v="4"/>
    <n v="3.5942828705560808"/>
    <n v="998089487.73599994"/>
    <s v="Terjual"/>
    <x v="0"/>
    <s v="Laki-Laki"/>
    <s v="26-35"/>
    <s v="Jakarta"/>
    <x v="0"/>
    <s v="Tidak"/>
    <x v="0"/>
    <n v="4"/>
  </r>
  <r>
    <x v="91"/>
    <s v="CUST-0155"/>
    <x v="4"/>
    <x v="8"/>
    <s v="Apartment"/>
    <n v="74.163015613200002"/>
    <n v="2"/>
    <n v="1"/>
    <s v="Tidak"/>
    <s v="Tidak"/>
    <x v="7"/>
    <m/>
    <n v="1596875916.438"/>
    <s v="Terjual"/>
    <x v="0"/>
    <s v="Laki-Laki"/>
    <s v="46-55"/>
    <s v="Jakarta"/>
    <x v="1"/>
    <s v="Tidak"/>
    <x v="0"/>
    <n v="2"/>
  </r>
  <r>
    <x v="92"/>
    <s v="CUST-0129"/>
    <x v="1"/>
    <x v="1"/>
    <s v="Apartment"/>
    <n v="72.563597565199998"/>
    <n v="2"/>
    <n v="1"/>
    <s v="Tidak"/>
    <s v="Tidak"/>
    <x v="1"/>
    <n v="1.3235733943576427"/>
    <n v="1405558192.346"/>
    <s v="Terjual"/>
    <x v="0"/>
    <s v="Laki-Laki"/>
    <s v="46-55"/>
    <s v="Jakarta"/>
    <x v="0"/>
    <s v="Tidak"/>
    <x v="2"/>
    <n v="4"/>
  </r>
  <r>
    <x v="93"/>
    <s v="CUST-0117"/>
    <x v="1"/>
    <x v="0"/>
    <s v="Apartment"/>
    <n v="108.84039816640001"/>
    <n v="3"/>
    <n v="2"/>
    <s v="Tidak"/>
    <s v="Tidak"/>
    <x v="1"/>
    <n v="2.45137332684468"/>
    <n v="2044109221.9680002"/>
    <s v="Terjual"/>
    <x v="0"/>
    <s v="Laki-Laki"/>
    <s v="36-45"/>
    <s v="Jakarta"/>
    <x v="0"/>
    <s v="Tidak"/>
    <x v="2"/>
    <n v="2"/>
  </r>
  <r>
    <x v="94"/>
    <s v="CUST-0098"/>
    <x v="4"/>
    <x v="7"/>
    <s v="Apartment"/>
    <n v="74.163015613200002"/>
    <n v="2"/>
    <n v="1"/>
    <s v="Tidak"/>
    <s v="Tidak"/>
    <x v="1"/>
    <n v="4.4789040419761008"/>
    <n v="1088085313.9199998"/>
    <s v="Terjual"/>
    <x v="0"/>
    <s v="Laki-Laki"/>
    <s v="46-55"/>
    <s v="Jakarta"/>
    <x v="0"/>
    <s v="Iya"/>
    <x v="0"/>
    <n v="3"/>
  </r>
  <r>
    <x v="95"/>
    <s v="CUST-0184"/>
    <x v="3"/>
    <x v="2"/>
    <s v="Apartment"/>
    <n v="107.80077643520001"/>
    <n v="3"/>
    <n v="2"/>
    <s v="Tidak"/>
    <s v="Tidak"/>
    <x v="1"/>
    <n v="3.5007603563639238"/>
    <n v="1839565349.5120003"/>
    <s v="Terjual"/>
    <x v="1"/>
    <s v="N/A"/>
    <n v="0"/>
    <s v="Jakarta"/>
    <x v="1"/>
    <s v="Tidak"/>
    <x v="0"/>
    <n v="5"/>
  </r>
  <r>
    <x v="96"/>
    <s v="CUST-0145"/>
    <x v="1"/>
    <x v="3"/>
    <s v="Apartment"/>
    <n v="121.29586621520001"/>
    <n v="4"/>
    <n v="2"/>
    <s v="Tidak"/>
    <s v="Tidak"/>
    <x v="1"/>
    <n v="4.281436015184493"/>
    <n v="2233564376.7800002"/>
    <s v="Terjual"/>
    <x v="0"/>
    <s v="Laki-Laki"/>
    <s v="36-45"/>
    <s v="Jakarta"/>
    <x v="0"/>
    <s v="Tidak"/>
    <x v="2"/>
    <n v="5"/>
  </r>
  <r>
    <x v="97"/>
    <s v="CUST-0168"/>
    <x v="1"/>
    <x v="8"/>
    <s v="Apartment"/>
    <n v="73.813142915200004"/>
    <n v="2"/>
    <n v="1"/>
    <s v="Tidak"/>
    <s v="Tidak"/>
    <x v="1"/>
    <n v="1.5154782094409331"/>
    <n v="1342201784.1760001"/>
    <s v="Terjual"/>
    <x v="0"/>
    <s v="Perempuan"/>
    <s v="56-65"/>
    <s v="Jakarta"/>
    <x v="0"/>
    <s v="Iya"/>
    <x v="0"/>
    <n v="1"/>
  </r>
  <r>
    <x v="98"/>
    <s v="CUST-0125"/>
    <x v="1"/>
    <x v="1"/>
    <s v="Apartment"/>
    <n v="85.768792824000002"/>
    <n v="2"/>
    <n v="2"/>
    <s v="Tidak"/>
    <s v="Tidak"/>
    <x v="4"/>
    <n v="3.0386708857490574"/>
    <n v="1454697271.28"/>
    <s v="Terjual"/>
    <x v="0"/>
    <s v="Laki-Laki"/>
    <s v="65+"/>
    <s v="Jakarta"/>
    <x v="0"/>
    <s v="Tidak"/>
    <x v="0"/>
    <n v="5"/>
  </r>
  <r>
    <x v="99"/>
    <s v="CUST-0175"/>
    <x v="4"/>
    <x v="11"/>
    <s v="Apartment"/>
    <n v="72.563597565199998"/>
    <n v="2"/>
    <n v="1"/>
    <s v="Tidak"/>
    <s v="Tidak"/>
    <x v="1"/>
    <n v="1.766391969139284"/>
    <n v="1329026812.9159999"/>
    <s v="Terjual"/>
    <x v="0"/>
    <s v="Laki-Laki"/>
    <s v="46-55"/>
    <s v="Jakarta"/>
    <x v="0"/>
    <s v="Iya"/>
    <x v="1"/>
    <n v="5"/>
  </r>
  <r>
    <x v="100"/>
    <s v="CUST-0132"/>
    <x v="1"/>
    <x v="1"/>
    <s v="Apartment"/>
    <n v="85.768792824000002"/>
    <n v="2"/>
    <n v="2"/>
    <s v="Tidak"/>
    <s v="Tidak"/>
    <x v="1"/>
    <n v="1.650299582415963"/>
    <n v="1400893185.5599999"/>
    <s v="Terjual"/>
    <x v="0"/>
    <s v="Laki-Laki"/>
    <s v="36-45"/>
    <s v="Jakarta"/>
    <x v="0"/>
    <s v="Tidak"/>
    <x v="0"/>
    <n v="3"/>
  </r>
  <r>
    <x v="101"/>
    <s v="CUST-0073"/>
    <x v="0"/>
    <x v="8"/>
    <s v="Apartment"/>
    <n v="86.128661884799996"/>
    <n v="2"/>
    <n v="2"/>
    <s v="Tidak"/>
    <s v="Tidak"/>
    <x v="7"/>
    <m/>
    <n v="1609438986.6720002"/>
    <s v="Terjual"/>
    <x v="0"/>
    <s v="Laki-Laki"/>
    <s v="46-55"/>
    <s v="Surabaya"/>
    <x v="1"/>
    <s v="Tidak"/>
    <x v="2"/>
    <n v="3"/>
  </r>
  <r>
    <x v="102"/>
    <s v="CUST-0161"/>
    <x v="1"/>
    <x v="4"/>
    <s v="Apartment"/>
    <n v="104.23207491559999"/>
    <n v="3"/>
    <n v="2"/>
    <s v="Tidak"/>
    <s v="Tidak"/>
    <x v="1"/>
    <n v="2.2263450757123979"/>
    <n v="1725255454.9779997"/>
    <s v="Terjual"/>
    <x v="0"/>
    <s v="Laki-Laki"/>
    <s v="36-45"/>
    <s v="Jakarta"/>
    <x v="0"/>
    <s v="Iya"/>
    <x v="2"/>
    <n v="4"/>
  </r>
  <r>
    <x v="103"/>
    <s v="CUST-0061"/>
    <x v="0"/>
    <x v="9"/>
    <s v="Apartment"/>
    <n v="103.0525041052"/>
    <n v="3"/>
    <n v="2"/>
    <s v="Tidak"/>
    <s v="Tidak"/>
    <x v="1"/>
    <n v="4.3225373853610467"/>
    <n v="1723290380.3939998"/>
    <s v="Terjual"/>
    <x v="0"/>
    <s v="Laki-Laki"/>
    <s v="26-35"/>
    <s v="Jakarta"/>
    <x v="0"/>
    <s v="Tidak"/>
    <x v="0"/>
    <n v="5"/>
  </r>
  <r>
    <x v="104"/>
    <s v="CUST-0116"/>
    <x v="1"/>
    <x v="0"/>
    <s v="Apartment"/>
    <n v="57.449097011600003"/>
    <n v="2"/>
    <n v="1"/>
    <s v="Tidak"/>
    <s v="Tidak"/>
    <x v="3"/>
    <n v="2.5962627739298267"/>
    <n v="852507587.38200009"/>
    <s v="Terjual"/>
    <x v="0"/>
    <s v="Laki-Laki"/>
    <s v="65+"/>
    <s v="Jakarta"/>
    <x v="1"/>
    <s v="Tidak"/>
    <x v="2"/>
    <n v="2"/>
  </r>
  <r>
    <x v="105"/>
    <s v="CUST-0144"/>
    <x v="1"/>
    <x v="3"/>
    <s v="Apartment"/>
    <n v="74.163015613200002"/>
    <n v="2"/>
    <n v="1"/>
    <s v="Tidak"/>
    <s v="Tidak"/>
    <x v="1"/>
    <n v="3.7246904692621201"/>
    <n v="1400154561.652"/>
    <s v="Terjual"/>
    <x v="0"/>
    <s v="Perempuan"/>
    <s v="56-65"/>
    <s v="Jakarta"/>
    <x v="0"/>
    <s v="Tidak"/>
    <x v="0"/>
    <n v="4"/>
  </r>
  <r>
    <x v="106"/>
    <s v="CUST-0139"/>
    <x v="1"/>
    <x v="3"/>
    <s v="Apartment"/>
    <n v="72.563597565199998"/>
    <n v="2"/>
    <n v="1"/>
    <s v="Tidak"/>
    <s v="Tidak"/>
    <x v="1"/>
    <n v="1.6403412084997275"/>
    <n v="1383615273.5239999"/>
    <s v="Terjual"/>
    <x v="0"/>
    <s v="Laki-Laki"/>
    <s v="65+"/>
    <s v="Jakarta"/>
    <x v="1"/>
    <s v="Tidak"/>
    <x v="0"/>
    <n v="3"/>
  </r>
  <r>
    <x v="107"/>
    <s v="CUST-0053"/>
    <x v="0"/>
    <x v="1"/>
    <s v="Apartment"/>
    <n v="86.198636424399993"/>
    <n v="2"/>
    <n v="2"/>
    <s v="Tidak"/>
    <s v="Tidak"/>
    <x v="1"/>
    <n v="3.6103637955926842"/>
    <n v="1632482706.5140002"/>
    <s v="Terjual"/>
    <x v="0"/>
    <s v="Perempuan"/>
    <s v="56-65"/>
    <s v="Jakarta"/>
    <x v="0"/>
    <s v="Iya"/>
    <x v="0"/>
    <n v="4"/>
  </r>
  <r>
    <x v="108"/>
    <s v="CUST-0181"/>
    <x v="0"/>
    <x v="5"/>
    <s v="Apartment"/>
    <n v="73.4432774916"/>
    <n v="2"/>
    <n v="1"/>
    <s v="Tidak"/>
    <s v="Tidak"/>
    <x v="1"/>
    <n v="4.8046527055639681"/>
    <n v="1386483531.1139998"/>
    <s v="Terjual"/>
    <x v="0"/>
    <s v="Laki-Laki"/>
    <s v="26-35"/>
    <s v="Jakarta"/>
    <x v="0"/>
    <s v="Iya"/>
    <x v="0"/>
    <n v="4"/>
  </r>
  <r>
    <x v="109"/>
    <s v="CUST-0059"/>
    <x v="0"/>
    <x v="9"/>
    <s v="Apartment"/>
    <n v="60.368034949199995"/>
    <n v="2"/>
    <n v="1"/>
    <s v="Tidak"/>
    <s v="Tidak"/>
    <x v="1"/>
    <n v="2.2126124307149047"/>
    <n v="1139249423.664"/>
    <s v="Terjual"/>
    <x v="0"/>
    <s v="Laki-Laki"/>
    <s v="46-55"/>
    <s v="Jakarta"/>
    <x v="0"/>
    <s v="Tidak"/>
    <x v="2"/>
    <n v="4"/>
  </r>
  <r>
    <x v="110"/>
    <s v="CUST-0040"/>
    <x v="3"/>
    <x v="8"/>
    <s v="Apartment"/>
    <n v="67.245532555599993"/>
    <n v="2"/>
    <n v="1"/>
    <s v="Tidak"/>
    <s v="Tidak"/>
    <x v="7"/>
    <m/>
    <n v="1218619268.108"/>
    <s v="Terjual"/>
    <x v="0"/>
    <s v="Perempuan"/>
    <s v="56-65"/>
    <s v="Jakarta"/>
    <x v="1"/>
    <s v="Tidak"/>
    <x v="0"/>
    <n v="3"/>
  </r>
  <r>
    <x v="111"/>
    <s v="CUST-0072"/>
    <x v="0"/>
    <x v="4"/>
    <s v="Apartment"/>
    <n v="119.71644089280001"/>
    <n v="4"/>
    <n v="2"/>
    <s v="Tidak"/>
    <s v="Tidak"/>
    <x v="1"/>
    <n v="1.3042015607069462"/>
    <n v="1799352331.2160001"/>
    <s v="Terjual"/>
    <x v="0"/>
    <s v="Perempuan"/>
    <s v="36-45"/>
    <s v="Jakarta"/>
    <x v="0"/>
    <s v="Tidak"/>
    <x v="2"/>
    <n v="4"/>
  </r>
  <r>
    <x v="112"/>
    <s v="CUST-0158"/>
    <x v="0"/>
    <x v="7"/>
    <s v="Apartment"/>
    <n v="69.064870585199998"/>
    <n v="2"/>
    <n v="1"/>
    <s v="Tidak"/>
    <s v="Tidak"/>
    <x v="1"/>
    <n v="1.2893455222423507"/>
    <n v="1238028522.5440001"/>
    <s v="Terjual"/>
    <x v="0"/>
    <s v="Perempuan"/>
    <s v="65+"/>
    <s v="Jakarta"/>
    <x v="1"/>
    <s v="Iya"/>
    <x v="2"/>
    <n v="5"/>
  </r>
  <r>
    <x v="113"/>
    <s v="CUST-0141"/>
    <x v="1"/>
    <x v="3"/>
    <s v="Apartment"/>
    <n v="73.813142915200004"/>
    <n v="2"/>
    <n v="1"/>
    <s v="Tidak"/>
    <s v="Tidak"/>
    <x v="1"/>
    <n v="1.6804803626273603"/>
    <n v="1350157139.6719999"/>
    <s v="Terjual"/>
    <x v="0"/>
    <s v="Perempuan"/>
    <s v="36-45"/>
    <s v="Jakarta"/>
    <x v="0"/>
    <s v="Iya"/>
    <x v="0"/>
    <n v="1"/>
  </r>
  <r>
    <x v="114"/>
    <s v="CUST-0077"/>
    <x v="1"/>
    <x v="11"/>
    <s v="Apartment"/>
    <n v="60.358038586399999"/>
    <n v="2"/>
    <n v="1"/>
    <s v="Tidak"/>
    <s v="Tidak"/>
    <x v="1"/>
    <n v="3.4828151162282004"/>
    <n v="1252105972.4360001"/>
    <s v="Terjual"/>
    <x v="0"/>
    <s v="Perempuan"/>
    <s v="46-55"/>
    <s v="Jakarta"/>
    <x v="0"/>
    <s v="Tidak"/>
    <x v="0"/>
    <n v="4"/>
  </r>
  <r>
    <x v="115"/>
    <s v="CUST-0089"/>
    <x v="1"/>
    <x v="8"/>
    <s v="Apartment"/>
    <n v="68.115216119199999"/>
    <n v="2"/>
    <n v="1"/>
    <s v="Tidak"/>
    <s v="Tidak"/>
    <x v="5"/>
    <m/>
    <n v="1314362732.8039999"/>
    <s v="Terjual"/>
    <x v="0"/>
    <s v="Laki-Laki"/>
    <s v="56-65"/>
    <s v="Denpasar"/>
    <x v="1"/>
    <s v="Tidak"/>
    <x v="0"/>
    <n v="5"/>
  </r>
  <r>
    <x v="116"/>
    <s v="CUST-0184"/>
    <x v="3"/>
    <x v="2"/>
    <s v="Apartment"/>
    <n v="58.138846044799998"/>
    <n v="2"/>
    <n v="1"/>
    <s v="Tidak"/>
    <s v="Tidak"/>
    <x v="1"/>
    <n v="2.4448785733009544"/>
    <n v="1135634638.5120001"/>
    <s v="Terjual"/>
    <x v="1"/>
    <s v="N/A"/>
    <n v="0"/>
    <s v="Jakarta"/>
    <x v="1"/>
    <s v="Tidak"/>
    <x v="0"/>
    <n v="5"/>
  </r>
  <r>
    <x v="117"/>
    <s v="CUST-0124"/>
    <x v="1"/>
    <x v="2"/>
    <s v="Apartment"/>
    <n v="72.563597565199998"/>
    <n v="2"/>
    <n v="1"/>
    <s v="Tidak"/>
    <s v="Tidak"/>
    <x v="9"/>
    <m/>
    <n v="1188450934.132"/>
    <s v="Terjual"/>
    <x v="0"/>
    <s v="Laki-Laki"/>
    <s v="36-45"/>
    <s v="Bandung"/>
    <x v="1"/>
    <s v="Tidak"/>
    <x v="2"/>
    <n v="4"/>
  </r>
  <r>
    <x v="118"/>
    <s v="CUST-0083"/>
    <x v="1"/>
    <x v="5"/>
    <s v="Apartment"/>
    <n v="69.444732371599997"/>
    <n v="2"/>
    <n v="1"/>
    <s v="Tidak"/>
    <s v="Tidak"/>
    <x v="1"/>
    <n v="3.6065927323989859"/>
    <n v="1105746076.556"/>
    <s v="Terjual"/>
    <x v="0"/>
    <s v="Laki-Laki"/>
    <s v="36-45"/>
    <s v="Jakarta"/>
    <x v="1"/>
    <s v="Tidak"/>
    <x v="2"/>
    <n v="2"/>
  </r>
  <r>
    <x v="119"/>
    <s v="CUST-0049"/>
    <x v="0"/>
    <x v="1"/>
    <s v="Apartment"/>
    <n v="86.198636424399993"/>
    <n v="2"/>
    <n v="2"/>
    <s v="Tidak"/>
    <s v="Tidak"/>
    <x v="1"/>
    <n v="4.041264067920074"/>
    <n v="1704709831.9679997"/>
    <s v="Terjual"/>
    <x v="0"/>
    <s v="Laki-Laki"/>
    <s v="46-55"/>
    <s v="Jakarta"/>
    <x v="0"/>
    <s v="Iya"/>
    <x v="2"/>
    <n v="3"/>
  </r>
  <r>
    <x v="120"/>
    <s v="CUST-0018"/>
    <x v="2"/>
    <x v="3"/>
    <s v="Apartment"/>
    <n v="70.254437758400002"/>
    <n v="2"/>
    <n v="1"/>
    <s v="Tidak"/>
    <s v="Tidak"/>
    <x v="3"/>
    <n v="3.2769820103404323"/>
    <n v="1214244812.2639999"/>
    <s v="Terjual"/>
    <x v="0"/>
    <s v="Laki-Laki"/>
    <s v="46-55"/>
    <s v="Jakarta"/>
    <x v="1"/>
    <s v="Tidak"/>
    <x v="2"/>
    <n v="4"/>
  </r>
  <r>
    <x v="121"/>
    <s v="CUST-0118"/>
    <x v="1"/>
    <x v="2"/>
    <s v="Apartment"/>
    <n v="72.973448439999999"/>
    <n v="2"/>
    <n v="1"/>
    <s v="Tidak"/>
    <s v="Tidak"/>
    <x v="3"/>
    <n v="0.96132736922382112"/>
    <n v="1405014151.2"/>
    <s v="Terjual"/>
    <x v="0"/>
    <s v="Laki-Laki"/>
    <s v="46-55"/>
    <s v="Jakarta"/>
    <x v="0"/>
    <s v="Iya"/>
    <x v="1"/>
    <n v="2"/>
  </r>
  <r>
    <x v="122"/>
    <s v="CUST-0064"/>
    <x v="0"/>
    <x v="3"/>
    <s v="Apartment"/>
    <n v="60.368034949199995"/>
    <n v="2"/>
    <n v="1"/>
    <s v="Tidak"/>
    <s v="Tidak"/>
    <x v="1"/>
    <n v="4.9384183333298388"/>
    <n v="1246896775.6299999"/>
    <s v="Terjual"/>
    <x v="0"/>
    <s v="Laki-Laki"/>
    <s v="36-45"/>
    <s v="Jakarta"/>
    <x v="1"/>
    <s v="Tidak"/>
    <x v="2"/>
    <n v="5"/>
  </r>
  <r>
    <x v="123"/>
    <s v="CUST-0170"/>
    <x v="1"/>
    <x v="8"/>
    <s v="Apartment"/>
    <n v="149.08575479919998"/>
    <n v="4"/>
    <n v="3"/>
    <s v="Tidak"/>
    <s v="Iya"/>
    <x v="0"/>
    <n v="0.68983002731556331"/>
    <n v="2514565220.5519996"/>
    <s v="Terjual"/>
    <x v="0"/>
    <s v="Laki-Laki"/>
    <s v="18-25"/>
    <s v="Jakarta"/>
    <x v="1"/>
    <s v="Iya"/>
    <x v="0"/>
    <n v="3"/>
  </r>
  <r>
    <x v="124"/>
    <s v="CUST-0184"/>
    <x v="3"/>
    <x v="2"/>
    <s v="Apartment"/>
    <n v="70.254437758400002"/>
    <n v="2"/>
    <n v="1"/>
    <s v="Tidak"/>
    <s v="Tidak"/>
    <x v="1"/>
    <n v="2.7984935832534008"/>
    <n v="1149655645.1600001"/>
    <s v="Terjual"/>
    <x v="1"/>
    <s v="N/A"/>
    <n v="0"/>
    <s v="Jakarta"/>
    <x v="1"/>
    <s v="Tidak"/>
    <x v="0"/>
    <n v="5"/>
  </r>
  <r>
    <x v="125"/>
    <s v="CUST-0023"/>
    <x v="2"/>
    <x v="4"/>
    <s v="Apartment"/>
    <n v="72.673557556000006"/>
    <n v="2"/>
    <n v="1"/>
    <s v="Tidak"/>
    <s v="Tidak"/>
    <x v="1"/>
    <n v="2.0406072004455016"/>
    <n v="1160610660.6600001"/>
    <s v="Terjual"/>
    <x v="0"/>
    <s v="Laki-Laki"/>
    <s v="56-65"/>
    <s v="Jakarta"/>
    <x v="0"/>
    <s v="Iya"/>
    <x v="0"/>
    <n v="5"/>
  </r>
  <r>
    <x v="126"/>
    <s v="CUST-0088"/>
    <x v="1"/>
    <x v="5"/>
    <s v="Apartment"/>
    <n v="65.186281818799998"/>
    <n v="2"/>
    <n v="1"/>
    <s v="Tidak"/>
    <s v="Tidak"/>
    <x v="1"/>
    <n v="2.9620025110228476"/>
    <n v="1134812434.0739999"/>
    <s v="Terjual"/>
    <x v="0"/>
    <s v="Laki-Laki"/>
    <s v="56-65"/>
    <s v="Jakarta"/>
    <x v="0"/>
    <s v="Tidak"/>
    <x v="2"/>
    <n v="3"/>
  </r>
  <r>
    <x v="127"/>
    <s v="CUST-0033"/>
    <x v="3"/>
    <x v="1"/>
    <s v="Apartment"/>
    <n v="68.435099728799983"/>
    <n v="2"/>
    <n v="1"/>
    <s v="Tidak"/>
    <s v="Tidak"/>
    <x v="3"/>
    <n v="1.6043028957871113"/>
    <n v="1104565616.8359997"/>
    <s v="Terjual"/>
    <x v="0"/>
    <s v="Laki-Laki"/>
    <s v="46-55"/>
    <s v="Jakarta"/>
    <x v="0"/>
    <s v="Tidak"/>
    <x v="0"/>
    <n v="2"/>
  </r>
  <r>
    <x v="128"/>
    <s v="CUST-0136"/>
    <x v="0"/>
    <x v="5"/>
    <s v="Apartment"/>
    <n v="72.563597565199998"/>
    <n v="2"/>
    <n v="1"/>
    <s v="Tidak"/>
    <s v="Tidak"/>
    <x v="1"/>
    <n v="2.0600385586621095"/>
    <n v="1433276737.9919999"/>
    <s v="Terjual"/>
    <x v="0"/>
    <s v="Perempuan"/>
    <s v="65+"/>
    <s v="Jakarta"/>
    <x v="1"/>
    <s v="Iya"/>
    <x v="0"/>
    <n v="3"/>
  </r>
  <r>
    <x v="129"/>
    <s v="CUST-0089"/>
    <x v="1"/>
    <x v="10"/>
    <s v="Apartment"/>
    <n v="105.17173301879998"/>
    <n v="3"/>
    <n v="2"/>
    <s v="Tidak"/>
    <s v="Tidak"/>
    <x v="5"/>
    <m/>
    <n v="1980392885.3499997"/>
    <s v="Terjual"/>
    <x v="0"/>
    <s v="Laki-Laki"/>
    <s v="56-65"/>
    <s v="Denpasar"/>
    <x v="1"/>
    <s v="Tidak"/>
    <x v="0"/>
    <n v="5"/>
  </r>
  <r>
    <x v="130"/>
    <s v="CUST-0149"/>
    <x v="1"/>
    <x v="4"/>
    <s v="Apartment"/>
    <n v="74.163015613200002"/>
    <n v="2"/>
    <n v="1"/>
    <s v="Tidak"/>
    <s v="Tidak"/>
    <x v="1"/>
    <n v="3.186335821787539"/>
    <n v="1461650602.5440001"/>
    <s v="Terjual"/>
    <x v="0"/>
    <s v="Laki-Laki"/>
    <s v="56-65"/>
    <s v="Jakarta"/>
    <x v="1"/>
    <s v="Tidak"/>
    <x v="2"/>
    <n v="4"/>
  </r>
  <r>
    <x v="131"/>
    <s v="CUST-0048"/>
    <x v="0"/>
    <x v="2"/>
    <s v="Apartment"/>
    <n v="72.973448439999999"/>
    <n v="2"/>
    <n v="1"/>
    <s v="Tidak"/>
    <s v="Tidak"/>
    <x v="1"/>
    <n v="1.1623250617897254"/>
    <n v="1250155638.6000001"/>
    <s v="Terjual"/>
    <x v="0"/>
    <s v="Laki-Laki"/>
    <s v="26-35"/>
    <s v="Jakarta"/>
    <x v="0"/>
    <s v="Tidak"/>
    <x v="0"/>
    <n v="1"/>
  </r>
  <r>
    <x v="132"/>
    <s v="CUST-0131"/>
    <x v="2"/>
    <x v="5"/>
    <s v="Apartment"/>
    <n v="54.560148162399997"/>
    <n v="1"/>
    <n v="1"/>
    <s v="Tidak"/>
    <s v="Tidak"/>
    <x v="1"/>
    <n v="2.6483988245063039"/>
    <n v="939674325.39200008"/>
    <s v="Terjual"/>
    <x v="1"/>
    <s v="N/A"/>
    <n v="0"/>
    <s v="Jakarta"/>
    <x v="0"/>
    <s v="Iya"/>
    <x v="0"/>
    <n v="3"/>
  </r>
  <r>
    <x v="133"/>
    <s v="CUST-0089"/>
    <x v="1"/>
    <x v="5"/>
    <s v="Apartment"/>
    <n v="60.368034949199995"/>
    <n v="2"/>
    <n v="1"/>
    <s v="Tidak"/>
    <s v="Tidak"/>
    <x v="5"/>
    <m/>
    <n v="986318380.51999986"/>
    <s v="Terjual"/>
    <x v="0"/>
    <s v="Laki-Laki"/>
    <s v="56-65"/>
    <s v="Denpasar"/>
    <x v="1"/>
    <s v="Tidak"/>
    <x v="0"/>
    <n v="5"/>
  </r>
  <r>
    <x v="134"/>
    <s v="CUST-0130"/>
    <x v="1"/>
    <x v="1"/>
    <s v="Apartment"/>
    <n v="85.768792824000002"/>
    <n v="2"/>
    <n v="2"/>
    <s v="Tidak"/>
    <s v="Tidak"/>
    <x v="1"/>
    <n v="1.1174696229007854"/>
    <n v="1637656484.6399999"/>
    <s v="Terjual"/>
    <x v="0"/>
    <s v="Laki-Laki"/>
    <s v="65+"/>
    <s v="Jakarta"/>
    <x v="1"/>
    <s v="Tidak"/>
    <x v="0"/>
    <n v="4"/>
  </r>
  <r>
    <x v="135"/>
    <s v="CUST-0074"/>
    <x v="0"/>
    <x v="8"/>
    <s v="Apartment"/>
    <n v="60.358038586399999"/>
    <n v="2"/>
    <n v="1"/>
    <s v="Tidak"/>
    <s v="Tidak"/>
    <x v="1"/>
    <n v="3.8044880322521308"/>
    <n v="937873105.53200006"/>
    <s v="Terjual"/>
    <x v="0"/>
    <s v="Laki-Laki"/>
    <s v="26-35"/>
    <s v="Jakarta"/>
    <x v="1"/>
    <s v="Tidak"/>
    <x v="2"/>
    <n v="5"/>
  </r>
  <r>
    <x v="136"/>
    <s v="CUST-0058"/>
    <x v="0"/>
    <x v="9"/>
    <s v="Apartment"/>
    <n v="88.9576325572"/>
    <n v="2"/>
    <n v="2"/>
    <s v="Tidak"/>
    <s v="Tidak"/>
    <x v="1"/>
    <n v="4.9072804449344245"/>
    <n v="1649884801.6859999"/>
    <s v="Terjual"/>
    <x v="0"/>
    <s v="Perempuan"/>
    <s v="26-35"/>
    <s v="Jakarta"/>
    <x v="1"/>
    <s v="Tidak"/>
    <x v="2"/>
    <n v="2"/>
  </r>
  <r>
    <x v="137"/>
    <s v="CUST-0017"/>
    <x v="2"/>
    <x v="3"/>
    <s v="Apartment"/>
    <n v="58.138846044799998"/>
    <n v="2"/>
    <n v="1"/>
    <s v="Tidak"/>
    <s v="Tidak"/>
    <x v="1"/>
    <n v="4.5694582902795959"/>
    <n v="1063170721.184"/>
    <s v="Terjual"/>
    <x v="0"/>
    <s v="Perempuan"/>
    <s v="26-35"/>
    <s v="Jakarta"/>
    <x v="0"/>
    <s v="Tidak"/>
    <x v="0"/>
    <n v="3"/>
  </r>
  <r>
    <x v="138"/>
    <s v="CUST-0110"/>
    <x v="1"/>
    <x v="0"/>
    <s v="Apartment"/>
    <n v="68.115216119199999"/>
    <n v="2"/>
    <n v="1"/>
    <s v="Tidak"/>
    <s v="Tidak"/>
    <x v="1"/>
    <n v="3.6108774587210455"/>
    <n v="1114770462.9159999"/>
    <s v="Terjual"/>
    <x v="0"/>
    <s v="Laki-Laki"/>
    <s v="46-55"/>
    <s v="Jakarta"/>
    <x v="0"/>
    <s v="Tidak"/>
    <x v="0"/>
    <n v="4"/>
  </r>
  <r>
    <x v="139"/>
    <s v="CUST-0031"/>
    <x v="3"/>
    <x v="6"/>
    <s v="Apartment"/>
    <n v="72.673557556000006"/>
    <n v="2"/>
    <n v="1"/>
    <s v="Tidak"/>
    <s v="Tidak"/>
    <x v="7"/>
    <m/>
    <n v="1453076300.0600002"/>
    <s v="Terjual"/>
    <x v="0"/>
    <s v="Perempuan"/>
    <s v="65+"/>
    <s v="Surabaya"/>
    <x v="1"/>
    <s v="Tidak"/>
    <x v="0"/>
    <n v="3"/>
  </r>
  <r>
    <x v="140"/>
    <s v="CUST-0086"/>
    <x v="1"/>
    <x v="5"/>
    <s v="Apartment"/>
    <n v="86.228625512799994"/>
    <n v="2"/>
    <n v="2"/>
    <s v="Tidak"/>
    <s v="Tidak"/>
    <x v="1"/>
    <n v="2.2134640574270392"/>
    <n v="1410031342.7640002"/>
    <s v="Terjual"/>
    <x v="0"/>
    <s v="Laki-Laki"/>
    <s v="36-45"/>
    <s v="Jakarta"/>
    <x v="0"/>
    <s v="Iya"/>
    <x v="2"/>
    <n v="2"/>
  </r>
  <r>
    <x v="141"/>
    <s v="CUST-0079"/>
    <x v="1"/>
    <x v="10"/>
    <s v="Apartment"/>
    <n v="103.0525041052"/>
    <n v="3"/>
    <n v="2"/>
    <s v="Tidak"/>
    <s v="Tidak"/>
    <x v="1"/>
    <n v="2.7743403626395429"/>
    <n v="1870342127.082"/>
    <s v="Terjual"/>
    <x v="0"/>
    <s v="Laki-Laki"/>
    <s v="36-45"/>
    <s v="Jakarta"/>
    <x v="1"/>
    <s v="Tidak"/>
    <x v="0"/>
    <n v="5"/>
  </r>
  <r>
    <x v="142"/>
    <s v="CUST-0085"/>
    <x v="1"/>
    <x v="5"/>
    <s v="Apartment"/>
    <n v="62.167380253200001"/>
    <n v="2"/>
    <n v="1"/>
    <s v="Tidak"/>
    <s v="Tidak"/>
    <x v="1"/>
    <n v="1.8695252950675139"/>
    <n v="1045860572.372"/>
    <s v="Terjual"/>
    <x v="0"/>
    <s v="Perempuan"/>
    <s v="36-45"/>
    <s v="Jakarta"/>
    <x v="1"/>
    <s v="Iya"/>
    <x v="2"/>
    <n v="2"/>
  </r>
  <r>
    <x v="143"/>
    <s v="CUST-0166"/>
    <x v="1"/>
    <x v="8"/>
    <s v="Apartment"/>
    <n v="74.163015613200002"/>
    <n v="2"/>
    <n v="1"/>
    <s v="Tidak"/>
    <s v="Tidak"/>
    <x v="1"/>
    <n v="1.1026857698562935"/>
    <n v="1268817849.97"/>
    <s v="Terjual"/>
    <x v="0"/>
    <s v="Laki-Laki"/>
    <s v="36-45"/>
    <s v="Jakarta"/>
    <x v="1"/>
    <s v="Tidak"/>
    <x v="0"/>
    <n v="4"/>
  </r>
  <r>
    <x v="144"/>
    <s v="CUST-0090"/>
    <x v="1"/>
    <x v="5"/>
    <s v="Apartment"/>
    <n v="148.30603850080001"/>
    <n v="4"/>
    <n v="3"/>
    <s v="Iya"/>
    <s v="Tidak"/>
    <x v="1"/>
    <n v="3.6700809050575822"/>
    <n v="2262075378.7280002"/>
    <s v="Terjual"/>
    <x v="0"/>
    <s v="Perempuan"/>
    <s v="26-35"/>
    <s v="Jakarta"/>
    <x v="1"/>
    <s v="Tidak"/>
    <x v="1"/>
    <n v="4"/>
  </r>
  <r>
    <x v="145"/>
    <s v="CUST-0071"/>
    <x v="0"/>
    <x v="4"/>
    <s v="Apartment"/>
    <n v="103.0525041052"/>
    <n v="3"/>
    <n v="2"/>
    <s v="Tidak"/>
    <s v="Tidak"/>
    <x v="1"/>
    <n v="2.2015309760473705"/>
    <n v="2555306977.0799994"/>
    <s v="Terjual"/>
    <x v="0"/>
    <s v="Laki-Laki"/>
    <s v="26-35"/>
    <s v="Jakarta"/>
    <x v="0"/>
    <s v="Tidak"/>
    <x v="0"/>
    <n v="2"/>
  </r>
  <r>
    <x v="146"/>
    <s v="CUST-0142"/>
    <x v="1"/>
    <x v="3"/>
    <s v="Apartment"/>
    <n v="104.77187850679999"/>
    <n v="3"/>
    <n v="2"/>
    <s v="Tidak"/>
    <s v="Tidak"/>
    <x v="1"/>
    <n v="2.5426957498523297"/>
    <n v="1991609665.7819998"/>
    <s v="Terjual"/>
    <x v="0"/>
    <s v="Laki-Laki"/>
    <s v="46-55"/>
    <s v="Jakarta"/>
    <x v="0"/>
    <s v="Iya"/>
    <x v="2"/>
    <n v="4"/>
  </r>
  <r>
    <x v="147"/>
    <s v="CUST-0155"/>
    <x v="4"/>
    <x v="8"/>
    <s v="Apartment"/>
    <n v="74.163015613200002"/>
    <n v="2"/>
    <n v="1"/>
    <s v="Tidak"/>
    <s v="Tidak"/>
    <x v="1"/>
    <n v="3.3753351426067204"/>
    <n v="1304039505.23"/>
    <s v="Terjual"/>
    <x v="0"/>
    <s v="Laki-Laki"/>
    <s v="46-55"/>
    <s v="Jakarta"/>
    <x v="1"/>
    <s v="Tidak"/>
    <x v="0"/>
    <n v="2"/>
  </r>
  <r>
    <x v="148"/>
    <s v="CUST-0054"/>
    <x v="0"/>
    <x v="9"/>
    <s v="Apartment"/>
    <n v="129.77278186960001"/>
    <n v="4"/>
    <n v="2"/>
    <s v="Tidak"/>
    <s v="Tidak"/>
    <x v="1"/>
    <n v="1.1566000729218149"/>
    <n v="2123549561.5840001"/>
    <s v="Terjual"/>
    <x v="0"/>
    <s v="Laki-Laki"/>
    <s v="46-55"/>
    <s v="Jakarta"/>
    <x v="0"/>
    <s v="Tidak"/>
    <x v="2"/>
    <n v="4"/>
  </r>
  <r>
    <x v="149"/>
    <s v="CUST-0020"/>
    <x v="2"/>
    <x v="3"/>
    <s v="Apartment"/>
    <n v="70.254437758400002"/>
    <n v="2"/>
    <n v="1"/>
    <s v="Tidak"/>
    <s v="Tidak"/>
    <x v="1"/>
    <n v="1.2569582117053104"/>
    <n v="1380557023.8240001"/>
    <s v="Terjual"/>
    <x v="0"/>
    <s v="Laki-Laki"/>
    <s v="36-45"/>
    <s v="Jakarta"/>
    <x v="0"/>
    <s v="Tidak"/>
    <x v="0"/>
    <n v="1"/>
  </r>
  <r>
    <x v="150"/>
    <s v="CUST-0022"/>
    <x v="2"/>
    <x v="4"/>
    <s v="Office"/>
    <n v="111.55978046"/>
    <n v="3"/>
    <n v="2"/>
    <s v="Tidak"/>
    <s v="Tidak"/>
    <x v="1"/>
    <n v="4.7220681245993541"/>
    <n v="1762026001.9999998"/>
    <s v="Terjual"/>
    <x v="1"/>
    <s v="N/A"/>
    <n v="0"/>
    <s v="Jakarta"/>
    <x v="1"/>
    <s v="Tidak"/>
    <x v="0"/>
    <n v="5"/>
  </r>
  <r>
    <x v="151"/>
    <s v="CUST-0037"/>
    <x v="3"/>
    <x v="3"/>
    <s v="Apartment"/>
    <n v="70.254437758400002"/>
    <n v="2"/>
    <n v="1"/>
    <s v="Tidak"/>
    <s v="Tidak"/>
    <x v="1"/>
    <n v="4.3402333772398087"/>
    <n v="1368373726.72"/>
    <s v="Terjual"/>
    <x v="0"/>
    <s v="Perempuan"/>
    <s v="18-25"/>
    <s v="Jakarta"/>
    <x v="0"/>
    <s v="Tidak"/>
    <x v="0"/>
    <n v="5"/>
  </r>
  <r>
    <x v="152"/>
    <s v="CUST-0075"/>
    <x v="1"/>
    <x v="11"/>
    <s v="Apartment"/>
    <n v="67.165561653200001"/>
    <n v="2"/>
    <n v="1"/>
    <s v="Tidak"/>
    <s v="Tidak"/>
    <x v="1"/>
    <n v="2.6654751038046265"/>
    <n v="1393044821.586"/>
    <s v="Terjual"/>
    <x v="0"/>
    <s v="Perempuan"/>
    <s v="26-35"/>
    <s v="Jakarta"/>
    <x v="0"/>
    <s v="Iya"/>
    <x v="2"/>
    <n v="5"/>
  </r>
  <r>
    <x v="153"/>
    <s v="CUST-0021"/>
    <x v="2"/>
    <x v="3"/>
    <s v="Apartment"/>
    <n v="76.912015383199986"/>
    <n v="2"/>
    <n v="1"/>
    <s v="Tidak"/>
    <s v="Tidak"/>
    <x v="1"/>
    <n v="1.1325442726236996"/>
    <n v="1326595460.52"/>
    <s v="Terjual"/>
    <x v="0"/>
    <s v="Laki-Laki"/>
    <s v="36-45"/>
    <s v="Jakarta"/>
    <x v="0"/>
    <s v="Iya"/>
    <x v="2"/>
    <n v="1"/>
  </r>
  <r>
    <x v="154"/>
    <s v="CUST-0140"/>
    <x v="3"/>
    <x v="0"/>
    <s v="Apartment"/>
    <n v="149.08575479919998"/>
    <n v="4"/>
    <n v="3"/>
    <s v="Iya"/>
    <s v="Iya"/>
    <x v="4"/>
    <n v="4.5090710208880083"/>
    <n v="2538187578.0799999"/>
    <s v="Terjual"/>
    <x v="0"/>
    <s v="Laki-Laki"/>
    <s v="46-55"/>
    <s v="Jakarta"/>
    <x v="0"/>
    <s v="Tidak"/>
    <x v="0"/>
    <n v="1"/>
  </r>
  <r>
    <x v="155"/>
    <s v="CUST-0059"/>
    <x v="0"/>
    <x v="9"/>
    <s v="Apartment"/>
    <n v="67.255528918400003"/>
    <n v="2"/>
    <n v="1"/>
    <s v="Tidak"/>
    <s v="Tidak"/>
    <x v="1"/>
    <n v="2.0168315291137073"/>
    <n v="1267484492.2080002"/>
    <s v="Terjual"/>
    <x v="0"/>
    <s v="Laki-Laki"/>
    <s v="46-55"/>
    <s v="Jakarta"/>
    <x v="0"/>
    <s v="Tidak"/>
    <x v="2"/>
    <n v="4"/>
  </r>
  <r>
    <x v="156"/>
    <s v="CUST-0047"/>
    <x v="0"/>
    <x v="0"/>
    <s v="Apartment"/>
    <n v="111.7893251924"/>
    <n v="3"/>
    <n v="2"/>
    <s v="Tidak"/>
    <s v="Tidak"/>
    <x v="1"/>
    <n v="0.9813478777366631"/>
    <n v="1701850040.198"/>
    <s v="Terjual"/>
    <x v="0"/>
    <s v="Laki-Laki"/>
    <s v="26-35"/>
    <s v="Jakarta"/>
    <x v="0"/>
    <s v="Iya"/>
    <x v="1"/>
    <n v="5"/>
  </r>
  <r>
    <x v="157"/>
    <s v="CUST-0184"/>
    <x v="3"/>
    <x v="2"/>
    <s v="Apartment"/>
    <n v="58.138846044799998"/>
    <n v="2"/>
    <n v="1"/>
    <s v="Tidak"/>
    <s v="Tidak"/>
    <x v="1"/>
    <n v="3.1567094828517845"/>
    <n v="1133370491.6159999"/>
    <s v="Terjual"/>
    <x v="1"/>
    <s v="N/A"/>
    <n v="0"/>
    <s v="Jakarta"/>
    <x v="1"/>
    <s v="Tidak"/>
    <x v="0"/>
    <n v="5"/>
  </r>
  <r>
    <x v="158"/>
    <s v="CUST-0019"/>
    <x v="2"/>
    <x v="3"/>
    <s v="Apartment"/>
    <n v="107.80077643520001"/>
    <n v="3"/>
    <n v="2"/>
    <s v="Tidak"/>
    <s v="Tidak"/>
    <x v="3"/>
    <n v="1.774810164200447"/>
    <n v="1763567296.7440002"/>
    <s v="Terjual"/>
    <x v="0"/>
    <s v="Perempuan"/>
    <s v="26-35"/>
    <s v="Jakarta"/>
    <x v="0"/>
    <s v="Tidak"/>
    <x v="2"/>
    <n v="1"/>
  </r>
  <r>
    <x v="159"/>
    <s v="CUST-0156"/>
    <x v="4"/>
    <x v="8"/>
    <s v="Apartment"/>
    <n v="57.429104286000005"/>
    <n v="2"/>
    <n v="1"/>
    <s v="Tidak"/>
    <s v="Tidak"/>
    <x v="1"/>
    <n v="3.5607802845829246"/>
    <n v="918965216.50999999"/>
    <s v="Terjual"/>
    <x v="0"/>
    <s v="Perempuan"/>
    <s v="46-55"/>
    <s v="Jakarta"/>
    <x v="1"/>
    <s v="Iya"/>
    <x v="2"/>
    <n v="5"/>
  </r>
  <r>
    <x v="160"/>
    <s v="CUST-0058"/>
    <x v="0"/>
    <x v="9"/>
    <s v="Apartment"/>
    <n v="60.368034949199995"/>
    <n v="2"/>
    <n v="1"/>
    <s v="Tidak"/>
    <s v="Tidak"/>
    <x v="1"/>
    <n v="2.3566696453665448"/>
    <n v="1100312135.5599999"/>
    <s v="Terjual"/>
    <x v="0"/>
    <s v="Perempuan"/>
    <s v="26-35"/>
    <s v="Jakarta"/>
    <x v="1"/>
    <s v="Tidak"/>
    <x v="2"/>
    <n v="2"/>
  </r>
  <r>
    <x v="161"/>
    <s v="CUST-0143"/>
    <x v="1"/>
    <x v="8"/>
    <s v="Apartment"/>
    <n v="68.115216119199999"/>
    <n v="2"/>
    <n v="1"/>
    <s v="Tidak"/>
    <s v="Tidak"/>
    <x v="3"/>
    <n v="4.4619720977071449"/>
    <n v="1258643634.1599998"/>
    <s v="Terjual"/>
    <x v="0"/>
    <s v="Laki-Laki"/>
    <s v="46-55"/>
    <s v="Jakarta"/>
    <x v="0"/>
    <s v="Tidak"/>
    <x v="0"/>
    <n v="4"/>
  </r>
  <r>
    <x v="162"/>
    <s v="CUST-0035"/>
    <x v="3"/>
    <x v="9"/>
    <s v="Office"/>
    <n v="76.912015383199986"/>
    <n v="2"/>
    <n v="1"/>
    <s v="Tidak"/>
    <s v="Tidak"/>
    <x v="1"/>
    <n v="1.2285575135038054"/>
    <n v="1238471744.8840001"/>
    <s v="Terjual"/>
    <x v="1"/>
    <s v="N/A"/>
    <n v="0"/>
    <s v="Jakarta"/>
    <x v="1"/>
    <s v="Iya"/>
    <x v="0"/>
    <n v="5"/>
  </r>
  <r>
    <x v="163"/>
    <s v="CUST-0030"/>
    <x v="3"/>
    <x v="5"/>
    <s v="Apartment"/>
    <n v="107.80077643520001"/>
    <n v="3"/>
    <n v="2"/>
    <s v="Tidak"/>
    <s v="Tidak"/>
    <x v="1"/>
    <n v="3.6874081518263244"/>
    <n v="1668642105.7679999"/>
    <s v="Terjual"/>
    <x v="0"/>
    <s v="Laki-Laki"/>
    <s v="36-45"/>
    <s v="Jakarta"/>
    <x v="0"/>
    <s v="Iya"/>
    <x v="0"/>
    <n v="5"/>
  </r>
  <r>
    <x v="164"/>
    <s v="CUST-0022"/>
    <x v="2"/>
    <x v="4"/>
    <s v="Office"/>
    <n v="74.411586880000002"/>
    <n v="2"/>
    <n v="1"/>
    <s v="Tidak"/>
    <s v="Tidak"/>
    <x v="1"/>
    <n v="3.5025148987320409"/>
    <n v="1467309698.8000002"/>
    <s v="Terjual"/>
    <x v="1"/>
    <s v="N/A"/>
    <n v="0"/>
    <s v="Jakarta"/>
    <x v="1"/>
    <s v="Tidak"/>
    <x v="0"/>
    <n v="5"/>
  </r>
  <r>
    <x v="165"/>
    <s v="CUST-0028"/>
    <x v="3"/>
    <x v="5"/>
    <s v="Apartment"/>
    <n v="133.23152339839999"/>
    <n v="4"/>
    <n v="2"/>
    <s v="Tidak"/>
    <s v="Tidak"/>
    <x v="1"/>
    <n v="3.4838074293920536"/>
    <n v="2122238466.0399997"/>
    <s v="Terjual"/>
    <x v="0"/>
    <s v="Laki-Laki"/>
    <s v="26-35"/>
    <s v="Jakarta"/>
    <x v="0"/>
    <s v="Tidak"/>
    <x v="2"/>
    <n v="1"/>
  </r>
  <r>
    <x v="166"/>
    <s v="CUST-0069"/>
    <x v="0"/>
    <x v="4"/>
    <s v="Apartment"/>
    <n v="90.846945126400001"/>
    <n v="3"/>
    <n v="2"/>
    <s v="Tidak"/>
    <s v="Tidak"/>
    <x v="7"/>
    <m/>
    <n v="1379163812.0479999"/>
    <s v="Terjual"/>
    <x v="0"/>
    <s v="Perempuan"/>
    <s v="56-65"/>
    <s v="Surabaya"/>
    <x v="0"/>
    <s v="Iya"/>
    <x v="2"/>
    <n v="3"/>
  </r>
  <r>
    <x v="167"/>
    <s v="CUST-0099"/>
    <x v="1"/>
    <x v="6"/>
    <s v="Apartment"/>
    <n v="130.15264365599998"/>
    <n v="4"/>
    <n v="2"/>
    <s v="Tidak"/>
    <s v="Tidak"/>
    <x v="1"/>
    <n v="2.4953639640952954"/>
    <n v="2555306977.0799994"/>
    <s v="Terjual"/>
    <x v="0"/>
    <s v="Perempuan"/>
    <s v="26-35"/>
    <s v="Jakarta"/>
    <x v="0"/>
    <s v="Tidak"/>
    <x v="2"/>
    <n v="5"/>
  </r>
  <r>
    <x v="168"/>
    <s v="CUST-0074"/>
    <x v="0"/>
    <x v="8"/>
    <s v="Apartment"/>
    <n v="121.4658043828"/>
    <n v="4"/>
    <n v="2"/>
    <s v="Tidak"/>
    <s v="Tidak"/>
    <x v="1"/>
    <n v="3.5309615297824375"/>
    <n v="2205189638.9819999"/>
    <s v="Terjual"/>
    <x v="0"/>
    <s v="Laki-Laki"/>
    <s v="26-35"/>
    <s v="Jakarta"/>
    <x v="1"/>
    <s v="Tidak"/>
    <x v="2"/>
    <n v="5"/>
  </r>
  <r>
    <x v="169"/>
    <s v="CUST-0068"/>
    <x v="1"/>
    <x v="1"/>
    <s v="Apartment"/>
    <n v="73.813142915200004"/>
    <n v="2"/>
    <n v="1"/>
    <s v="Tidak"/>
    <s v="Tidak"/>
    <x v="1"/>
    <n v="4.3177607655063346"/>
    <n v="1465357973.9920001"/>
    <s v="Terjual"/>
    <x v="0"/>
    <s v="Perempuan"/>
    <s v="36-45"/>
    <s v="Jakarta"/>
    <x v="0"/>
    <s v="Iya"/>
    <x v="0"/>
    <n v="4"/>
  </r>
  <r>
    <x v="170"/>
    <s v="CUST-0109"/>
    <x v="1"/>
    <x v="7"/>
    <s v="Apartment"/>
    <n v="72.563597565199998"/>
    <n v="2"/>
    <n v="1"/>
    <s v="Tidak"/>
    <s v="Tidak"/>
    <x v="1"/>
    <n v="2.4329663959106909"/>
    <n v="1114994129.4359999"/>
    <s v="Terjual"/>
    <x v="0"/>
    <s v="Laki-Laki"/>
    <s v="36-45"/>
    <s v="Jakarta"/>
    <x v="0"/>
    <s v="Iya"/>
    <x v="2"/>
    <n v="3"/>
  </r>
  <r>
    <x v="171"/>
    <s v="CUST-0138"/>
    <x v="1"/>
    <x v="9"/>
    <s v="Apartment"/>
    <n v="57.449097011600003"/>
    <n v="2"/>
    <n v="1"/>
    <s v="Tidak"/>
    <s v="Tidak"/>
    <x v="4"/>
    <n v="4.2391793739101589"/>
    <n v="1048467960.4960001"/>
    <s v="Terjual"/>
    <x v="0"/>
    <s v="Perempuan"/>
    <s v="26-35"/>
    <s v="Jakarta"/>
    <x v="0"/>
    <s v="Iya"/>
    <x v="2"/>
    <n v="4"/>
  </r>
  <r>
    <x v="172"/>
    <s v="CUST-0165"/>
    <x v="1"/>
    <x v="8"/>
    <s v="Apartment"/>
    <n v="72.563597565199998"/>
    <n v="2"/>
    <n v="1"/>
    <s v="Tidak"/>
    <s v="Tidak"/>
    <x v="4"/>
    <n v="1.4240110306434519"/>
    <n v="1495842467.46"/>
    <s v="Terjual"/>
    <x v="0"/>
    <s v="Laki-Laki"/>
    <s v="46-55"/>
    <s v="Jakarta"/>
    <x v="0"/>
    <s v="Iya"/>
    <x v="2"/>
    <n v="4"/>
  </r>
  <r>
    <x v="173"/>
    <s v="CUST-0135"/>
    <x v="1"/>
    <x v="9"/>
    <s v="Apartment"/>
    <n v="62.727176569999997"/>
    <n v="2"/>
    <n v="1"/>
    <s v="Tidak"/>
    <s v="Tidak"/>
    <x v="0"/>
    <n v="1.3845319757440726"/>
    <n v="1130397226.7499998"/>
    <s v="Terjual"/>
    <x v="0"/>
    <s v="Perempuan"/>
    <s v="26-35"/>
    <s v="Jakarta"/>
    <x v="1"/>
    <s v="Tidak"/>
    <x v="2"/>
    <n v="5"/>
  </r>
  <r>
    <x v="174"/>
    <s v="CUST-0063"/>
    <x v="0"/>
    <x v="3"/>
    <s v="Apartment"/>
    <n v="72.973448439999999"/>
    <n v="2"/>
    <n v="1"/>
    <s v="Tidak"/>
    <s v="Tidak"/>
    <x v="1"/>
    <n v="2.3269762586450846"/>
    <n v="1342485293.6000001"/>
    <s v="Terjual"/>
    <x v="0"/>
    <s v="Perempuan"/>
    <s v="36-45"/>
    <s v="Jakarta"/>
    <x v="0"/>
    <s v="Iya"/>
    <x v="0"/>
    <n v="5"/>
  </r>
  <r>
    <x v="175"/>
    <s v="CUST-0179"/>
    <x v="1"/>
    <x v="11"/>
    <s v="Apartment"/>
    <n v="68.115216119199999"/>
    <n v="2"/>
    <n v="1"/>
    <s v="Tidak"/>
    <s v="Tidak"/>
    <x v="1"/>
    <n v="2.5332280782383365"/>
    <n v="1094632272.4919999"/>
    <s v="Terjual"/>
    <x v="0"/>
    <s v="Laki-Laki"/>
    <s v="36-45"/>
    <s v="Jakarta"/>
    <x v="0"/>
    <s v="Tidak"/>
    <x v="2"/>
    <n v="2"/>
  </r>
  <r>
    <x v="176"/>
    <s v="CUST-0178"/>
    <x v="4"/>
    <x v="11"/>
    <s v="Apartment"/>
    <n v="124.20480779"/>
    <n v="4"/>
    <n v="2"/>
    <s v="Tidak"/>
    <s v="Iya"/>
    <x v="4"/>
    <n v="4.5865510442059643"/>
    <n v="2158201602.7000003"/>
    <s v="Terjual"/>
    <x v="0"/>
    <s v="Perempuan"/>
    <s v="36-45"/>
    <s v="Jakarta"/>
    <x v="0"/>
    <s v="Tidak"/>
    <x v="1"/>
    <n v="5"/>
  </r>
  <r>
    <x v="177"/>
    <s v="CUST-0041"/>
    <x v="3"/>
    <x v="8"/>
    <s v="Apartment"/>
    <n v="67.245532555599993"/>
    <n v="2"/>
    <n v="1"/>
    <s v="Tidak"/>
    <s v="Tidak"/>
    <x v="1"/>
    <n v="4.2337227477621537"/>
    <n v="1190666123.7019999"/>
    <s v="Terjual"/>
    <x v="0"/>
    <s v="Laki-Laki"/>
    <s v="56-65"/>
    <s v="Jakarta"/>
    <x v="0"/>
    <s v="Tidak"/>
    <x v="1"/>
    <n v="4"/>
  </r>
  <r>
    <x v="178"/>
    <s v="CUST-0135"/>
    <x v="1"/>
    <x v="9"/>
    <s v="Apartment"/>
    <n v="62.327322058"/>
    <n v="2"/>
    <n v="1"/>
    <s v="Tidak"/>
    <s v="Tidak"/>
    <x v="1"/>
    <n v="4.4102254144289565"/>
    <n v="1180553188.4300001"/>
    <s v="Terjual"/>
    <x v="0"/>
    <s v="Perempuan"/>
    <s v="26-35"/>
    <s v="Jakarta"/>
    <x v="1"/>
    <s v="Tidak"/>
    <x v="2"/>
    <n v="5"/>
  </r>
  <r>
    <x v="179"/>
    <s v="CUST-0094"/>
    <x v="1"/>
    <x v="6"/>
    <s v="Apartment"/>
    <n v="119.2366154784"/>
    <n v="4"/>
    <n v="2"/>
    <s v="Tidak"/>
    <s v="Tidak"/>
    <x v="10"/>
    <m/>
    <n v="1878596459.3440001"/>
    <s v="Terjual"/>
    <x v="0"/>
    <s v="Laki-Laki"/>
    <s v="36-45"/>
    <s v="Palembang"/>
    <x v="0"/>
    <s v="Tidak"/>
    <x v="2"/>
    <n v="3"/>
  </r>
  <r>
    <x v="180"/>
    <s v="CUST-0082"/>
    <x v="1"/>
    <x v="5"/>
    <s v="Apartment"/>
    <n v="69.444732371599997"/>
    <n v="2"/>
    <n v="1"/>
    <s v="Tidak"/>
    <s v="Tidak"/>
    <x v="1"/>
    <n v="4.8074405153198398"/>
    <n v="1316869126.5839999"/>
    <s v="Terjual"/>
    <x v="0"/>
    <s v="Laki-Laki"/>
    <s v="36-45"/>
    <s v="Jakarta"/>
    <x v="1"/>
    <s v="Iya"/>
    <x v="2"/>
    <n v="4"/>
  </r>
  <r>
    <x v="181"/>
    <s v="CUST-0113"/>
    <x v="1"/>
    <x v="0"/>
    <s v="Apartment"/>
    <n v="64.836409120799999"/>
    <n v="2"/>
    <n v="1"/>
    <s v="Tidak"/>
    <s v="Tidak"/>
    <x v="1"/>
    <n v="3.4799691585180073"/>
    <n v="1221354301.244"/>
    <s v="Terjual"/>
    <x v="0"/>
    <s v="Laki-Laki"/>
    <s v="65+"/>
    <s v="Jakarta"/>
    <x v="1"/>
    <s v="Tidak"/>
    <x v="0"/>
    <n v="2"/>
  </r>
  <r>
    <x v="182"/>
    <s v="CUST-0080"/>
    <x v="1"/>
    <x v="10"/>
    <s v="Apartment"/>
    <n v="86.198636424399993"/>
    <n v="2"/>
    <n v="2"/>
    <s v="Tidak"/>
    <s v="Tidak"/>
    <x v="7"/>
    <m/>
    <n v="1753897668.2480001"/>
    <s v="Terjual"/>
    <x v="0"/>
    <s v="Perempuan"/>
    <s v="36-45"/>
    <s v="Surabaya"/>
    <x v="0"/>
    <s v="Tidak"/>
    <x v="2"/>
    <n v="1"/>
  </r>
  <r>
    <x v="183"/>
    <s v="CUST-0062"/>
    <x v="0"/>
    <x v="3"/>
    <s v="Apartment"/>
    <n v="66.965634397199992"/>
    <n v="2"/>
    <n v="1"/>
    <s v="Tidak"/>
    <s v="Tidak"/>
    <x v="1"/>
    <n v="2.7750862763649131"/>
    <n v="1198626149.8419998"/>
    <s v="Terjual"/>
    <x v="0"/>
    <s v="Laki-Laki"/>
    <s v="46-55"/>
    <s v="Jakarta"/>
    <x v="0"/>
    <s v="Tidak"/>
    <x v="2"/>
    <n v="5"/>
  </r>
  <r>
    <x v="184"/>
    <s v="CUST-0106"/>
    <x v="1"/>
    <x v="7"/>
    <s v="Apartment"/>
    <n v="85.768792824000002"/>
    <n v="2"/>
    <n v="2"/>
    <s v="Tidak"/>
    <s v="Tidak"/>
    <x v="1"/>
    <n v="3.3839403976750142"/>
    <n v="1734332904.9199998"/>
    <s v="Terjual"/>
    <x v="0"/>
    <s v="Laki-Laki"/>
    <s v="26-35"/>
    <s v="Jakarta"/>
    <x v="0"/>
    <s v="Tidak"/>
    <x v="0"/>
    <n v="3"/>
  </r>
  <r>
    <x v="185"/>
    <s v="CUST-0115"/>
    <x v="1"/>
    <x v="0"/>
    <s v="Apartment"/>
    <n v="74.183008338799993"/>
    <n v="2"/>
    <n v="1"/>
    <s v="Tidak"/>
    <s v="Tidak"/>
    <x v="1"/>
    <n v="4.0646810936176001"/>
    <n v="1547488951.1839995"/>
    <s v="Terjual"/>
    <x v="0"/>
    <s v="Perempuan"/>
    <s v="36-45"/>
    <s v="Jakarta"/>
    <x v="1"/>
    <s v="Tidak"/>
    <x v="1"/>
    <n v="2"/>
  </r>
  <r>
    <x v="186"/>
    <s v="CUST-0042"/>
    <x v="0"/>
    <x v="10"/>
    <s v="Apartment"/>
    <n v="72.673557556000006"/>
    <n v="2"/>
    <n v="1"/>
    <s v="Tidak"/>
    <s v="Tidak"/>
    <x v="1"/>
    <n v="2.2560002422484446"/>
    <n v="1244746823.98"/>
    <s v="Terjual"/>
    <x v="0"/>
    <s v="Perempuan"/>
    <s v="65+"/>
    <s v="Jakarta"/>
    <x v="1"/>
    <s v="Tidak"/>
    <x v="0"/>
    <n v="5"/>
  </r>
  <r>
    <x v="187"/>
    <s v="CUST-0066"/>
    <x v="0"/>
    <x v="4"/>
    <s v="Apartment"/>
    <n v="72.973448439999999"/>
    <n v="2"/>
    <n v="1"/>
    <s v="Tidak"/>
    <s v="Tidak"/>
    <x v="1"/>
    <n v="1.3549988101503181"/>
    <n v="1225467885.4000001"/>
    <s v="Terjual"/>
    <x v="0"/>
    <s v="Perempuan"/>
    <s v="36-45"/>
    <s v="Jakarta"/>
    <x v="0"/>
    <s v="Tidak"/>
    <x v="0"/>
    <n v="4"/>
  </r>
  <r>
    <x v="188"/>
    <s v="CUST-0057"/>
    <x v="0"/>
    <x v="9"/>
    <s v="Apartment"/>
    <n v="72.973448439999999"/>
    <n v="2"/>
    <n v="1"/>
    <s v="Tidak"/>
    <s v="Tidak"/>
    <x v="11"/>
    <m/>
    <n v="1428654231.4000001"/>
    <s v="Terjual"/>
    <x v="0"/>
    <s v="Perempuan"/>
    <s v="36-45"/>
    <s v="Makassar"/>
    <x v="1"/>
    <s v="Tidak"/>
    <x v="2"/>
    <n v="1"/>
  </r>
  <r>
    <x v="189"/>
    <s v="CUST-0108"/>
    <x v="1"/>
    <x v="7"/>
    <s v="Apartment"/>
    <n v="105.67155115879999"/>
    <n v="3"/>
    <n v="2"/>
    <s v="Tidak"/>
    <s v="Tidak"/>
    <x v="1"/>
    <n v="2.1327907959113959"/>
    <n v="1969543205.9819999"/>
    <s v="Terjual"/>
    <x v="0"/>
    <s v="Laki-Laki"/>
    <s v="46-55"/>
    <s v="Jakarta"/>
    <x v="0"/>
    <s v="Tidak"/>
    <x v="0"/>
    <n v="2"/>
  </r>
  <r>
    <x v="190"/>
    <s v="CUST-0093"/>
    <x v="1"/>
    <x v="6"/>
    <s v="Apartment"/>
    <n v="103.1524677332"/>
    <n v="3"/>
    <n v="2"/>
    <s v="Tidak"/>
    <s v="Tidak"/>
    <x v="1"/>
    <n v="2.9008264507325321"/>
    <n v="1972432754.776"/>
    <s v="Terjual"/>
    <x v="0"/>
    <s v="Laki-Laki"/>
    <s v="26-35"/>
    <s v="Jakarta"/>
    <x v="0"/>
    <s v="Iya"/>
    <x v="0"/>
    <n v="2"/>
  </r>
  <r>
    <x v="191"/>
    <s v="CUST-0089"/>
    <x v="1"/>
    <x v="6"/>
    <s v="Apartment"/>
    <n v="72.973448439999999"/>
    <n v="2"/>
    <n v="1"/>
    <s v="Tidak"/>
    <s v="Tidak"/>
    <x v="5"/>
    <m/>
    <n v="1209592806.4000001"/>
    <s v="Terjual"/>
    <x v="0"/>
    <s v="Laki-Laki"/>
    <s v="56-65"/>
    <s v="Denpasar"/>
    <x v="1"/>
    <s v="Tidak"/>
    <x v="0"/>
    <n v="5"/>
  </r>
  <r>
    <x v="192"/>
    <s v="CUST-0180"/>
    <x v="0"/>
    <x v="5"/>
    <s v="Apartment"/>
    <n v="73.813142915200004"/>
    <n v="2"/>
    <n v="1"/>
    <s v="Tidak"/>
    <s v="Tidak"/>
    <x v="1"/>
    <n v="1.4105334951903195"/>
    <n v="1308942754.8559999"/>
    <s v="Terjual"/>
    <x v="0"/>
    <s v="Perempuan"/>
    <s v="26-35"/>
    <s v="Jakarta"/>
    <x v="1"/>
    <s v="Iya"/>
    <x v="2"/>
    <n v="3"/>
  </r>
  <r>
    <x v="193"/>
    <s v="CUST-0024"/>
    <x v="2"/>
    <x v="4"/>
    <s v="Apartment"/>
    <n v="127.78350567239998"/>
    <n v="4"/>
    <n v="2"/>
    <s v="Tidak"/>
    <s v="Iya"/>
    <x v="1"/>
    <n v="4.4000657733940463"/>
    <n v="2594647804.8259997"/>
    <s v="Terjual"/>
    <x v="0"/>
    <s v="Perempuan"/>
    <s v="18-25"/>
    <s v="Jakarta"/>
    <x v="0"/>
    <s v="Tidak"/>
    <x v="2"/>
    <n v="4"/>
  </r>
  <r>
    <x v="194"/>
    <s v="CUST-0045"/>
    <x v="0"/>
    <x v="0"/>
    <s v="Apartment"/>
    <n v="72.673557556000006"/>
    <n v="2"/>
    <n v="1"/>
    <s v="Tidak"/>
    <s v="Tidak"/>
    <x v="1"/>
    <n v="4.9338456606332466"/>
    <n v="1090002366.6400001"/>
    <s v="Terjual"/>
    <x v="0"/>
    <s v="Perempuan"/>
    <s v="46-55"/>
    <s v="Jakarta"/>
    <x v="0"/>
    <s v="Iya"/>
    <x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52F0E0-1C99-4142-A170-286AA6BE0072}" name="Total Rumah Terju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C2" firstHeaderRow="1" firstDataRow="1" firstDataCol="0"/>
  <pivotFields count="22">
    <pivotField dataField="1" showAll="0"/>
    <pivotField showAll="0"/>
    <pivotField showAll="0">
      <items count="7">
        <item x="2"/>
        <item x="3"/>
        <item x="0"/>
        <item x="1"/>
        <item x="4"/>
        <item x="5"/>
        <item t="default"/>
      </items>
    </pivotField>
    <pivotField showAll="0"/>
    <pivotField showAll="0"/>
    <pivotField numFmtId="2" showAll="0"/>
    <pivotField numFmtId="1" showAll="0"/>
    <pivotField numFmtId="1" showAll="0"/>
    <pivotField showAll="0"/>
    <pivotField showAll="0"/>
    <pivotField showAll="0">
      <items count="13">
        <item x="9"/>
        <item x="3"/>
        <item x="5"/>
        <item x="4"/>
        <item x="1"/>
        <item x="11"/>
        <item x="10"/>
        <item x="8"/>
        <item x="6"/>
        <item x="7"/>
        <item x="0"/>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Rumah Terjua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4C6DDE-1AF3-468E-9D1D-E15D07BBE2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1:B201" firstHeaderRow="1" firstDataRow="1" firstDataCol="1"/>
  <pivotFields count="22">
    <pivotField dataField="1" showAll="0"/>
    <pivotField showAll="0"/>
    <pivotField axis="axisRow" showAll="0">
      <items count="7">
        <item x="2"/>
        <item x="3"/>
        <item x="0"/>
        <item x="1"/>
        <item x="4"/>
        <item x="5"/>
        <item t="default"/>
      </items>
    </pivotField>
    <pivotField axis="axisRow" showAll="0">
      <items count="13">
        <item x="11"/>
        <item x="10"/>
        <item x="5"/>
        <item x="6"/>
        <item x="7"/>
        <item x="0"/>
        <item x="2"/>
        <item x="1"/>
        <item x="9"/>
        <item x="3"/>
        <item x="4"/>
        <item x="8"/>
        <item t="default"/>
      </items>
    </pivotField>
    <pivotField showAll="0"/>
    <pivotField numFmtId="2" showAll="0"/>
    <pivotField numFmtId="1" showAll="0"/>
    <pivotField numFmtId="1" showAll="0"/>
    <pivotField showAll="0"/>
    <pivotField showAll="0"/>
    <pivotField showAll="0">
      <items count="13">
        <item x="9"/>
        <item x="3"/>
        <item x="5"/>
        <item x="4"/>
        <item x="1"/>
        <item x="11"/>
        <item x="10"/>
        <item x="8"/>
        <item x="6"/>
        <item x="7"/>
        <item x="0"/>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s>
  <rowFields count="2">
    <field x="2"/>
    <field x="3"/>
  </rowFields>
  <rowItems count="50">
    <i>
      <x/>
    </i>
    <i r="1">
      <x v="2"/>
    </i>
    <i r="1">
      <x v="5"/>
    </i>
    <i r="1">
      <x v="7"/>
    </i>
    <i r="1">
      <x v="9"/>
    </i>
    <i r="1">
      <x v="10"/>
    </i>
    <i>
      <x v="1"/>
    </i>
    <i r="1">
      <x/>
    </i>
    <i r="1">
      <x v="1"/>
    </i>
    <i r="1">
      <x v="2"/>
    </i>
    <i r="1">
      <x v="3"/>
    </i>
    <i r="1">
      <x v="5"/>
    </i>
    <i r="1">
      <x v="6"/>
    </i>
    <i r="1">
      <x v="7"/>
    </i>
    <i r="1">
      <x v="8"/>
    </i>
    <i r="1">
      <x v="9"/>
    </i>
    <i r="1">
      <x v="10"/>
    </i>
    <i r="1">
      <x v="11"/>
    </i>
    <i>
      <x v="2"/>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4"/>
    </i>
    <i r="1">
      <x v="11"/>
    </i>
    <i>
      <x v="5"/>
    </i>
    <i r="1">
      <x v="4"/>
    </i>
    <i t="grand">
      <x/>
    </i>
  </rowItems>
  <colItems count="1">
    <i/>
  </colItems>
  <dataFields count="1">
    <dataField name="Sum of ID" fld="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62332-1884-4360-9B7A-DC2C12ABEB46}" name="Rata-rata Kepuasan Custom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E2" firstHeaderRow="1" firstDataRow="1" firstDataCol="0"/>
  <pivotFields count="22">
    <pivotField showAll="0"/>
    <pivotField showAll="0"/>
    <pivotField showAll="0">
      <items count="7">
        <item x="2"/>
        <item x="3"/>
        <item x="0"/>
        <item x="1"/>
        <item x="4"/>
        <item x="5"/>
        <item t="default"/>
      </items>
    </pivotField>
    <pivotField showAll="0"/>
    <pivotField showAll="0"/>
    <pivotField numFmtId="2" showAll="0"/>
    <pivotField numFmtId="1" showAll="0"/>
    <pivotField numFmtId="1" showAll="0"/>
    <pivotField showAll="0"/>
    <pivotField showAll="0"/>
    <pivotField showAll="0">
      <items count="13">
        <item x="9"/>
        <item x="3"/>
        <item x="5"/>
        <item x="4"/>
        <item x="1"/>
        <item x="11"/>
        <item x="10"/>
        <item x="8"/>
        <item x="6"/>
        <item x="7"/>
        <item x="0"/>
        <item x="2"/>
        <item t="default"/>
      </items>
    </pivotField>
    <pivotField showAll="0"/>
    <pivotField numFmtId="164"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Rata-rata Kepuasan Customer" fld="21" subtotal="average" baseField="0" baseItem="0" numFmtId="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E610C5-4176-4C0F-88E0-42D9B42199C0}" name="Total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2">
    <pivotField showAll="0"/>
    <pivotField showAll="0"/>
    <pivotField showAll="0">
      <items count="7">
        <item x="2"/>
        <item x="3"/>
        <item x="0"/>
        <item x="1"/>
        <item x="4"/>
        <item x="5"/>
        <item t="default"/>
      </items>
    </pivotField>
    <pivotField showAll="0"/>
    <pivotField showAll="0"/>
    <pivotField numFmtId="2" showAll="0"/>
    <pivotField numFmtId="1" showAll="0"/>
    <pivotField numFmtId="1" showAll="0"/>
    <pivotField showAll="0"/>
    <pivotField showAll="0"/>
    <pivotField showAll="0">
      <items count="13">
        <item x="9"/>
        <item x="3"/>
        <item x="5"/>
        <item x="4"/>
        <item x="1"/>
        <item x="11"/>
        <item x="10"/>
        <item x="8"/>
        <item x="6"/>
        <item x="7"/>
        <item x="0"/>
        <item x="2"/>
        <item t="default"/>
      </items>
    </pivotField>
    <pivotField showAll="0"/>
    <pivotField dataField="1" numFmtId="164"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Revenue" fld="1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483984-293C-4269-A03E-EDB83C78792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B14" firstHeaderRow="1" firstDataRow="1" firstDataCol="1"/>
  <pivotFields count="22">
    <pivotField showAll="0"/>
    <pivotField showAll="0"/>
    <pivotField showAll="0">
      <items count="7">
        <item x="2"/>
        <item x="3"/>
        <item x="0"/>
        <item x="1"/>
        <item x="4"/>
        <item x="5"/>
        <item t="default"/>
      </items>
    </pivotField>
    <pivotField showAll="0"/>
    <pivotField showAll="0"/>
    <pivotField numFmtId="2" showAll="0"/>
    <pivotField numFmtId="1" showAll="0"/>
    <pivotField numFmtId="1" showAll="0"/>
    <pivotField showAll="0"/>
    <pivotField showAll="0"/>
    <pivotField showAll="0">
      <items count="13">
        <item x="9"/>
        <item x="3"/>
        <item x="5"/>
        <item x="4"/>
        <item x="1"/>
        <item x="11"/>
        <item x="10"/>
        <item x="8"/>
        <item x="6"/>
        <item x="7"/>
        <item x="0"/>
        <item x="2"/>
        <item t="default"/>
      </items>
    </pivotField>
    <pivotField showAll="0"/>
    <pivotField numFmtId="164" showAll="0"/>
    <pivotField showAll="0"/>
    <pivotField showAll="0"/>
    <pivotField showAll="0"/>
    <pivotField showAll="0"/>
    <pivotField showAll="0"/>
    <pivotField showAll="0"/>
    <pivotField showAll="0"/>
    <pivotField axis="axisRow" showAll="0">
      <items count="4">
        <item x="2"/>
        <item x="1"/>
        <item x="0"/>
        <item t="default"/>
      </items>
    </pivotField>
    <pivotField dataField="1" showAll="0"/>
  </pivotFields>
  <rowFields count="1">
    <field x="20"/>
  </rowFields>
  <rowItems count="4">
    <i>
      <x/>
    </i>
    <i>
      <x v="1"/>
    </i>
    <i>
      <x v="2"/>
    </i>
    <i t="grand">
      <x/>
    </i>
  </rowItems>
  <colItems count="1">
    <i/>
  </colItems>
  <dataFields count="1">
    <dataField name="Average of Kepuasan Customer" fld="21" subtotal="average" baseField="20" baseItem="0" numFmtId="2"/>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F763B4-B049-48C6-A2C7-5451C5E9BC1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2:B115" firstHeaderRow="1" firstDataRow="1" firstDataCol="1"/>
  <pivotFields count="22">
    <pivotField dataField="1" showAll="0"/>
    <pivotField showAll="0"/>
    <pivotField showAll="0">
      <items count="7">
        <item x="2"/>
        <item x="3"/>
        <item x="0"/>
        <item x="1"/>
        <item x="4"/>
        <item x="5"/>
        <item t="default"/>
      </items>
    </pivotField>
    <pivotField showAll="0"/>
    <pivotField showAll="0"/>
    <pivotField numFmtId="2" showAll="0"/>
    <pivotField numFmtId="1" showAll="0"/>
    <pivotField numFmtId="1" showAll="0"/>
    <pivotField showAll="0"/>
    <pivotField showAll="0"/>
    <pivotField axis="axisRow" showAll="0" sortType="ascending">
      <items count="13">
        <item x="9"/>
        <item x="3"/>
        <item x="5"/>
        <item x="4"/>
        <item x="1"/>
        <item x="11"/>
        <item x="10"/>
        <item x="8"/>
        <item x="6"/>
        <item x="7"/>
        <item x="0"/>
        <item x="2"/>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pivotField showAll="0"/>
    <pivotField showAll="0"/>
    <pivotField showAll="0"/>
    <pivotField showAll="0"/>
    <pivotField showAll="0"/>
    <pivotField showAll="0"/>
    <pivotField showAll="0"/>
  </pivotFields>
  <rowFields count="1">
    <field x="10"/>
  </rowFields>
  <rowItems count="13">
    <i>
      <x v="5"/>
    </i>
    <i>
      <x v="6"/>
    </i>
    <i>
      <x v="7"/>
    </i>
    <i>
      <x/>
    </i>
    <i>
      <x v="10"/>
    </i>
    <i>
      <x v="8"/>
    </i>
    <i>
      <x v="11"/>
    </i>
    <i>
      <x v="9"/>
    </i>
    <i>
      <x v="2"/>
    </i>
    <i>
      <x v="1"/>
    </i>
    <i>
      <x v="3"/>
    </i>
    <i>
      <x v="4"/>
    </i>
    <i t="grand">
      <x/>
    </i>
  </rowItems>
  <colItems count="1">
    <i/>
  </colItems>
  <dataFields count="1">
    <dataField name="Count of ID" fld="0" subtotal="count" baseField="1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EF9C59-075F-4FA4-9EE6-CD15B2F749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G2" firstHeaderRow="1" firstDataRow="1" firstDataCol="0"/>
  <pivotFields count="22">
    <pivotField showAll="0"/>
    <pivotField dataField="1" showAll="0"/>
    <pivotField showAll="0">
      <items count="7">
        <item x="2"/>
        <item x="3"/>
        <item x="0"/>
        <item x="1"/>
        <item x="4"/>
        <item x="5"/>
        <item t="default"/>
      </items>
    </pivotField>
    <pivotField showAll="0"/>
    <pivotField showAll="0"/>
    <pivotField numFmtId="2" showAll="0"/>
    <pivotField numFmtId="1" showAll="0"/>
    <pivotField numFmtId="1" showAll="0"/>
    <pivotField showAll="0"/>
    <pivotField showAll="0"/>
    <pivotField showAll="0">
      <items count="13">
        <item x="9"/>
        <item x="3"/>
        <item x="5"/>
        <item x="4"/>
        <item x="1"/>
        <item x="11"/>
        <item x="10"/>
        <item x="8"/>
        <item x="6"/>
        <item x="7"/>
        <item x="0"/>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USTOMER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06C4C4-A4DE-4CCA-B1F1-47319F5D2EF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2:B75" firstHeaderRow="1" firstDataRow="1" firstDataCol="1"/>
  <pivotFields count="22">
    <pivotField dataField="1" showAll="0"/>
    <pivotField showAll="0"/>
    <pivotField showAll="0">
      <items count="7">
        <item x="2"/>
        <item x="3"/>
        <item x="0"/>
        <item x="1"/>
        <item x="4"/>
        <item x="5"/>
        <item t="default"/>
      </items>
    </pivotField>
    <pivotField showAll="0"/>
    <pivotField showAll="0"/>
    <pivotField numFmtId="2" showAll="0"/>
    <pivotField numFmtId="1" showAll="0"/>
    <pivotField numFmtId="1" showAll="0"/>
    <pivotField showAll="0"/>
    <pivotField showAll="0"/>
    <pivotField showAll="0">
      <items count="13">
        <item x="9"/>
        <item x="3"/>
        <item x="5"/>
        <item x="4"/>
        <item x="1"/>
        <item x="11"/>
        <item x="10"/>
        <item x="8"/>
        <item x="6"/>
        <item x="7"/>
        <item x="0"/>
        <item x="2"/>
        <item t="default"/>
      </items>
    </pivotField>
    <pivotField showAll="0"/>
    <pivotField numFmtId="164" showAll="0"/>
    <pivotField showAll="0"/>
    <pivotField showAll="0"/>
    <pivotField showAll="0"/>
    <pivotField showAll="0"/>
    <pivotField showAll="0"/>
    <pivotField axis="axisRow" showAll="0">
      <items count="3">
        <item x="1"/>
        <item x="0"/>
        <item t="default"/>
      </items>
    </pivotField>
    <pivotField showAll="0"/>
    <pivotField showAll="0"/>
    <pivotField showAll="0"/>
  </pivotFields>
  <rowFields count="1">
    <field x="18"/>
  </rowFields>
  <rowItems count="3">
    <i>
      <x/>
    </i>
    <i>
      <x v="1"/>
    </i>
    <i t="grand">
      <x/>
    </i>
  </rowItems>
  <colItems count="1">
    <i/>
  </colItems>
  <dataFields count="1">
    <dataField name="Count of ID" fld="0" subtotal="count" baseField="4" baseItem="0"/>
  </dataFields>
  <chartFormats count="6">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8" count="1" selected="0">
            <x v="0"/>
          </reference>
        </references>
      </pivotArea>
    </chartFormat>
    <chartFormat chart="8" format="8">
      <pivotArea type="data" outline="0" fieldPosition="0">
        <references count="2">
          <reference field="4294967294" count="1" selected="0">
            <x v="0"/>
          </reference>
          <reference field="18" count="1" selected="0">
            <x v="1"/>
          </reference>
        </references>
      </pivotArea>
    </chartFormat>
    <chartFormat chart="0" format="3">
      <pivotArea type="data" outline="0" fieldPosition="0">
        <references count="2">
          <reference field="4294967294" count="1" selected="0">
            <x v="0"/>
          </reference>
          <reference field="18" count="1" selected="0">
            <x v="0"/>
          </reference>
        </references>
      </pivotArea>
    </chartFormat>
    <chartFormat chart="0" format="4">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14E278-FB13-4C1C-8B64-C4C759E8450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9:B133" firstHeaderRow="1" firstDataRow="1" firstDataCol="1"/>
  <pivotFields count="22">
    <pivotField dataField="1" showAll="0"/>
    <pivotField showAll="0"/>
    <pivotField showAll="0">
      <items count="7">
        <item x="2"/>
        <item x="3"/>
        <item x="0"/>
        <item x="1"/>
        <item x="4"/>
        <item x="5"/>
        <item t="default"/>
      </items>
    </pivotField>
    <pivotField showAll="0"/>
    <pivotField showAll="0"/>
    <pivotField numFmtId="2" showAll="0"/>
    <pivotField numFmtId="1" showAll="0"/>
    <pivotField numFmtId="1" showAll="0"/>
    <pivotField showAll="0"/>
    <pivotField showAll="0"/>
    <pivotField showAll="0">
      <items count="13">
        <item x="9"/>
        <item x="3"/>
        <item x="5"/>
        <item x="4"/>
        <item x="1"/>
        <item x="11"/>
        <item x="10"/>
        <item x="8"/>
        <item x="6"/>
        <item x="7"/>
        <item x="0"/>
        <item x="2"/>
        <item t="default"/>
      </items>
    </pivotField>
    <pivotField showAll="0"/>
    <pivotField numFmtId="164" showAll="0"/>
    <pivotField showAll="0"/>
    <pivotField showAll="0"/>
    <pivotField showAll="0"/>
    <pivotField showAll="0"/>
    <pivotField showAll="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s>
  <rowFields count="1">
    <field x="20"/>
  </rowFields>
  <rowItems count="4">
    <i>
      <x v="1"/>
    </i>
    <i>
      <x/>
    </i>
    <i>
      <x v="2"/>
    </i>
    <i t="grand">
      <x/>
    </i>
  </rowItems>
  <colItems count="1">
    <i/>
  </colItems>
  <dataFields count="1">
    <dataField name="Count of ID" fld="0" subtotal="count" baseField="10" baseItem="0"/>
  </dataFields>
  <chartFormats count="2">
    <chartFormat chart="1"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443D77-22AE-4038-A885-1EA4E216FC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B44" firstHeaderRow="1" firstDataRow="1" firstDataCol="1"/>
  <pivotFields count="22">
    <pivotField dataField="1" showAll="0"/>
    <pivotField showAll="0"/>
    <pivotField showAll="0">
      <items count="7">
        <item x="2"/>
        <item x="3"/>
        <item x="0"/>
        <item x="1"/>
        <item x="4"/>
        <item x="5"/>
        <item t="default"/>
      </items>
    </pivotField>
    <pivotField showAll="0"/>
    <pivotField showAll="0"/>
    <pivotField numFmtId="2" showAll="0"/>
    <pivotField numFmtId="1" showAll="0"/>
    <pivotField numFmtId="1" showAll="0"/>
    <pivotField showAll="0"/>
    <pivotField showAll="0"/>
    <pivotField showAll="0">
      <items count="13">
        <item x="9"/>
        <item x="3"/>
        <item x="5"/>
        <item x="4"/>
        <item x="1"/>
        <item x="11"/>
        <item x="10"/>
        <item x="8"/>
        <item x="6"/>
        <item x="7"/>
        <item x="0"/>
        <item x="2"/>
        <item t="default"/>
      </items>
    </pivotField>
    <pivotField showAll="0"/>
    <pivotField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1">
    <field x="14"/>
  </rowFields>
  <rowItems count="3">
    <i>
      <x/>
    </i>
    <i>
      <x v="1"/>
    </i>
    <i t="grand">
      <x/>
    </i>
  </rowItems>
  <colItems count="1">
    <i/>
  </colItems>
  <dataFields count="1">
    <dataField name="Count of ID" fld="0" subtotal="count" baseField="14"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4" count="1" selected="0">
            <x v="0"/>
          </reference>
        </references>
      </pivotArea>
    </chartFormat>
    <chartFormat chart="1" format="2">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4" count="1" selected="0">
            <x v="0"/>
          </reference>
        </references>
      </pivotArea>
    </chartFormat>
    <chartFormat chart="4"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_Jual" xr10:uid="{88C6CEA4-E6F7-47DD-BB46-C63C3CE0DC30}" sourceName="Tahun Jual">
  <pivotTables>
    <pivotTable tabId="9" name="PivotTable3"/>
    <pivotTable tabId="9" name="PivotTable1"/>
    <pivotTable tabId="9" name="PivotTable10"/>
    <pivotTable tabId="9" name="PivotTable5"/>
    <pivotTable tabId="9" name="PivotTable6"/>
    <pivotTable tabId="9" name="PivotTable7"/>
    <pivotTable tabId="9" name="PivotTable8"/>
    <pivotTable tabId="9" name="Rata-rata Kepuasan Customer"/>
    <pivotTable tabId="9" name="Total Revenue"/>
    <pivotTable tabId="9" name="Total Rumah Terjual"/>
  </pivotTables>
  <data>
    <tabular pivotCacheId="2109709537">
      <items count="6">
        <i x="2" s="1"/>
        <i x="3" s="1"/>
        <i x="0" s="1"/>
        <i x="1"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ota" xr10:uid="{94F9E539-16B5-4EF9-9D2A-2AFEF84B720E}" sourceName="Kota">
  <pivotTables>
    <pivotTable tabId="9" name="PivotTable3"/>
    <pivotTable tabId="9" name="PivotTable1"/>
    <pivotTable tabId="9" name="PivotTable10"/>
    <pivotTable tabId="9" name="PivotTable5"/>
    <pivotTable tabId="9" name="PivotTable6"/>
    <pivotTable tabId="9" name="PivotTable7"/>
    <pivotTable tabId="9" name="PivotTable8"/>
    <pivotTable tabId="9" name="Rata-rata Kepuasan Customer"/>
    <pivotTable tabId="9" name="Total Revenue"/>
    <pivotTable tabId="9" name="Total Rumah Terjual"/>
  </pivotTables>
  <data>
    <tabular pivotCacheId="2109709537">
      <items count="12">
        <i x="9" s="1"/>
        <i x="3" s="1"/>
        <i x="5" s="1"/>
        <i x="4" s="1"/>
        <i x="1" s="1"/>
        <i x="11" s="1"/>
        <i x="10" s="1"/>
        <i x="8" s="1"/>
        <i x="6" s="1"/>
        <i x="7"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Jual" xr10:uid="{D270F705-D1D8-49B3-AB89-8ED3490D7F29}" cache="Slicer_Tahun_Jual" caption="Tahun Jual" rowHeight="209550"/>
  <slicer name="Kota" xr10:uid="{3FBDB797-57B4-40A5-B074-FDCDB72A0D49}" cache="Slicer_Kota" caption="Kota"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xr10:uid="{A0E0ACA1-69D0-4FEB-9E80-AE09ECEF0709}" cache="Slicer_Tahun_Jual" caption="Tahun" style="SlicerStyleDark5" rowHeight="548640"/>
  <slicer name="Kota 1" xr10:uid="{66C8C830-61C6-4BA7-A337-7AC0BA914AA1}" cache="Slicer_Kota" caption="Kota" style="SlicerStyleDark5"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50C85E-9EB3-4DF6-A321-F71A2D11B4A6}" name="Table2" displayName="Table2" ref="A1:N268" totalsRowShown="0" headerRowDxfId="63" dataDxfId="62">
  <autoFilter ref="A1:N268" xr:uid="{F850C85E-9EB3-4DF6-A321-F71A2D11B4A6}">
    <filterColumn colId="13">
      <customFilters>
        <customFilter operator="notEqual" val=" "/>
      </customFilters>
    </filterColumn>
  </autoFilter>
  <tableColumns count="14">
    <tableColumn id="1" xr3:uid="{53C99DFF-AA25-4FEC-BE42-120581AFD412}" name="ID" dataDxfId="61"/>
    <tableColumn id="2" xr3:uid="{A1888F14-E3C2-475C-AA90-D22D9B5E2666}" name="CUSTOMER_ID" dataDxfId="60"/>
    <tableColumn id="3" xr3:uid="{F9CE2D53-F77C-4035-9F05-99EBFF33F635}" name="Tahun Jual" dataDxfId="59"/>
    <tableColumn id="4" xr3:uid="{2544479C-36D4-46E0-BE48-4BF63FF510C5}" name="Bulan Jual" dataDxfId="58"/>
    <tableColumn id="5" xr3:uid="{6799459E-E64D-4B4A-849D-4273D309AD30}" name="Tipe Properti" dataDxfId="57"/>
    <tableColumn id="6" xr3:uid="{26AFE7DD-4E87-4339-9116-5C363292B0F0}" name="Luas Properti (m2)" dataDxfId="56"/>
    <tableColumn id="7" xr3:uid="{C64DDFAC-4F7E-43C2-BAC0-20B8D3894C8C}" name="# Kamar Tidur" dataDxfId="55"/>
    <tableColumn id="8" xr3:uid="{8C0A8D94-CD22-43B2-928C-7BA9E0B12292}" name="# Kamar Mandi" dataDxfId="54"/>
    <tableColumn id="9" xr3:uid="{FBB02C0F-3B9E-452B-B55B-96576FE51CC1}" name="Kolam Renang" dataDxfId="53"/>
    <tableColumn id="10" xr3:uid="{D9621FF8-B25A-4B84-B4C2-9C363B3C642A}" name="GYM" dataDxfId="52"/>
    <tableColumn id="11" xr3:uid="{6080019C-6913-431F-A17B-13D713223E2A}" name="Kota" dataDxfId="51"/>
    <tableColumn id="12" xr3:uid="{0785AC7D-9F3A-4C3A-9F98-8FD96D35A2A8}" name="Jarak ke Stasiun KRL Terdekat (km)" dataDxfId="50"/>
    <tableColumn id="13" xr3:uid="{D50CADF3-C822-49B3-9978-F359E5443871}" name="Harga" dataDxfId="49"/>
    <tableColumn id="14" xr3:uid="{CB777D04-3F5C-421D-8B24-D8CBDB7296B3}" name="Status" dataDxfId="4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41E3ED-D756-4443-A56C-5EDF8B5298E8}" name="Table3" displayName="Table3" ref="A1:L196" totalsRowShown="0" headerRowDxfId="47" dataDxfId="46">
  <sortState xmlns:xlrd2="http://schemas.microsoft.com/office/spreadsheetml/2017/richdata2" ref="A2:L196">
    <sortCondition ref="A1:A196"/>
  </sortState>
  <tableColumns count="12">
    <tableColumn id="1" xr3:uid="{8BFD6C46-4FB2-43FA-869D-CE81270AD0CF}" name="ID" dataDxfId="45"/>
    <tableColumn id="2" xr3:uid="{5A847F52-5009-4B90-ACDC-80B04C6FD695}" name="Tipe Customer" dataDxfId="44"/>
    <tableColumn id="3" xr3:uid="{EC5213F9-401F-4952-829B-C42CA83451D4}" name="Nama Depan" dataDxfId="43"/>
    <tableColumn id="4" xr3:uid="{F6538260-D459-4513-9B17-6437A6C021DF}" name="Nama Belakang" dataDxfId="42"/>
    <tableColumn id="5" xr3:uid="{8A4B5600-9EDC-4239-AC8E-90F74AE979A7}" name="Umur disaat membeli" dataDxfId="41"/>
    <tableColumn id="6" xr3:uid="{167202EB-22A0-46CC-8B0F-53C3EF4A6805}" name="Interval Umur" dataDxfId="40"/>
    <tableColumn id="7" xr3:uid="{C0C0543E-A624-426A-96D6-506150ECEB84}" name="Gender" dataDxfId="39"/>
    <tableColumn id="8" xr3:uid="{5210F8BE-75D9-484A-A60F-FC4948862CE8}" name="Kota" dataDxfId="38"/>
    <tableColumn id="9" xr3:uid="{19DDA439-5915-4389-A33F-5FF5DA61659A}" name="Tujuan" dataDxfId="37"/>
    <tableColumn id="10" xr3:uid="{6EC21016-2CDC-4C84-B9FD-D2D431133F99}" name="Kepuasan Customer" dataDxfId="36"/>
    <tableColumn id="11" xr3:uid="{F5825C01-5E17-48AD-8CAC-A4CFC2136555}" name="is_Kredit" dataDxfId="35"/>
    <tableColumn id="12" xr3:uid="{5221C101-E6EC-4777-AAFE-D69266DA3A16}" name="Sumber" dataDxfId="3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48EF47-8500-41CB-9A9B-2E069A5B5F54}" name="Table35" displayName="Table35" ref="A1:L163" totalsRowShown="0" headerRowDxfId="33" dataDxfId="32">
  <sortState xmlns:xlrd2="http://schemas.microsoft.com/office/spreadsheetml/2017/richdata2" ref="A2:L196">
    <sortCondition ref="A1:A196"/>
  </sortState>
  <tableColumns count="12">
    <tableColumn id="1" xr3:uid="{8F63EB3C-8480-4A3A-A708-ECA9416633B2}" name="ID" dataDxfId="31"/>
    <tableColumn id="2" xr3:uid="{5B7F09D0-F6CC-44DB-89E3-02AF45010AF7}" name="Tipe Customer" dataDxfId="30"/>
    <tableColumn id="3" xr3:uid="{FBC1FD7D-1845-47F9-9334-6EA8C7AED36D}" name="Nama Depan" dataDxfId="29"/>
    <tableColumn id="4" xr3:uid="{02801F9C-548F-435F-B389-F9717FF5B939}" name="Nama Belakang" dataDxfId="28"/>
    <tableColumn id="5" xr3:uid="{99CA6E94-E579-4BD3-8FED-37B1C2E0C7EB}" name="Umur disaat membeli" dataDxfId="27"/>
    <tableColumn id="6" xr3:uid="{EC5F0B3E-D0C0-46DD-8B31-37F952A3A7B5}" name="Interval Umur" dataDxfId="26"/>
    <tableColumn id="7" xr3:uid="{C64A1490-85CF-4EFD-BDED-1907D662E10A}" name="Gender" dataDxfId="25"/>
    <tableColumn id="8" xr3:uid="{0EBA4A8A-3BC1-453F-A4D9-8CA3D2678233}" name="Kota" dataDxfId="24"/>
    <tableColumn id="9" xr3:uid="{6A65A848-8F2F-4B23-87F8-D4CB4D883B13}" name="Tujuan" dataDxfId="23"/>
    <tableColumn id="10" xr3:uid="{4070EA33-A73B-4C0A-AC9B-A4BF19D4D250}" name="Kepuasan Customer" dataDxfId="22"/>
    <tableColumn id="11" xr3:uid="{6FFAD5FA-B7A7-4371-BB4B-66B01693CF19}" name="is_Kredit" dataDxfId="21"/>
    <tableColumn id="12" xr3:uid="{ED61A11F-C2B7-479B-ABF7-301BE534739B}" name="Sumber" dataDxfId="2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1EFA72-346F-4751-9821-39BD1DF39A62}" name="Table5" displayName="Table5" ref="A1:V196" totalsRowShown="0" headerRowDxfId="19">
  <autoFilter ref="A1:V196" xr:uid="{C41EFA72-346F-4751-9821-39BD1DF39A62}"/>
  <tableColumns count="22">
    <tableColumn id="1" xr3:uid="{8F27B73D-32DD-4544-93C7-8A5B1A94942C}" name="ID" dataDxfId="18"/>
    <tableColumn id="2" xr3:uid="{59DA69C9-DAD5-45AC-A909-16E678389A45}" name="CUSTOMER_ID" dataDxfId="17"/>
    <tableColumn id="3" xr3:uid="{8250A72B-137D-428D-9D96-3860C8B75BB4}" name="Tahun Jual" dataDxfId="16"/>
    <tableColumn id="4" xr3:uid="{9A7BAED9-0FE4-4BF3-8630-C273CB9E973C}" name="Bulan Jual" dataDxfId="15"/>
    <tableColumn id="5" xr3:uid="{FA93AEA0-F468-4C9C-A48D-6E7CB30A40FC}" name="Tipe Properti" dataDxfId="14"/>
    <tableColumn id="6" xr3:uid="{6BC91669-A96F-4593-AF47-095A423923A7}" name="Luas Properti (m2)" dataDxfId="13"/>
    <tableColumn id="7" xr3:uid="{46AF05B0-42AE-4214-B011-F8E844DCD380}" name="# Kamar Tidur" dataDxfId="12"/>
    <tableColumn id="8" xr3:uid="{58CD50AC-2F6F-4C7C-8E29-BB5DDE5817E0}" name="# Kamar Mandi" dataDxfId="11"/>
    <tableColumn id="9" xr3:uid="{88AF3639-33E9-4D27-BBAB-1E0E7499FD89}" name="Kolam Renang" dataDxfId="10"/>
    <tableColumn id="10" xr3:uid="{30EB11F1-D93E-4C29-B5C5-B2B45236CD56}" name="GYM" dataDxfId="9"/>
    <tableColumn id="11" xr3:uid="{5464F911-C2C0-42A0-9CF3-0477E7ED6E00}" name="Kota" dataDxfId="8"/>
    <tableColumn id="12" xr3:uid="{786327F2-1D2E-4EB5-959D-DFD64FC9C912}" name="Jarak ke Stasiun KRL Terdekat (km)" dataDxfId="7"/>
    <tableColumn id="13" xr3:uid="{2CE48F83-D614-421A-9171-CBF2A71656FD}" name="Harga" dataDxfId="6"/>
    <tableColumn id="14" xr3:uid="{96AD684C-725D-4BFA-B975-062C9C0D4D24}" name="Status" dataDxfId="5"/>
    <tableColumn id="15" xr3:uid="{795E3A7F-7B38-42CB-AAEB-1AFB4497FA2C}" name="Tipe Customer">
      <calculatedColumnFormula>VLOOKUP(B2,Table35[#All],2,0)</calculatedColumnFormula>
    </tableColumn>
    <tableColumn id="16" xr3:uid="{BB5B4495-F7FF-4FEC-9D76-93FDDD9D76EE}" name="Gender" dataDxfId="4">
      <calculatedColumnFormula>VLOOKUP(B2,Table35[#All],7,0)</calculatedColumnFormula>
    </tableColumn>
    <tableColumn id="17" xr3:uid="{F73B71A4-A937-4AA0-932F-2D1ECA8E782E}" name="Kelompok Umur">
      <calculatedColumnFormula>VLOOKUP(B2,Table35[#All],6,0)</calculatedColumnFormula>
    </tableColumn>
    <tableColumn id="18" xr3:uid="{4A780F07-E385-4D4D-93A2-105584AFBD96}" name="Asal Kota">
      <calculatedColumnFormula>VLOOKUP(B2,Table35[#All],8,0)</calculatedColumnFormula>
    </tableColumn>
    <tableColumn id="19" xr3:uid="{195B4CFF-F71F-40AD-8D51-4E0636A6E9CC}" name="Tujuan">
      <calculatedColumnFormula>VLOOKUP(B2,Table35[#All],9,0)</calculatedColumnFormula>
    </tableColumn>
    <tableColumn id="20" xr3:uid="{18E8A612-7822-46F9-A575-E12B18DF45E8}" name="Is Credit">
      <calculatedColumnFormula>VLOOKUP(B2,Table35[#All],11,0)</calculatedColumnFormula>
    </tableColumn>
    <tableColumn id="21" xr3:uid="{0879BF08-9634-49ED-A996-2A9E28180C1B}" name="Sumber">
      <calculatedColumnFormula>VLOOKUP(B2,Table35[#All],12,0)</calculatedColumnFormula>
    </tableColumn>
    <tableColumn id="22" xr3:uid="{7955273A-5449-4A93-A7E0-2349A2BD8B52}" name="Kepuasan Customer">
      <calculatedColumnFormula>VLOOKUP(B2,Table35[#All],10,0)</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
  <sheetViews>
    <sheetView workbookViewId="0">
      <pane ySplit="1" topLeftCell="A2" activePane="bottomLeft" state="frozen"/>
      <selection pane="bottomLeft" activeCell="B6" sqref="A1:N268"/>
    </sheetView>
  </sheetViews>
  <sheetFormatPr defaultColWidth="12.6640625" defaultRowHeight="15" customHeight="1" x14ac:dyDescent="0.25"/>
  <cols>
    <col min="1" max="1" width="5.109375" customWidth="1"/>
    <col min="2" max="2" width="16.77734375" customWidth="1"/>
    <col min="3" max="3" width="13.33203125" customWidth="1"/>
    <col min="4" max="4" width="13" customWidth="1"/>
    <col min="5" max="5" width="15.109375" customWidth="1"/>
    <col min="6" max="6" width="20.109375" customWidth="1"/>
    <col min="7" max="7" width="15.21875" customWidth="1"/>
    <col min="8" max="8" width="15.77734375" customWidth="1"/>
    <col min="9" max="9" width="16.88671875" customWidth="1"/>
    <col min="10" max="10" width="7.33203125" customWidth="1"/>
    <col min="11" max="11" width="16.6640625" customWidth="1"/>
    <col min="12" max="12" width="34.33203125" customWidth="1"/>
    <col min="13" max="13" width="17" customWidth="1"/>
    <col min="14" max="14" width="8.88671875" customWidth="1"/>
    <col min="15" max="26" width="8.6640625" customWidth="1"/>
  </cols>
  <sheetData>
    <row r="1" spans="1:14" ht="12.75" customHeight="1" x14ac:dyDescent="0.25">
      <c r="A1" s="1" t="s">
        <v>0</v>
      </c>
      <c r="B1" s="1" t="s">
        <v>1</v>
      </c>
      <c r="C1" s="1" t="s">
        <v>2</v>
      </c>
      <c r="D1" s="1" t="s">
        <v>3</v>
      </c>
      <c r="E1" s="1" t="s">
        <v>4</v>
      </c>
      <c r="F1" s="1" t="s">
        <v>5</v>
      </c>
      <c r="G1" s="1" t="s">
        <v>6</v>
      </c>
      <c r="H1" s="1" t="s">
        <v>7</v>
      </c>
      <c r="I1" s="1" t="s">
        <v>8</v>
      </c>
      <c r="J1" s="1" t="s">
        <v>9</v>
      </c>
      <c r="K1" s="1" t="s">
        <v>10</v>
      </c>
      <c r="L1" s="1" t="s">
        <v>11</v>
      </c>
      <c r="M1" s="2" t="s">
        <v>12</v>
      </c>
      <c r="N1" s="1" t="s">
        <v>13</v>
      </c>
    </row>
    <row r="2" spans="1:14" ht="12.75" customHeight="1" x14ac:dyDescent="0.25">
      <c r="A2" s="3">
        <v>9</v>
      </c>
      <c r="B2" s="3" t="s">
        <v>14</v>
      </c>
      <c r="C2" s="3">
        <v>2016</v>
      </c>
      <c r="D2" s="3">
        <v>6</v>
      </c>
      <c r="E2" s="3" t="s">
        <v>15</v>
      </c>
      <c r="F2" s="4">
        <v>72.673557556000006</v>
      </c>
      <c r="G2" s="5">
        <v>2</v>
      </c>
      <c r="H2" s="5">
        <v>1</v>
      </c>
      <c r="I2" s="4" t="s">
        <v>16</v>
      </c>
      <c r="J2" s="4" t="s">
        <v>16</v>
      </c>
      <c r="K2" s="4" t="s">
        <v>17</v>
      </c>
      <c r="L2" s="4">
        <v>3.0943428307004792</v>
      </c>
      <c r="M2" s="6">
        <v>1474672962.4000003</v>
      </c>
      <c r="N2" s="3" t="s">
        <v>18</v>
      </c>
    </row>
    <row r="3" spans="1:14" ht="12.75" customHeight="1" x14ac:dyDescent="0.25">
      <c r="A3" s="3">
        <v>87</v>
      </c>
      <c r="B3" s="3" t="s">
        <v>19</v>
      </c>
      <c r="C3" s="3">
        <v>2017</v>
      </c>
      <c r="D3" s="3">
        <v>8</v>
      </c>
      <c r="E3" s="3" t="s">
        <v>15</v>
      </c>
      <c r="F3" s="4">
        <v>53.860402766399993</v>
      </c>
      <c r="G3" s="5">
        <v>2</v>
      </c>
      <c r="H3" s="5">
        <v>1</v>
      </c>
      <c r="I3" s="4" t="s">
        <v>16</v>
      </c>
      <c r="J3" s="4" t="s">
        <v>16</v>
      </c>
      <c r="K3" s="4" t="s">
        <v>20</v>
      </c>
      <c r="L3" s="4">
        <v>4.1110062399382237</v>
      </c>
      <c r="M3" s="6">
        <v>951364045.19200003</v>
      </c>
      <c r="N3" s="3" t="s">
        <v>18</v>
      </c>
    </row>
    <row r="4" spans="1:14" ht="12.75" customHeight="1" x14ac:dyDescent="0.25">
      <c r="A4" s="3">
        <v>57</v>
      </c>
      <c r="B4" s="3" t="s">
        <v>21</v>
      </c>
      <c r="C4" s="3">
        <v>2017</v>
      </c>
      <c r="D4" s="3">
        <v>7</v>
      </c>
      <c r="E4" s="3" t="s">
        <v>15</v>
      </c>
      <c r="F4" s="4">
        <v>105.17173301879998</v>
      </c>
      <c r="G4" s="5">
        <v>3</v>
      </c>
      <c r="H4" s="5">
        <v>2</v>
      </c>
      <c r="I4" s="4" t="s">
        <v>16</v>
      </c>
      <c r="J4" s="4" t="s">
        <v>16</v>
      </c>
      <c r="K4" s="4" t="s">
        <v>22</v>
      </c>
      <c r="L4" s="4">
        <v>4.1903498835931181</v>
      </c>
      <c r="M4" s="6">
        <v>1927067791.7259996</v>
      </c>
      <c r="N4" s="3" t="s">
        <v>18</v>
      </c>
    </row>
    <row r="5" spans="1:14" ht="12.75" hidden="1" customHeight="1" x14ac:dyDescent="0.25">
      <c r="A5" s="3">
        <v>204</v>
      </c>
      <c r="E5" s="3" t="s">
        <v>15</v>
      </c>
      <c r="F5" s="4">
        <v>150.06539835360002</v>
      </c>
      <c r="G5" s="5">
        <v>4</v>
      </c>
      <c r="H5" s="5">
        <v>3</v>
      </c>
      <c r="I5" s="4" t="s">
        <v>16</v>
      </c>
      <c r="J5" s="4" t="s">
        <v>23</v>
      </c>
      <c r="K5" s="4" t="s">
        <v>24</v>
      </c>
      <c r="L5" s="4"/>
      <c r="M5" s="6">
        <v>2563438030.5599999</v>
      </c>
      <c r="N5" s="3" t="s">
        <v>25</v>
      </c>
    </row>
    <row r="6" spans="1:14" ht="12.75" customHeight="1" x14ac:dyDescent="0.25">
      <c r="A6" s="3">
        <v>171</v>
      </c>
      <c r="B6" s="3" t="s">
        <v>26</v>
      </c>
      <c r="C6" s="3">
        <v>2017</v>
      </c>
      <c r="D6" s="3">
        <v>10</v>
      </c>
      <c r="E6" s="3" t="s">
        <v>15</v>
      </c>
      <c r="F6" s="4">
        <v>72.563597565199998</v>
      </c>
      <c r="G6" s="5">
        <v>2</v>
      </c>
      <c r="H6" s="5">
        <v>1</v>
      </c>
      <c r="I6" s="4" t="s">
        <v>16</v>
      </c>
      <c r="J6" s="4" t="s">
        <v>16</v>
      </c>
      <c r="K6" s="4" t="s">
        <v>20</v>
      </c>
      <c r="L6" s="4">
        <v>4.7635300915575556</v>
      </c>
      <c r="M6" s="6">
        <v>1171127639.9679999</v>
      </c>
      <c r="N6" s="3" t="s">
        <v>18</v>
      </c>
    </row>
    <row r="7" spans="1:14" ht="12.75" customHeight="1" x14ac:dyDescent="0.25">
      <c r="A7" s="3">
        <v>137</v>
      </c>
      <c r="B7" s="3" t="s">
        <v>27</v>
      </c>
      <c r="C7" s="3">
        <v>2017</v>
      </c>
      <c r="D7" s="3">
        <v>11</v>
      </c>
      <c r="E7" s="3" t="s">
        <v>15</v>
      </c>
      <c r="F7" s="4">
        <v>74.163015613200002</v>
      </c>
      <c r="G7" s="5">
        <v>2</v>
      </c>
      <c r="H7" s="5">
        <v>1</v>
      </c>
      <c r="I7" s="4" t="s">
        <v>16</v>
      </c>
      <c r="J7" s="4" t="s">
        <v>16</v>
      </c>
      <c r="K7" s="4" t="s">
        <v>20</v>
      </c>
      <c r="L7" s="4">
        <v>1.1324327706981339</v>
      </c>
      <c r="M7" s="6">
        <v>1278851097.6559999</v>
      </c>
      <c r="N7" s="3" t="s">
        <v>18</v>
      </c>
    </row>
    <row r="8" spans="1:14" ht="12.75" customHeight="1" x14ac:dyDescent="0.25">
      <c r="A8" s="3">
        <v>56</v>
      </c>
      <c r="B8" s="3" t="s">
        <v>28</v>
      </c>
      <c r="C8" s="3">
        <v>2017</v>
      </c>
      <c r="D8" s="3">
        <v>3</v>
      </c>
      <c r="E8" s="3" t="s">
        <v>15</v>
      </c>
      <c r="F8" s="4">
        <v>149.4656165856</v>
      </c>
      <c r="G8" s="5">
        <v>4</v>
      </c>
      <c r="H8" s="5">
        <v>3</v>
      </c>
      <c r="I8" s="4" t="s">
        <v>16</v>
      </c>
      <c r="J8" s="4" t="s">
        <v>23</v>
      </c>
      <c r="K8" s="4" t="s">
        <v>20</v>
      </c>
      <c r="L8" s="4">
        <v>3.9031486224953276</v>
      </c>
      <c r="M8" s="6">
        <v>2756759887.552</v>
      </c>
      <c r="N8" s="3" t="s">
        <v>18</v>
      </c>
    </row>
    <row r="9" spans="1:14" ht="12.75" hidden="1" customHeight="1" x14ac:dyDescent="0.25">
      <c r="A9" s="3">
        <v>202</v>
      </c>
      <c r="E9" s="3" t="s">
        <v>15</v>
      </c>
      <c r="F9" s="4">
        <v>137.46998122560001</v>
      </c>
      <c r="G9" s="5">
        <v>4</v>
      </c>
      <c r="H9" s="5">
        <v>3</v>
      </c>
      <c r="I9" s="4" t="s">
        <v>23</v>
      </c>
      <c r="J9" s="4" t="s">
        <v>23</v>
      </c>
      <c r="K9" s="4" t="s">
        <v>24</v>
      </c>
      <c r="L9" s="4"/>
      <c r="M9" s="6">
        <v>2229237160.6560001</v>
      </c>
      <c r="N9" s="3" t="s">
        <v>25</v>
      </c>
    </row>
    <row r="10" spans="1:14" ht="12.75" customHeight="1" x14ac:dyDescent="0.25">
      <c r="A10" s="3">
        <v>69</v>
      </c>
      <c r="B10" s="3" t="s">
        <v>29</v>
      </c>
      <c r="C10" s="3">
        <v>2017</v>
      </c>
      <c r="D10" s="3">
        <v>4</v>
      </c>
      <c r="E10" s="3" t="s">
        <v>15</v>
      </c>
      <c r="F10" s="4">
        <v>72.973448439999999</v>
      </c>
      <c r="G10" s="5">
        <v>2</v>
      </c>
      <c r="H10" s="5">
        <v>1</v>
      </c>
      <c r="I10" s="4" t="s">
        <v>16</v>
      </c>
      <c r="J10" s="4" t="s">
        <v>16</v>
      </c>
      <c r="K10" s="4" t="s">
        <v>22</v>
      </c>
      <c r="L10" s="4">
        <v>2.3696304381777455</v>
      </c>
      <c r="M10" s="6">
        <v>1317688662.3999999</v>
      </c>
      <c r="N10" s="3" t="s">
        <v>18</v>
      </c>
    </row>
    <row r="11" spans="1:14" ht="12.75" customHeight="1" x14ac:dyDescent="0.25">
      <c r="A11" s="3">
        <v>110</v>
      </c>
      <c r="B11" s="3" t="s">
        <v>30</v>
      </c>
      <c r="C11" s="3">
        <v>2017</v>
      </c>
      <c r="D11" s="3">
        <v>5</v>
      </c>
      <c r="E11" s="3" t="s">
        <v>15</v>
      </c>
      <c r="F11" s="4">
        <v>72.973448439999999</v>
      </c>
      <c r="G11" s="5">
        <v>2</v>
      </c>
      <c r="H11" s="5">
        <v>1</v>
      </c>
      <c r="I11" s="4" t="s">
        <v>16</v>
      </c>
      <c r="J11" s="4" t="s">
        <v>16</v>
      </c>
      <c r="K11" s="4" t="s">
        <v>20</v>
      </c>
      <c r="L11" s="4">
        <v>3.2904319869875742</v>
      </c>
      <c r="M11" s="6">
        <v>1067072393.1999999</v>
      </c>
      <c r="N11" s="3" t="s">
        <v>18</v>
      </c>
    </row>
    <row r="12" spans="1:14" ht="12.75" customHeight="1" x14ac:dyDescent="0.25">
      <c r="A12" s="3">
        <v>156</v>
      </c>
      <c r="B12" s="3" t="s">
        <v>31</v>
      </c>
      <c r="C12" s="3">
        <v>2017</v>
      </c>
      <c r="D12" s="3">
        <v>11</v>
      </c>
      <c r="E12" s="3" t="s">
        <v>15</v>
      </c>
      <c r="F12" s="4">
        <v>98.284239049599989</v>
      </c>
      <c r="G12" s="5">
        <v>3</v>
      </c>
      <c r="H12" s="5">
        <v>2</v>
      </c>
      <c r="I12" s="4" t="s">
        <v>16</v>
      </c>
      <c r="J12" s="4" t="s">
        <v>16</v>
      </c>
      <c r="K12" s="4" t="s">
        <v>20</v>
      </c>
      <c r="L12" s="4">
        <v>4.2813592286768971</v>
      </c>
      <c r="M12" s="6">
        <v>1591138496.9039998</v>
      </c>
      <c r="N12" s="3" t="s">
        <v>18</v>
      </c>
    </row>
    <row r="13" spans="1:14" ht="12.75" customHeight="1" x14ac:dyDescent="0.25">
      <c r="A13" s="3">
        <v>138</v>
      </c>
      <c r="B13" s="3" t="s">
        <v>32</v>
      </c>
      <c r="C13" s="3">
        <v>2014</v>
      </c>
      <c r="D13" s="3">
        <v>3</v>
      </c>
      <c r="E13" s="3" t="s">
        <v>33</v>
      </c>
      <c r="F13" s="4">
        <v>115.0681321908</v>
      </c>
      <c r="G13" s="5">
        <v>3</v>
      </c>
      <c r="H13" s="5">
        <v>2</v>
      </c>
      <c r="I13" s="4" t="s">
        <v>16</v>
      </c>
      <c r="J13" s="4" t="s">
        <v>16</v>
      </c>
      <c r="K13" s="4" t="s">
        <v>20</v>
      </c>
      <c r="L13" s="4">
        <v>4.2899272971893092</v>
      </c>
      <c r="M13" s="6">
        <v>2282730999.6259999</v>
      </c>
      <c r="N13" s="3" t="s">
        <v>18</v>
      </c>
    </row>
    <row r="14" spans="1:14" ht="12.75" customHeight="1" x14ac:dyDescent="0.25">
      <c r="A14" s="3">
        <v>159</v>
      </c>
      <c r="B14" s="3" t="s">
        <v>34</v>
      </c>
      <c r="C14" s="3">
        <v>2017</v>
      </c>
      <c r="D14" s="3">
        <v>11</v>
      </c>
      <c r="E14" s="3" t="s">
        <v>15</v>
      </c>
      <c r="F14" s="4">
        <v>73.813142915200004</v>
      </c>
      <c r="G14" s="5">
        <v>2</v>
      </c>
      <c r="H14" s="5">
        <v>1</v>
      </c>
      <c r="I14" s="4" t="s">
        <v>16</v>
      </c>
      <c r="J14" s="4" t="s">
        <v>16</v>
      </c>
      <c r="K14" s="4" t="s">
        <v>20</v>
      </c>
      <c r="L14" s="4">
        <v>3.4289700874900579</v>
      </c>
      <c r="M14" s="6">
        <v>1359978806.2960002</v>
      </c>
      <c r="N14" s="3" t="s">
        <v>18</v>
      </c>
    </row>
    <row r="15" spans="1:14" ht="12.75" customHeight="1" x14ac:dyDescent="0.25">
      <c r="A15" s="3">
        <v>174</v>
      </c>
      <c r="B15" s="3" t="s">
        <v>35</v>
      </c>
      <c r="C15" s="3">
        <v>2017</v>
      </c>
      <c r="D15" s="3">
        <v>6</v>
      </c>
      <c r="E15" s="3" t="s">
        <v>15</v>
      </c>
      <c r="F15" s="4">
        <v>62.327322058</v>
      </c>
      <c r="G15" s="5">
        <v>2</v>
      </c>
      <c r="H15" s="5">
        <v>1</v>
      </c>
      <c r="I15" s="4" t="s">
        <v>16</v>
      </c>
      <c r="J15" s="4" t="s">
        <v>16</v>
      </c>
      <c r="K15" s="4" t="s">
        <v>20</v>
      </c>
      <c r="L15" s="4">
        <v>1.9093843225630676</v>
      </c>
      <c r="M15" s="6">
        <v>1134844804.1699998</v>
      </c>
      <c r="N15" s="3" t="s">
        <v>18</v>
      </c>
    </row>
    <row r="16" spans="1:14" ht="12.75" customHeight="1" x14ac:dyDescent="0.25">
      <c r="A16" s="3">
        <v>16</v>
      </c>
      <c r="B16" s="3" t="s">
        <v>36</v>
      </c>
      <c r="C16" s="3">
        <v>2017</v>
      </c>
      <c r="D16" s="3">
        <v>12</v>
      </c>
      <c r="E16" s="3" t="s">
        <v>15</v>
      </c>
      <c r="F16" s="4">
        <v>137.46998122560001</v>
      </c>
      <c r="G16" s="5">
        <v>4</v>
      </c>
      <c r="H16" s="5">
        <v>2</v>
      </c>
      <c r="I16" s="4" t="s">
        <v>23</v>
      </c>
      <c r="J16" s="4" t="s">
        <v>16</v>
      </c>
      <c r="K16" s="4" t="s">
        <v>37</v>
      </c>
      <c r="L16" s="4">
        <v>3.3831960409332682</v>
      </c>
      <c r="M16" s="6">
        <v>2489385863.184</v>
      </c>
      <c r="N16" s="3" t="s">
        <v>18</v>
      </c>
    </row>
    <row r="17" spans="1:14" ht="12.75" customHeight="1" x14ac:dyDescent="0.25">
      <c r="A17" s="3">
        <v>134</v>
      </c>
      <c r="B17" s="3" t="s">
        <v>38</v>
      </c>
      <c r="C17" s="3">
        <v>2014</v>
      </c>
      <c r="D17" s="3">
        <v>6</v>
      </c>
      <c r="E17" s="3" t="s">
        <v>15</v>
      </c>
      <c r="F17" s="4">
        <v>107.80077643520001</v>
      </c>
      <c r="G17" s="5">
        <v>3</v>
      </c>
      <c r="H17" s="5">
        <v>2</v>
      </c>
      <c r="I17" s="4" t="s">
        <v>16</v>
      </c>
      <c r="J17" s="4" t="s">
        <v>16</v>
      </c>
      <c r="K17" s="4" t="s">
        <v>20</v>
      </c>
      <c r="L17" s="4">
        <v>4.6412639626432366</v>
      </c>
      <c r="M17" s="6">
        <v>2095976799.1359999</v>
      </c>
      <c r="N17" s="3" t="s">
        <v>18</v>
      </c>
    </row>
    <row r="18" spans="1:14" ht="12.75" customHeight="1" x14ac:dyDescent="0.25">
      <c r="A18" s="3">
        <v>135</v>
      </c>
      <c r="B18" s="3" t="s">
        <v>39</v>
      </c>
      <c r="C18" s="3">
        <v>2015</v>
      </c>
      <c r="D18" s="3">
        <v>8</v>
      </c>
      <c r="E18" s="3" t="s">
        <v>15</v>
      </c>
      <c r="F18" s="4">
        <v>76.912015383199986</v>
      </c>
      <c r="G18" s="5">
        <v>2</v>
      </c>
      <c r="H18" s="5">
        <v>1</v>
      </c>
      <c r="I18" s="4" t="s">
        <v>16</v>
      </c>
      <c r="J18" s="4" t="s">
        <v>16</v>
      </c>
      <c r="K18" s="4" t="s">
        <v>20</v>
      </c>
      <c r="L18" s="4">
        <v>0.74204151721099776</v>
      </c>
      <c r="M18" s="6">
        <v>1537397244.8999999</v>
      </c>
      <c r="N18" s="3" t="s">
        <v>18</v>
      </c>
    </row>
    <row r="19" spans="1:14" ht="12.75" customHeight="1" x14ac:dyDescent="0.25">
      <c r="A19" s="3">
        <v>84</v>
      </c>
      <c r="B19" s="3" t="s">
        <v>40</v>
      </c>
      <c r="C19" s="3">
        <v>2014</v>
      </c>
      <c r="D19" s="3">
        <v>8</v>
      </c>
      <c r="E19" s="3" t="s">
        <v>15</v>
      </c>
      <c r="F19" s="4">
        <v>69.034881496799997</v>
      </c>
      <c r="G19" s="5">
        <v>2</v>
      </c>
      <c r="H19" s="5">
        <v>1</v>
      </c>
      <c r="I19" s="4" t="s">
        <v>16</v>
      </c>
      <c r="J19" s="4" t="s">
        <v>16</v>
      </c>
      <c r="K19" s="4" t="s">
        <v>20</v>
      </c>
      <c r="L19" s="4">
        <v>1.6170862745101564</v>
      </c>
      <c r="M19" s="6">
        <v>1153114828.096</v>
      </c>
      <c r="N19" s="3" t="s">
        <v>18</v>
      </c>
    </row>
    <row r="20" spans="1:14" ht="12.75" customHeight="1" x14ac:dyDescent="0.25">
      <c r="A20" s="3">
        <v>157</v>
      </c>
      <c r="B20" s="3" t="s">
        <v>41</v>
      </c>
      <c r="C20" s="3">
        <v>2016</v>
      </c>
      <c r="D20" s="3">
        <v>9</v>
      </c>
      <c r="E20" s="3" t="s">
        <v>15</v>
      </c>
      <c r="F20" s="4">
        <v>67.245532555599993</v>
      </c>
      <c r="G20" s="5">
        <v>2</v>
      </c>
      <c r="H20" s="5">
        <v>1</v>
      </c>
      <c r="I20" s="4" t="s">
        <v>16</v>
      </c>
      <c r="J20" s="4" t="s">
        <v>16</v>
      </c>
      <c r="K20" s="4" t="s">
        <v>20</v>
      </c>
      <c r="L20" s="4">
        <v>2.2396159735096384</v>
      </c>
      <c r="M20" s="6">
        <v>1275326807.898</v>
      </c>
      <c r="N20" s="3" t="s">
        <v>18</v>
      </c>
    </row>
    <row r="21" spans="1:14" ht="12.75" hidden="1" customHeight="1" x14ac:dyDescent="0.25">
      <c r="A21" s="3">
        <v>221</v>
      </c>
      <c r="E21" s="3" t="s">
        <v>15</v>
      </c>
      <c r="F21" s="4">
        <v>149.74551474400002</v>
      </c>
      <c r="G21" s="5">
        <v>4</v>
      </c>
      <c r="H21" s="5">
        <v>3</v>
      </c>
      <c r="I21" s="4" t="s">
        <v>23</v>
      </c>
      <c r="J21" s="4" t="s">
        <v>23</v>
      </c>
      <c r="K21" s="4" t="s">
        <v>42</v>
      </c>
      <c r="L21" s="4"/>
      <c r="M21" s="6">
        <v>2771911847.7600002</v>
      </c>
      <c r="N21" s="3" t="s">
        <v>25</v>
      </c>
    </row>
    <row r="22" spans="1:14" ht="12.75" customHeight="1" x14ac:dyDescent="0.25">
      <c r="A22" s="3">
        <v>109</v>
      </c>
      <c r="B22" s="3" t="s">
        <v>43</v>
      </c>
      <c r="C22" s="3">
        <v>2017</v>
      </c>
      <c r="D22" s="3">
        <v>2</v>
      </c>
      <c r="E22" s="3" t="s">
        <v>15</v>
      </c>
      <c r="F22" s="4">
        <v>86.198636424399993</v>
      </c>
      <c r="G22" s="5">
        <v>2</v>
      </c>
      <c r="H22" s="5">
        <v>2</v>
      </c>
      <c r="I22" s="4" t="s">
        <v>16</v>
      </c>
      <c r="J22" s="4" t="s">
        <v>16</v>
      </c>
      <c r="K22" s="4" t="s">
        <v>44</v>
      </c>
      <c r="L22" s="4">
        <v>1.2504712570531882</v>
      </c>
      <c r="M22" s="6">
        <v>1529815049.862</v>
      </c>
      <c r="N22" s="3" t="s">
        <v>18</v>
      </c>
    </row>
    <row r="23" spans="1:14" ht="12.75" hidden="1" customHeight="1" x14ac:dyDescent="0.25">
      <c r="A23" s="3">
        <v>242</v>
      </c>
      <c r="E23" s="3" t="s">
        <v>15</v>
      </c>
      <c r="F23" s="4">
        <v>118.34693918919999</v>
      </c>
      <c r="G23" s="5">
        <v>3</v>
      </c>
      <c r="H23" s="5">
        <v>2</v>
      </c>
      <c r="I23" s="4" t="s">
        <v>16</v>
      </c>
      <c r="J23" s="4" t="s">
        <v>16</v>
      </c>
      <c r="K23" s="4" t="s">
        <v>20</v>
      </c>
      <c r="L23" s="4">
        <v>1.0081376231629782</v>
      </c>
      <c r="M23" s="6">
        <v>2201614765.3939996</v>
      </c>
      <c r="N23" s="3" t="s">
        <v>25</v>
      </c>
    </row>
    <row r="24" spans="1:14" ht="12.75" customHeight="1" x14ac:dyDescent="0.25">
      <c r="A24" s="3">
        <v>149</v>
      </c>
      <c r="B24" s="3" t="s">
        <v>45</v>
      </c>
      <c r="C24" s="3">
        <v>2017</v>
      </c>
      <c r="D24" s="3">
        <v>4</v>
      </c>
      <c r="E24" s="3" t="s">
        <v>15</v>
      </c>
      <c r="F24" s="4">
        <v>72.973448439999999</v>
      </c>
      <c r="G24" s="5">
        <v>2</v>
      </c>
      <c r="H24" s="5">
        <v>1</v>
      </c>
      <c r="I24" s="4" t="s">
        <v>16</v>
      </c>
      <c r="J24" s="4" t="s">
        <v>16</v>
      </c>
      <c r="K24" s="4" t="s">
        <v>24</v>
      </c>
      <c r="L24" s="4"/>
      <c r="M24" s="6">
        <v>1376192589.2</v>
      </c>
      <c r="N24" s="3" t="s">
        <v>18</v>
      </c>
    </row>
    <row r="25" spans="1:14" ht="12.75" customHeight="1" x14ac:dyDescent="0.25">
      <c r="A25" s="3">
        <v>88</v>
      </c>
      <c r="B25" s="3" t="s">
        <v>19</v>
      </c>
      <c r="C25" s="3">
        <v>2017</v>
      </c>
      <c r="D25" s="3">
        <v>11</v>
      </c>
      <c r="E25" s="3" t="s">
        <v>15</v>
      </c>
      <c r="F25" s="4">
        <v>104.83185668359999</v>
      </c>
      <c r="G25" s="5">
        <v>3</v>
      </c>
      <c r="H25" s="5">
        <v>2</v>
      </c>
      <c r="I25" s="4" t="s">
        <v>16</v>
      </c>
      <c r="J25" s="4" t="s">
        <v>16</v>
      </c>
      <c r="K25" s="4" t="s">
        <v>20</v>
      </c>
      <c r="L25" s="4">
        <v>3.2681987486565958</v>
      </c>
      <c r="M25" s="6">
        <v>1661829013.812</v>
      </c>
      <c r="N25" s="3" t="s">
        <v>18</v>
      </c>
    </row>
    <row r="26" spans="1:14" ht="12.75" customHeight="1" x14ac:dyDescent="0.25">
      <c r="A26" s="3">
        <v>94</v>
      </c>
      <c r="B26" s="3" t="s">
        <v>46</v>
      </c>
      <c r="C26" s="3">
        <v>2017</v>
      </c>
      <c r="D26" s="3">
        <v>11</v>
      </c>
      <c r="E26" s="3" t="s">
        <v>15</v>
      </c>
      <c r="F26" s="4">
        <v>74.163015613200002</v>
      </c>
      <c r="G26" s="5">
        <v>2</v>
      </c>
      <c r="H26" s="5">
        <v>1</v>
      </c>
      <c r="I26" s="4" t="s">
        <v>16</v>
      </c>
      <c r="J26" s="4" t="s">
        <v>16</v>
      </c>
      <c r="K26" s="4" t="s">
        <v>20</v>
      </c>
      <c r="L26" s="4">
        <v>0.88063699889432645</v>
      </c>
      <c r="M26" s="6">
        <v>1494713300.388</v>
      </c>
      <c r="N26" s="3" t="s">
        <v>18</v>
      </c>
    </row>
    <row r="27" spans="1:14" ht="12.75" customHeight="1" x14ac:dyDescent="0.25">
      <c r="A27" s="3">
        <v>70</v>
      </c>
      <c r="B27" s="3" t="s">
        <v>47</v>
      </c>
      <c r="C27" s="3">
        <v>2017</v>
      </c>
      <c r="D27" s="3">
        <v>5</v>
      </c>
      <c r="E27" s="3" t="s">
        <v>15</v>
      </c>
      <c r="F27" s="4">
        <v>148.30603850080001</v>
      </c>
      <c r="G27" s="5">
        <v>4</v>
      </c>
      <c r="H27" s="5">
        <v>3</v>
      </c>
      <c r="I27" s="4" t="s">
        <v>23</v>
      </c>
      <c r="J27" s="4" t="s">
        <v>16</v>
      </c>
      <c r="K27" s="4" t="s">
        <v>22</v>
      </c>
      <c r="L27" s="4">
        <v>1.1192711011703</v>
      </c>
      <c r="M27" s="6">
        <v>2580570752.6719999</v>
      </c>
      <c r="N27" s="3" t="s">
        <v>18</v>
      </c>
    </row>
    <row r="28" spans="1:14" ht="12.75" customHeight="1" x14ac:dyDescent="0.25">
      <c r="A28" s="3">
        <v>190</v>
      </c>
      <c r="B28" s="3" t="s">
        <v>48</v>
      </c>
      <c r="C28" s="3">
        <v>2015</v>
      </c>
      <c r="D28" s="3">
        <v>7</v>
      </c>
      <c r="E28" s="3" t="s">
        <v>15</v>
      </c>
      <c r="F28" s="4">
        <v>76.912015383199986</v>
      </c>
      <c r="G28" s="5">
        <v>2</v>
      </c>
      <c r="H28" s="5">
        <v>1</v>
      </c>
      <c r="I28" s="4" t="s">
        <v>16</v>
      </c>
      <c r="J28" s="4" t="s">
        <v>16</v>
      </c>
      <c r="K28" s="4" t="s">
        <v>20</v>
      </c>
      <c r="L28" s="4">
        <v>4.0544133213364635</v>
      </c>
      <c r="M28" s="6">
        <v>1329542481.3439999</v>
      </c>
      <c r="N28" s="3" t="s">
        <v>18</v>
      </c>
    </row>
    <row r="29" spans="1:14" ht="12.75" customHeight="1" x14ac:dyDescent="0.25">
      <c r="A29" s="3">
        <v>189</v>
      </c>
      <c r="B29" s="3" t="s">
        <v>48</v>
      </c>
      <c r="C29" s="3">
        <v>2015</v>
      </c>
      <c r="D29" s="3">
        <v>7</v>
      </c>
      <c r="E29" s="3" t="s">
        <v>15</v>
      </c>
      <c r="F29" s="4">
        <v>69.034881496799997</v>
      </c>
      <c r="G29" s="5">
        <v>2</v>
      </c>
      <c r="H29" s="5">
        <v>1</v>
      </c>
      <c r="I29" s="4" t="s">
        <v>16</v>
      </c>
      <c r="J29" s="4" t="s">
        <v>16</v>
      </c>
      <c r="K29" s="4" t="s">
        <v>20</v>
      </c>
      <c r="L29" s="4">
        <v>3.6713519597393351</v>
      </c>
      <c r="M29" s="6">
        <v>1146804325.8759999</v>
      </c>
      <c r="N29" s="3" t="s">
        <v>18</v>
      </c>
    </row>
    <row r="30" spans="1:14" ht="12.75" hidden="1" customHeight="1" x14ac:dyDescent="0.25">
      <c r="A30" s="3">
        <v>210</v>
      </c>
      <c r="E30" s="3" t="s">
        <v>15</v>
      </c>
      <c r="F30" s="4">
        <v>148.30603850080001</v>
      </c>
      <c r="G30" s="5">
        <v>4</v>
      </c>
      <c r="H30" s="5">
        <v>3</v>
      </c>
      <c r="I30" s="4" t="s">
        <v>23</v>
      </c>
      <c r="J30" s="4" t="s">
        <v>16</v>
      </c>
      <c r="K30" s="4" t="s">
        <v>20</v>
      </c>
      <c r="L30" s="4">
        <v>4.1758063700104584</v>
      </c>
      <c r="M30" s="6">
        <v>2927191491.5760002</v>
      </c>
      <c r="N30" s="3" t="s">
        <v>25</v>
      </c>
    </row>
    <row r="31" spans="1:14" ht="12.75" customHeight="1" x14ac:dyDescent="0.25">
      <c r="A31" s="3">
        <v>27</v>
      </c>
      <c r="B31" s="3" t="s">
        <v>49</v>
      </c>
      <c r="C31" s="3">
        <v>2017</v>
      </c>
      <c r="D31" s="3">
        <v>9</v>
      </c>
      <c r="E31" s="3" t="s">
        <v>15</v>
      </c>
      <c r="F31" s="4">
        <v>62.327322058</v>
      </c>
      <c r="G31" s="5">
        <v>2</v>
      </c>
      <c r="H31" s="5">
        <v>1</v>
      </c>
      <c r="I31" s="4" t="s">
        <v>16</v>
      </c>
      <c r="J31" s="4" t="s">
        <v>16</v>
      </c>
      <c r="K31" s="4" t="s">
        <v>20</v>
      </c>
      <c r="L31" s="4">
        <v>2.183571026165823</v>
      </c>
      <c r="M31" s="6">
        <v>1112670021.8699999</v>
      </c>
      <c r="N31" s="3" t="s">
        <v>18</v>
      </c>
    </row>
    <row r="32" spans="1:14" ht="12.75" hidden="1" customHeight="1" x14ac:dyDescent="0.25">
      <c r="A32" s="3">
        <v>220</v>
      </c>
      <c r="E32" s="3" t="s">
        <v>15</v>
      </c>
      <c r="F32" s="4">
        <v>73.323321137999983</v>
      </c>
      <c r="G32" s="5">
        <v>2</v>
      </c>
      <c r="H32" s="5">
        <v>1</v>
      </c>
      <c r="I32" s="4" t="s">
        <v>16</v>
      </c>
      <c r="J32" s="4" t="s">
        <v>16</v>
      </c>
      <c r="K32" s="4" t="s">
        <v>42</v>
      </c>
      <c r="L32" s="4"/>
      <c r="M32" s="6">
        <v>1271750012.2799997</v>
      </c>
      <c r="N32" s="3" t="s">
        <v>25</v>
      </c>
    </row>
    <row r="33" spans="1:14" ht="12.75" customHeight="1" x14ac:dyDescent="0.25">
      <c r="A33" s="3">
        <v>82</v>
      </c>
      <c r="B33" s="3" t="s">
        <v>50</v>
      </c>
      <c r="C33" s="3">
        <v>2017</v>
      </c>
      <c r="D33" s="3">
        <v>5</v>
      </c>
      <c r="E33" s="3" t="s">
        <v>15</v>
      </c>
      <c r="F33" s="4">
        <v>113.558681408</v>
      </c>
      <c r="G33" s="5">
        <v>3</v>
      </c>
      <c r="H33" s="5">
        <v>2</v>
      </c>
      <c r="I33" s="4" t="s">
        <v>16</v>
      </c>
      <c r="J33" s="4" t="s">
        <v>16</v>
      </c>
      <c r="K33" s="4" t="s">
        <v>20</v>
      </c>
      <c r="L33" s="4">
        <v>2.8915870540122324</v>
      </c>
      <c r="M33" s="6">
        <v>2115396883.6000001</v>
      </c>
      <c r="N33" s="3" t="s">
        <v>18</v>
      </c>
    </row>
    <row r="34" spans="1:14" ht="12.75" customHeight="1" x14ac:dyDescent="0.25">
      <c r="A34" s="3">
        <v>123</v>
      </c>
      <c r="B34" s="3" t="s">
        <v>51</v>
      </c>
      <c r="C34" s="3">
        <v>2016</v>
      </c>
      <c r="D34" s="3">
        <v>4</v>
      </c>
      <c r="E34" s="3" t="s">
        <v>15</v>
      </c>
      <c r="F34" s="4">
        <v>72.673557556000006</v>
      </c>
      <c r="G34" s="5">
        <v>2</v>
      </c>
      <c r="H34" s="5">
        <v>1</v>
      </c>
      <c r="I34" s="4" t="s">
        <v>16</v>
      </c>
      <c r="J34" s="4" t="s">
        <v>16</v>
      </c>
      <c r="K34" s="4" t="s">
        <v>20</v>
      </c>
      <c r="L34" s="4">
        <v>1.0794579609588475</v>
      </c>
      <c r="M34" s="6">
        <v>1300827615.3400002</v>
      </c>
      <c r="N34" s="3" t="s">
        <v>18</v>
      </c>
    </row>
    <row r="35" spans="1:14" ht="12.75" hidden="1" customHeight="1" x14ac:dyDescent="0.25">
      <c r="A35" s="3">
        <v>265</v>
      </c>
      <c r="E35" s="3" t="s">
        <v>15</v>
      </c>
      <c r="F35" s="4">
        <v>94.135748487599997</v>
      </c>
      <c r="G35" s="5">
        <v>2</v>
      </c>
      <c r="H35" s="5">
        <v>2</v>
      </c>
      <c r="I35" s="4" t="s">
        <v>16</v>
      </c>
      <c r="J35" s="4" t="s">
        <v>16</v>
      </c>
      <c r="K35" s="4" t="s">
        <v>20</v>
      </c>
      <c r="L35" s="4">
        <v>1.6824710391642275</v>
      </c>
      <c r="M35" s="6">
        <v>1599820721.928</v>
      </c>
      <c r="N35" s="3" t="s">
        <v>25</v>
      </c>
    </row>
    <row r="36" spans="1:14" ht="12.75" hidden="1" customHeight="1" x14ac:dyDescent="0.25">
      <c r="A36" s="3">
        <v>227</v>
      </c>
      <c r="E36" s="3" t="s">
        <v>15</v>
      </c>
      <c r="F36" s="4">
        <v>149.74551474400002</v>
      </c>
      <c r="G36" s="5">
        <v>4</v>
      </c>
      <c r="H36" s="5">
        <v>3</v>
      </c>
      <c r="I36" s="4" t="s">
        <v>23</v>
      </c>
      <c r="J36" s="4" t="s">
        <v>23</v>
      </c>
      <c r="K36" s="4" t="s">
        <v>42</v>
      </c>
      <c r="L36" s="4"/>
      <c r="M36" s="6">
        <v>2907339503.6400003</v>
      </c>
      <c r="N36" s="3" t="s">
        <v>25</v>
      </c>
    </row>
    <row r="37" spans="1:14" ht="12.75" customHeight="1" x14ac:dyDescent="0.25">
      <c r="A37" s="3">
        <v>53</v>
      </c>
      <c r="B37" s="3" t="s">
        <v>52</v>
      </c>
      <c r="C37" s="3">
        <v>2017</v>
      </c>
      <c r="D37" s="3">
        <v>11</v>
      </c>
      <c r="E37" s="3" t="s">
        <v>15</v>
      </c>
      <c r="F37" s="4">
        <v>104.23207491559999</v>
      </c>
      <c r="G37" s="5">
        <v>3</v>
      </c>
      <c r="H37" s="5">
        <v>2</v>
      </c>
      <c r="I37" s="4" t="s">
        <v>16</v>
      </c>
      <c r="J37" s="4" t="s">
        <v>16</v>
      </c>
      <c r="K37" s="4" t="s">
        <v>20</v>
      </c>
      <c r="L37" s="4">
        <v>1.9883676338010048</v>
      </c>
      <c r="M37" s="6">
        <v>1611123642.6339998</v>
      </c>
      <c r="N37" s="3" t="s">
        <v>18</v>
      </c>
    </row>
    <row r="38" spans="1:14" ht="12.75" hidden="1" customHeight="1" x14ac:dyDescent="0.25">
      <c r="A38" s="3">
        <v>201</v>
      </c>
      <c r="E38" s="3" t="s">
        <v>15</v>
      </c>
      <c r="F38" s="4">
        <v>57.449097011600003</v>
      </c>
      <c r="G38" s="5">
        <v>2</v>
      </c>
      <c r="H38" s="5">
        <v>1</v>
      </c>
      <c r="I38" s="4" t="s">
        <v>16</v>
      </c>
      <c r="J38" s="4" t="s">
        <v>16</v>
      </c>
      <c r="K38" s="4" t="s">
        <v>24</v>
      </c>
      <c r="L38" s="4"/>
      <c r="M38" s="6">
        <v>906369793.95599997</v>
      </c>
      <c r="N38" s="3" t="s">
        <v>25</v>
      </c>
    </row>
    <row r="39" spans="1:14" ht="12.75" customHeight="1" x14ac:dyDescent="0.25">
      <c r="A39" s="3">
        <v>165</v>
      </c>
      <c r="B39" s="3" t="s">
        <v>53</v>
      </c>
      <c r="C39" s="3">
        <v>2014</v>
      </c>
      <c r="D39" s="3">
        <v>8</v>
      </c>
      <c r="E39" s="3" t="s">
        <v>15</v>
      </c>
      <c r="F39" s="4">
        <v>133.23152339839999</v>
      </c>
      <c r="G39" s="5">
        <v>4</v>
      </c>
      <c r="H39" s="5">
        <v>2</v>
      </c>
      <c r="I39" s="4" t="s">
        <v>23</v>
      </c>
      <c r="J39" s="4" t="s">
        <v>23</v>
      </c>
      <c r="K39" s="4" t="s">
        <v>20</v>
      </c>
      <c r="L39" s="4">
        <v>4.9289294520110927</v>
      </c>
      <c r="M39" s="6">
        <v>2293418199.6879997</v>
      </c>
      <c r="N39" s="3" t="s">
        <v>18</v>
      </c>
    </row>
    <row r="40" spans="1:14" ht="12.75" customHeight="1" x14ac:dyDescent="0.25">
      <c r="A40" s="3">
        <v>42</v>
      </c>
      <c r="B40" s="3" t="s">
        <v>54</v>
      </c>
      <c r="C40" s="3">
        <v>2015</v>
      </c>
      <c r="D40" s="3">
        <v>1</v>
      </c>
      <c r="E40" s="3" t="s">
        <v>15</v>
      </c>
      <c r="F40" s="4">
        <v>72.673557556000006</v>
      </c>
      <c r="G40" s="5">
        <v>2</v>
      </c>
      <c r="H40" s="5">
        <v>1</v>
      </c>
      <c r="I40" s="4" t="s">
        <v>16</v>
      </c>
      <c r="J40" s="4" t="s">
        <v>16</v>
      </c>
      <c r="K40" s="4" t="s">
        <v>55</v>
      </c>
      <c r="L40" s="4"/>
      <c r="M40" s="6">
        <v>1196604083.1800001</v>
      </c>
      <c r="N40" s="3" t="s">
        <v>18</v>
      </c>
    </row>
    <row r="41" spans="1:14" ht="12.75" customHeight="1" x14ac:dyDescent="0.25">
      <c r="A41" s="3">
        <v>141</v>
      </c>
      <c r="B41" s="3" t="s">
        <v>56</v>
      </c>
      <c r="C41" s="3">
        <v>2017</v>
      </c>
      <c r="D41" s="3">
        <v>11</v>
      </c>
      <c r="E41" s="3" t="s">
        <v>15</v>
      </c>
      <c r="F41" s="4">
        <v>101.5430533224</v>
      </c>
      <c r="G41" s="5">
        <v>3</v>
      </c>
      <c r="H41" s="5">
        <v>2</v>
      </c>
      <c r="I41" s="4" t="s">
        <v>16</v>
      </c>
      <c r="J41" s="4" t="s">
        <v>16</v>
      </c>
      <c r="K41" s="4" t="s">
        <v>20</v>
      </c>
      <c r="L41" s="4">
        <v>1.1503532523911741</v>
      </c>
      <c r="M41" s="6">
        <v>2169195676.5160003</v>
      </c>
      <c r="N41" s="3" t="s">
        <v>18</v>
      </c>
    </row>
    <row r="42" spans="1:14" ht="12.75" hidden="1" customHeight="1" x14ac:dyDescent="0.25">
      <c r="A42" s="3">
        <v>233</v>
      </c>
      <c r="E42" s="3" t="s">
        <v>15</v>
      </c>
      <c r="F42" s="4">
        <v>73.553237482399993</v>
      </c>
      <c r="G42" s="5">
        <v>2</v>
      </c>
      <c r="H42" s="5">
        <v>1</v>
      </c>
      <c r="I42" s="4" t="s">
        <v>16</v>
      </c>
      <c r="J42" s="4" t="s">
        <v>16</v>
      </c>
      <c r="K42" s="4" t="s">
        <v>20</v>
      </c>
      <c r="L42" s="4">
        <v>3.1740197879936574</v>
      </c>
      <c r="M42" s="6">
        <v>1280399760.5519998</v>
      </c>
      <c r="N42" s="3" t="s">
        <v>25</v>
      </c>
    </row>
    <row r="43" spans="1:14" ht="12.75" customHeight="1" x14ac:dyDescent="0.25">
      <c r="A43" s="3">
        <v>67</v>
      </c>
      <c r="B43" s="3" t="s">
        <v>57</v>
      </c>
      <c r="C43" s="3">
        <v>2017</v>
      </c>
      <c r="D43" s="3">
        <v>1</v>
      </c>
      <c r="E43" s="3" t="s">
        <v>15</v>
      </c>
      <c r="F43" s="4">
        <v>103.0525041052</v>
      </c>
      <c r="G43" s="5">
        <v>3</v>
      </c>
      <c r="H43" s="5">
        <v>2</v>
      </c>
      <c r="I43" s="4" t="s">
        <v>16</v>
      </c>
      <c r="J43" s="4" t="s">
        <v>16</v>
      </c>
      <c r="K43" s="4" t="s">
        <v>20</v>
      </c>
      <c r="L43" s="4">
        <v>1.3296945549236803</v>
      </c>
      <c r="M43" s="6">
        <v>1914079366.2539999</v>
      </c>
      <c r="N43" s="3" t="s">
        <v>18</v>
      </c>
    </row>
    <row r="44" spans="1:14" ht="12.75" hidden="1" customHeight="1" x14ac:dyDescent="0.25">
      <c r="A44" s="3">
        <v>230</v>
      </c>
      <c r="E44" s="3" t="s">
        <v>15</v>
      </c>
      <c r="F44" s="4">
        <v>103.2824204496</v>
      </c>
      <c r="G44" s="5">
        <v>3</v>
      </c>
      <c r="H44" s="5">
        <v>2</v>
      </c>
      <c r="I44" s="4" t="s">
        <v>16</v>
      </c>
      <c r="J44" s="4" t="s">
        <v>16</v>
      </c>
      <c r="K44" s="4" t="s">
        <v>42</v>
      </c>
      <c r="L44" s="4"/>
      <c r="M44" s="6">
        <v>1794001461.9119999</v>
      </c>
      <c r="N44" s="3" t="s">
        <v>25</v>
      </c>
    </row>
    <row r="45" spans="1:14" ht="12.75" hidden="1" customHeight="1" x14ac:dyDescent="0.25">
      <c r="A45" s="3">
        <v>226</v>
      </c>
      <c r="E45" s="3" t="s">
        <v>15</v>
      </c>
      <c r="F45" s="4">
        <v>73.813142915200004</v>
      </c>
      <c r="G45" s="5">
        <v>2</v>
      </c>
      <c r="H45" s="5">
        <v>1</v>
      </c>
      <c r="I45" s="4" t="s">
        <v>16</v>
      </c>
      <c r="J45" s="4" t="s">
        <v>16</v>
      </c>
      <c r="K45" s="4" t="s">
        <v>42</v>
      </c>
      <c r="L45" s="4"/>
      <c r="M45" s="6">
        <v>1298947896.664</v>
      </c>
      <c r="N45" s="3" t="s">
        <v>25</v>
      </c>
    </row>
    <row r="46" spans="1:14" ht="12.75" customHeight="1" x14ac:dyDescent="0.25">
      <c r="A46" s="3">
        <v>195</v>
      </c>
      <c r="B46" s="3" t="s">
        <v>48</v>
      </c>
      <c r="C46" s="3">
        <v>2015</v>
      </c>
      <c r="D46" s="3">
        <v>7</v>
      </c>
      <c r="E46" s="3" t="s">
        <v>15</v>
      </c>
      <c r="F46" s="4">
        <v>70.254437758400002</v>
      </c>
      <c r="G46" s="5">
        <v>2</v>
      </c>
      <c r="H46" s="5">
        <v>1</v>
      </c>
      <c r="I46" s="4" t="s">
        <v>16</v>
      </c>
      <c r="J46" s="4" t="s">
        <v>16</v>
      </c>
      <c r="K46" s="4" t="s">
        <v>20</v>
      </c>
      <c r="L46" s="4">
        <v>0.92575241783012241</v>
      </c>
      <c r="M46" s="6">
        <v>1050974376.4960001</v>
      </c>
      <c r="N46" s="3" t="s">
        <v>18</v>
      </c>
    </row>
    <row r="47" spans="1:14" ht="12.75" customHeight="1" x14ac:dyDescent="0.25">
      <c r="A47" s="3">
        <v>185</v>
      </c>
      <c r="B47" s="3" t="s">
        <v>58</v>
      </c>
      <c r="C47" s="3">
        <v>2015</v>
      </c>
      <c r="D47" s="3">
        <v>12</v>
      </c>
      <c r="E47" s="3" t="s">
        <v>33</v>
      </c>
      <c r="F47" s="4">
        <v>72.063779425199996</v>
      </c>
      <c r="G47" s="5">
        <v>2</v>
      </c>
      <c r="H47" s="5">
        <v>1</v>
      </c>
      <c r="I47" s="4" t="s">
        <v>16</v>
      </c>
      <c r="J47" s="4" t="s">
        <v>16</v>
      </c>
      <c r="K47" s="4" t="s">
        <v>20</v>
      </c>
      <c r="L47" s="4">
        <v>2.8963776242406563</v>
      </c>
      <c r="M47" s="6">
        <v>1366809994.22</v>
      </c>
      <c r="N47" s="3" t="s">
        <v>18</v>
      </c>
    </row>
    <row r="48" spans="1:14" ht="12.75" hidden="1" customHeight="1" x14ac:dyDescent="0.25">
      <c r="A48" s="3">
        <v>251</v>
      </c>
      <c r="E48" s="3" t="s">
        <v>15</v>
      </c>
      <c r="F48" s="4">
        <v>98.284239049599989</v>
      </c>
      <c r="G48" s="5">
        <v>2</v>
      </c>
      <c r="H48" s="5">
        <v>2</v>
      </c>
      <c r="I48" s="4" t="s">
        <v>16</v>
      </c>
      <c r="J48" s="4" t="s">
        <v>16</v>
      </c>
      <c r="K48" s="4" t="s">
        <v>20</v>
      </c>
      <c r="L48" s="4">
        <v>4.5610487247390568</v>
      </c>
      <c r="M48" s="6">
        <v>1506668731.3919997</v>
      </c>
      <c r="N48" s="3" t="s">
        <v>25</v>
      </c>
    </row>
    <row r="49" spans="1:14" ht="12.75" customHeight="1" x14ac:dyDescent="0.25">
      <c r="A49" s="3">
        <v>191</v>
      </c>
      <c r="B49" s="3" t="s">
        <v>48</v>
      </c>
      <c r="C49" s="3">
        <v>2015</v>
      </c>
      <c r="D49" s="3">
        <v>7</v>
      </c>
      <c r="E49" s="3" t="s">
        <v>15</v>
      </c>
      <c r="F49" s="4">
        <v>107.80077643520001</v>
      </c>
      <c r="G49" s="5">
        <v>3</v>
      </c>
      <c r="H49" s="5">
        <v>2</v>
      </c>
      <c r="I49" s="4" t="s">
        <v>16</v>
      </c>
      <c r="J49" s="4" t="s">
        <v>16</v>
      </c>
      <c r="K49" s="4" t="s">
        <v>20</v>
      </c>
      <c r="L49" s="4">
        <v>2.0437560565700852</v>
      </c>
      <c r="M49" s="6">
        <v>2215908511.4320002</v>
      </c>
      <c r="N49" s="3" t="s">
        <v>18</v>
      </c>
    </row>
    <row r="50" spans="1:14" ht="12.75" customHeight="1" x14ac:dyDescent="0.25">
      <c r="A50" s="3">
        <v>144</v>
      </c>
      <c r="B50" s="3" t="s">
        <v>59</v>
      </c>
      <c r="C50" s="3">
        <v>2017</v>
      </c>
      <c r="D50" s="3">
        <v>9</v>
      </c>
      <c r="E50" s="3" t="s">
        <v>15</v>
      </c>
      <c r="F50" s="4">
        <v>63.226994709999992</v>
      </c>
      <c r="G50" s="5">
        <v>2</v>
      </c>
      <c r="H50" s="5">
        <v>1</v>
      </c>
      <c r="I50" s="4" t="s">
        <v>16</v>
      </c>
      <c r="J50" s="4" t="s">
        <v>16</v>
      </c>
      <c r="K50" s="4" t="s">
        <v>20</v>
      </c>
      <c r="L50" s="4">
        <v>4.0709772610512722</v>
      </c>
      <c r="M50" s="6">
        <v>1278508414.1499999</v>
      </c>
      <c r="N50" s="3" t="s">
        <v>18</v>
      </c>
    </row>
    <row r="51" spans="1:14" ht="12.75" customHeight="1" x14ac:dyDescent="0.25">
      <c r="A51" s="3">
        <v>95</v>
      </c>
      <c r="B51" s="3" t="s">
        <v>46</v>
      </c>
      <c r="C51" s="3">
        <v>2017</v>
      </c>
      <c r="D51" s="3">
        <v>11</v>
      </c>
      <c r="E51" s="3" t="s">
        <v>15</v>
      </c>
      <c r="F51" s="4">
        <v>74.163015613200002</v>
      </c>
      <c r="G51" s="5">
        <v>2</v>
      </c>
      <c r="H51" s="5">
        <v>1</v>
      </c>
      <c r="I51" s="4" t="s">
        <v>16</v>
      </c>
      <c r="J51" s="4" t="s">
        <v>16</v>
      </c>
      <c r="K51" s="4" t="s">
        <v>20</v>
      </c>
      <c r="L51" s="4">
        <v>3.4615918424701602</v>
      </c>
      <c r="M51" s="6">
        <v>1241972012.6000001</v>
      </c>
      <c r="N51" s="3" t="s">
        <v>18</v>
      </c>
    </row>
    <row r="52" spans="1:14" ht="12.75" customHeight="1" x14ac:dyDescent="0.25">
      <c r="A52" s="3">
        <v>41</v>
      </c>
      <c r="B52" s="3" t="s">
        <v>60</v>
      </c>
      <c r="C52" s="3">
        <v>2017</v>
      </c>
      <c r="D52" s="3">
        <v>11</v>
      </c>
      <c r="E52" s="3" t="s">
        <v>15</v>
      </c>
      <c r="F52" s="4">
        <v>104.23207491559999</v>
      </c>
      <c r="G52" s="5">
        <v>3</v>
      </c>
      <c r="H52" s="5">
        <v>2</v>
      </c>
      <c r="I52" s="4" t="s">
        <v>16</v>
      </c>
      <c r="J52" s="4" t="s">
        <v>16</v>
      </c>
      <c r="K52" s="4" t="s">
        <v>20</v>
      </c>
      <c r="L52" s="4">
        <v>3.9800466938162531</v>
      </c>
      <c r="M52" s="6">
        <v>1913869087.2839997</v>
      </c>
      <c r="N52" s="3" t="s">
        <v>18</v>
      </c>
    </row>
    <row r="53" spans="1:14" ht="12.75" customHeight="1" x14ac:dyDescent="0.25">
      <c r="A53" s="3">
        <v>50</v>
      </c>
      <c r="B53" s="3" t="s">
        <v>61</v>
      </c>
      <c r="C53" s="3">
        <v>2015</v>
      </c>
      <c r="D53" s="3">
        <v>6</v>
      </c>
      <c r="E53" s="3" t="s">
        <v>33</v>
      </c>
      <c r="F53" s="4">
        <v>66.615761699199993</v>
      </c>
      <c r="G53" s="5">
        <v>2</v>
      </c>
      <c r="H53" s="5">
        <v>1</v>
      </c>
      <c r="I53" s="4" t="s">
        <v>16</v>
      </c>
      <c r="J53" s="4" t="s">
        <v>16</v>
      </c>
      <c r="K53" s="4" t="s">
        <v>20</v>
      </c>
      <c r="L53" s="4">
        <v>2.4384459224695467</v>
      </c>
      <c r="M53" s="6">
        <v>1075784748.5439999</v>
      </c>
      <c r="N53" s="3" t="s">
        <v>18</v>
      </c>
    </row>
    <row r="54" spans="1:14" ht="12.75" hidden="1" customHeight="1" x14ac:dyDescent="0.25">
      <c r="A54" s="3">
        <v>250</v>
      </c>
      <c r="E54" s="3" t="s">
        <v>15</v>
      </c>
      <c r="F54" s="4">
        <v>74.163015613200002</v>
      </c>
      <c r="G54" s="5">
        <v>2</v>
      </c>
      <c r="H54" s="5">
        <v>1</v>
      </c>
      <c r="I54" s="4" t="s">
        <v>16</v>
      </c>
      <c r="J54" s="4" t="s">
        <v>16</v>
      </c>
      <c r="K54" s="4" t="s">
        <v>20</v>
      </c>
      <c r="L54" s="4">
        <v>1.9163888359489816</v>
      </c>
      <c r="M54" s="6">
        <v>1517434779.1240003</v>
      </c>
      <c r="N54" s="3" t="s">
        <v>25</v>
      </c>
    </row>
    <row r="55" spans="1:14" ht="12.75" customHeight="1" x14ac:dyDescent="0.25">
      <c r="A55" s="3">
        <v>105</v>
      </c>
      <c r="B55" s="3" t="s">
        <v>62</v>
      </c>
      <c r="C55" s="3">
        <v>2017</v>
      </c>
      <c r="D55" s="3">
        <v>11</v>
      </c>
      <c r="E55" s="3" t="s">
        <v>15</v>
      </c>
      <c r="F55" s="4">
        <v>73.813142915200004</v>
      </c>
      <c r="G55" s="5">
        <v>2</v>
      </c>
      <c r="H55" s="5">
        <v>1</v>
      </c>
      <c r="I55" s="4" t="s">
        <v>16</v>
      </c>
      <c r="J55" s="4" t="s">
        <v>16</v>
      </c>
      <c r="K55" s="4" t="s">
        <v>20</v>
      </c>
      <c r="L55" s="4">
        <v>1.4505711218749378</v>
      </c>
      <c r="M55" s="6">
        <v>1119437458.3920002</v>
      </c>
      <c r="N55" s="3" t="s">
        <v>18</v>
      </c>
    </row>
    <row r="56" spans="1:14" ht="12.75" customHeight="1" x14ac:dyDescent="0.25">
      <c r="A56" s="3">
        <v>133</v>
      </c>
      <c r="B56" s="3" t="s">
        <v>63</v>
      </c>
      <c r="C56" s="3">
        <v>2014</v>
      </c>
      <c r="D56" s="3">
        <v>6</v>
      </c>
      <c r="E56" s="3" t="s">
        <v>15</v>
      </c>
      <c r="F56" s="4">
        <v>76.912015383199986</v>
      </c>
      <c r="G56" s="5">
        <v>2</v>
      </c>
      <c r="H56" s="5">
        <v>1</v>
      </c>
      <c r="I56" s="4" t="s">
        <v>16</v>
      </c>
      <c r="J56" s="4" t="s">
        <v>16</v>
      </c>
      <c r="K56" s="4" t="s">
        <v>42</v>
      </c>
      <c r="L56" s="4"/>
      <c r="M56" s="6">
        <v>1274676470.7159998</v>
      </c>
      <c r="N56" s="3" t="s">
        <v>18</v>
      </c>
    </row>
    <row r="57" spans="1:14" ht="12.75" hidden="1" customHeight="1" x14ac:dyDescent="0.25">
      <c r="A57" s="3">
        <v>247</v>
      </c>
      <c r="E57" s="3" t="s">
        <v>15</v>
      </c>
      <c r="F57" s="4">
        <v>118.3169501008</v>
      </c>
      <c r="G57" s="5">
        <v>3</v>
      </c>
      <c r="H57" s="5">
        <v>2</v>
      </c>
      <c r="I57" s="4" t="s">
        <v>16</v>
      </c>
      <c r="J57" s="4" t="s">
        <v>16</v>
      </c>
      <c r="K57" s="4" t="s">
        <v>20</v>
      </c>
      <c r="L57" s="4">
        <v>3.1696562969201847</v>
      </c>
      <c r="M57" s="6">
        <v>2066551999.6880002</v>
      </c>
      <c r="N57" s="3" t="s">
        <v>25</v>
      </c>
    </row>
    <row r="58" spans="1:14" ht="12.75" customHeight="1" x14ac:dyDescent="0.25">
      <c r="A58" s="3">
        <v>20</v>
      </c>
      <c r="B58" s="3" t="s">
        <v>64</v>
      </c>
      <c r="C58" s="3">
        <v>2017</v>
      </c>
      <c r="D58" s="3">
        <v>4</v>
      </c>
      <c r="E58" s="3" t="s">
        <v>15</v>
      </c>
      <c r="F58" s="4">
        <v>104.77187850679999</v>
      </c>
      <c r="G58" s="5">
        <v>3</v>
      </c>
      <c r="H58" s="5">
        <v>2</v>
      </c>
      <c r="I58" s="4" t="s">
        <v>16</v>
      </c>
      <c r="J58" s="4" t="s">
        <v>16</v>
      </c>
      <c r="K58" s="4" t="s">
        <v>20</v>
      </c>
      <c r="L58" s="4">
        <v>3.6984015065130356</v>
      </c>
      <c r="M58" s="6">
        <v>1726667380.438</v>
      </c>
      <c r="N58" s="3" t="s">
        <v>18</v>
      </c>
    </row>
    <row r="59" spans="1:14" ht="12.75" customHeight="1" x14ac:dyDescent="0.25">
      <c r="A59" s="3">
        <v>152</v>
      </c>
      <c r="B59" s="3" t="s">
        <v>45</v>
      </c>
      <c r="C59" s="3">
        <v>2017</v>
      </c>
      <c r="D59" s="3">
        <v>3</v>
      </c>
      <c r="E59" s="3" t="s">
        <v>15</v>
      </c>
      <c r="F59" s="4">
        <v>66.92564894600001</v>
      </c>
      <c r="G59" s="5">
        <v>2</v>
      </c>
      <c r="H59" s="5">
        <v>1</v>
      </c>
      <c r="I59" s="4" t="s">
        <v>16</v>
      </c>
      <c r="J59" s="4" t="s">
        <v>16</v>
      </c>
      <c r="K59" s="4" t="s">
        <v>24</v>
      </c>
      <c r="L59" s="4"/>
      <c r="M59" s="6">
        <v>1099164317.0200002</v>
      </c>
      <c r="N59" s="3" t="s">
        <v>18</v>
      </c>
    </row>
    <row r="60" spans="1:14" ht="12.75" hidden="1" customHeight="1" x14ac:dyDescent="0.25">
      <c r="A60" s="3">
        <v>237</v>
      </c>
      <c r="E60" s="3" t="s">
        <v>15</v>
      </c>
      <c r="F60" s="4">
        <v>74.183008338799993</v>
      </c>
      <c r="G60" s="5">
        <v>2</v>
      </c>
      <c r="H60" s="5">
        <v>1</v>
      </c>
      <c r="I60" s="4" t="s">
        <v>16</v>
      </c>
      <c r="J60" s="4" t="s">
        <v>16</v>
      </c>
      <c r="K60" s="4" t="s">
        <v>20</v>
      </c>
      <c r="L60" s="4">
        <v>1.1236373798523098</v>
      </c>
      <c r="M60" s="6">
        <v>1181239613.1139998</v>
      </c>
      <c r="N60" s="3" t="s">
        <v>25</v>
      </c>
    </row>
    <row r="61" spans="1:14" ht="12.75" customHeight="1" x14ac:dyDescent="0.25">
      <c r="A61" s="3">
        <v>3</v>
      </c>
      <c r="B61" s="3" t="s">
        <v>65</v>
      </c>
      <c r="C61" s="3">
        <v>2017</v>
      </c>
      <c r="D61" s="3">
        <v>7</v>
      </c>
      <c r="E61" s="3" t="s">
        <v>15</v>
      </c>
      <c r="F61" s="4">
        <v>54.560148162399997</v>
      </c>
      <c r="G61" s="5">
        <v>1</v>
      </c>
      <c r="H61" s="5">
        <v>1</v>
      </c>
      <c r="I61" s="4" t="s">
        <v>16</v>
      </c>
      <c r="J61" s="4" t="s">
        <v>16</v>
      </c>
      <c r="K61" s="4" t="s">
        <v>20</v>
      </c>
      <c r="L61" s="4">
        <v>3.7402074949556576</v>
      </c>
      <c r="M61" s="6">
        <v>1162555457.2720001</v>
      </c>
      <c r="N61" s="3" t="s">
        <v>18</v>
      </c>
    </row>
    <row r="62" spans="1:14" ht="12.75" customHeight="1" x14ac:dyDescent="0.25">
      <c r="A62" s="3">
        <v>177</v>
      </c>
      <c r="B62" s="3" t="s">
        <v>66</v>
      </c>
      <c r="C62" s="3">
        <v>2016</v>
      </c>
      <c r="D62" s="3">
        <v>3</v>
      </c>
      <c r="E62" s="3" t="s">
        <v>15</v>
      </c>
      <c r="F62" s="4">
        <v>85.768792824000002</v>
      </c>
      <c r="G62" s="5">
        <v>2</v>
      </c>
      <c r="H62" s="5">
        <v>2</v>
      </c>
      <c r="I62" s="4" t="s">
        <v>16</v>
      </c>
      <c r="J62" s="4" t="s">
        <v>16</v>
      </c>
      <c r="K62" s="4" t="s">
        <v>20</v>
      </c>
      <c r="L62" s="4">
        <v>1.17097532310779</v>
      </c>
      <c r="M62" s="6">
        <v>1619251169.8</v>
      </c>
      <c r="N62" s="3" t="s">
        <v>18</v>
      </c>
    </row>
    <row r="63" spans="1:14" ht="12.75" customHeight="1" x14ac:dyDescent="0.25">
      <c r="A63" s="3">
        <v>19</v>
      </c>
      <c r="B63" s="3" t="s">
        <v>64</v>
      </c>
      <c r="C63" s="3">
        <v>2017</v>
      </c>
      <c r="D63" s="3">
        <v>4</v>
      </c>
      <c r="E63" s="3" t="s">
        <v>15</v>
      </c>
      <c r="F63" s="4">
        <v>72.563597565199998</v>
      </c>
      <c r="G63" s="5">
        <v>2</v>
      </c>
      <c r="H63" s="5">
        <v>1</v>
      </c>
      <c r="I63" s="4" t="s">
        <v>16</v>
      </c>
      <c r="J63" s="4" t="s">
        <v>16</v>
      </c>
      <c r="K63" s="4" t="s">
        <v>20</v>
      </c>
      <c r="L63" s="4">
        <v>4.0512728222972019</v>
      </c>
      <c r="M63" s="6">
        <v>1436370113.0680001</v>
      </c>
      <c r="N63" s="3" t="s">
        <v>18</v>
      </c>
    </row>
    <row r="64" spans="1:14" ht="12.75" customHeight="1" x14ac:dyDescent="0.25">
      <c r="A64" s="3">
        <v>89</v>
      </c>
      <c r="B64" s="3" t="s">
        <v>67</v>
      </c>
      <c r="C64" s="3">
        <v>2017</v>
      </c>
      <c r="D64" s="3">
        <v>3</v>
      </c>
      <c r="E64" s="3" t="s">
        <v>15</v>
      </c>
      <c r="F64" s="4">
        <v>65.186281818799998</v>
      </c>
      <c r="G64" s="5">
        <v>2</v>
      </c>
      <c r="H64" s="5">
        <v>1</v>
      </c>
      <c r="I64" s="4" t="s">
        <v>16</v>
      </c>
      <c r="J64" s="4" t="s">
        <v>16</v>
      </c>
      <c r="K64" s="4" t="s">
        <v>20</v>
      </c>
      <c r="L64" s="4">
        <v>4.1311387722042117</v>
      </c>
      <c r="M64" s="6">
        <v>1179135785.7399998</v>
      </c>
      <c r="N64" s="3" t="s">
        <v>18</v>
      </c>
    </row>
    <row r="65" spans="1:14" ht="12.75" customHeight="1" x14ac:dyDescent="0.25">
      <c r="A65" s="3">
        <v>21</v>
      </c>
      <c r="B65" s="3" t="s">
        <v>68</v>
      </c>
      <c r="C65" s="3">
        <v>2016</v>
      </c>
      <c r="D65" s="3">
        <v>10</v>
      </c>
      <c r="E65" s="3" t="s">
        <v>15</v>
      </c>
      <c r="F65" s="4">
        <v>66.955638034399996</v>
      </c>
      <c r="G65" s="5">
        <v>2</v>
      </c>
      <c r="H65" s="5">
        <v>1</v>
      </c>
      <c r="I65" s="4" t="s">
        <v>16</v>
      </c>
      <c r="J65" s="4" t="s">
        <v>16</v>
      </c>
      <c r="K65" s="4" t="s">
        <v>20</v>
      </c>
      <c r="L65" s="4">
        <v>0.87754784643865724</v>
      </c>
      <c r="M65" s="6">
        <v>1151449239.1159999</v>
      </c>
      <c r="N65" s="3" t="s">
        <v>18</v>
      </c>
    </row>
    <row r="66" spans="1:14" ht="12.75" customHeight="1" x14ac:dyDescent="0.25">
      <c r="A66" s="3">
        <v>40</v>
      </c>
      <c r="B66" s="3" t="s">
        <v>69</v>
      </c>
      <c r="C66" s="3">
        <v>2018</v>
      </c>
      <c r="D66" s="3">
        <v>5</v>
      </c>
      <c r="E66" s="3" t="s">
        <v>15</v>
      </c>
      <c r="F66" s="4">
        <v>74.163015613200002</v>
      </c>
      <c r="G66" s="5">
        <v>2</v>
      </c>
      <c r="H66" s="5">
        <v>1</v>
      </c>
      <c r="I66" s="4" t="s">
        <v>16</v>
      </c>
      <c r="J66" s="4" t="s">
        <v>16</v>
      </c>
      <c r="K66" s="4" t="s">
        <v>20</v>
      </c>
      <c r="L66" s="4">
        <v>4.9339495652228216</v>
      </c>
      <c r="M66" s="6">
        <v>1453980931.8099999</v>
      </c>
      <c r="N66" s="3" t="s">
        <v>18</v>
      </c>
    </row>
    <row r="67" spans="1:14" ht="12.75" hidden="1" customHeight="1" x14ac:dyDescent="0.25">
      <c r="A67" s="3">
        <v>263</v>
      </c>
      <c r="E67" s="3" t="s">
        <v>15</v>
      </c>
      <c r="F67" s="4">
        <v>115.0681321908</v>
      </c>
      <c r="G67" s="5">
        <v>3</v>
      </c>
      <c r="H67" s="5">
        <v>2</v>
      </c>
      <c r="I67" s="4" t="s">
        <v>16</v>
      </c>
      <c r="J67" s="4" t="s">
        <v>16</v>
      </c>
      <c r="K67" s="4" t="s">
        <v>20</v>
      </c>
      <c r="L67" s="4">
        <v>4.4602088976224668</v>
      </c>
      <c r="M67" s="6">
        <v>1792102656.2559998</v>
      </c>
      <c r="N67" s="3" t="s">
        <v>25</v>
      </c>
    </row>
    <row r="68" spans="1:14" ht="12.75" customHeight="1" x14ac:dyDescent="0.25">
      <c r="A68" s="3">
        <v>192</v>
      </c>
      <c r="B68" s="3" t="s">
        <v>48</v>
      </c>
      <c r="C68" s="3">
        <v>2015</v>
      </c>
      <c r="D68" s="3">
        <v>7</v>
      </c>
      <c r="E68" s="3" t="s">
        <v>15</v>
      </c>
      <c r="F68" s="4">
        <v>69.034881496799997</v>
      </c>
      <c r="G68" s="5">
        <v>2</v>
      </c>
      <c r="H68" s="5">
        <v>1</v>
      </c>
      <c r="I68" s="4" t="s">
        <v>16</v>
      </c>
      <c r="J68" s="4" t="s">
        <v>16</v>
      </c>
      <c r="K68" s="4" t="s">
        <v>20</v>
      </c>
      <c r="L68" s="4">
        <v>4.1070575035325962</v>
      </c>
      <c r="M68" s="6">
        <v>1170689399.352</v>
      </c>
      <c r="N68" s="3" t="s">
        <v>18</v>
      </c>
    </row>
    <row r="69" spans="1:14" ht="12.75" hidden="1" customHeight="1" x14ac:dyDescent="0.25">
      <c r="A69" s="3">
        <v>219</v>
      </c>
      <c r="E69" s="3" t="s">
        <v>15</v>
      </c>
      <c r="F69" s="4">
        <v>149.74551474400002</v>
      </c>
      <c r="G69" s="5">
        <v>4</v>
      </c>
      <c r="H69" s="5">
        <v>3</v>
      </c>
      <c r="I69" s="4" t="s">
        <v>16</v>
      </c>
      <c r="J69" s="4" t="s">
        <v>23</v>
      </c>
      <c r="K69" s="4" t="s">
        <v>42</v>
      </c>
      <c r="L69" s="4"/>
      <c r="M69" s="6">
        <v>2679755953.1600003</v>
      </c>
      <c r="N69" s="3" t="s">
        <v>25</v>
      </c>
    </row>
    <row r="70" spans="1:14" ht="12.75" customHeight="1" x14ac:dyDescent="0.25">
      <c r="A70" s="3">
        <v>162</v>
      </c>
      <c r="B70" s="3" t="s">
        <v>70</v>
      </c>
      <c r="C70" s="3">
        <v>2017</v>
      </c>
      <c r="D70" s="3">
        <v>3</v>
      </c>
      <c r="E70" s="3" t="s">
        <v>15</v>
      </c>
      <c r="F70" s="4">
        <v>72.973448439999999</v>
      </c>
      <c r="G70" s="5">
        <v>2</v>
      </c>
      <c r="H70" s="5">
        <v>1</v>
      </c>
      <c r="I70" s="4" t="s">
        <v>16</v>
      </c>
      <c r="J70" s="4" t="s">
        <v>16</v>
      </c>
      <c r="K70" s="4" t="s">
        <v>20</v>
      </c>
      <c r="L70" s="4">
        <v>2.4676257922366625</v>
      </c>
      <c r="M70" s="6">
        <v>1314532755.8</v>
      </c>
      <c r="N70" s="3" t="s">
        <v>18</v>
      </c>
    </row>
    <row r="71" spans="1:14" ht="12.75" customHeight="1" x14ac:dyDescent="0.25">
      <c r="A71" s="3">
        <v>170</v>
      </c>
      <c r="B71" s="3" t="s">
        <v>71</v>
      </c>
      <c r="C71" s="3">
        <v>2017</v>
      </c>
      <c r="D71" s="3">
        <v>8</v>
      </c>
      <c r="E71" s="3" t="s">
        <v>15</v>
      </c>
      <c r="F71" s="4">
        <v>72.563597565199998</v>
      </c>
      <c r="G71" s="5">
        <v>2</v>
      </c>
      <c r="H71" s="5">
        <v>1</v>
      </c>
      <c r="I71" s="4" t="s">
        <v>16</v>
      </c>
      <c r="J71" s="4" t="s">
        <v>16</v>
      </c>
      <c r="K71" s="4" t="s">
        <v>44</v>
      </c>
      <c r="L71" s="4">
        <v>1.6143621973114071</v>
      </c>
      <c r="M71" s="6">
        <v>1166764974.056</v>
      </c>
      <c r="N71" s="3" t="s">
        <v>18</v>
      </c>
    </row>
    <row r="72" spans="1:14" ht="12.75" customHeight="1" x14ac:dyDescent="0.25">
      <c r="A72" s="3">
        <v>184</v>
      </c>
      <c r="B72" s="3" t="s">
        <v>58</v>
      </c>
      <c r="C72" s="3">
        <v>2015</v>
      </c>
      <c r="D72" s="3">
        <v>12</v>
      </c>
      <c r="E72" s="3" t="s">
        <v>15</v>
      </c>
      <c r="F72" s="4">
        <v>72.063779425199996</v>
      </c>
      <c r="G72" s="5">
        <v>2</v>
      </c>
      <c r="H72" s="5">
        <v>1</v>
      </c>
      <c r="I72" s="4" t="s">
        <v>16</v>
      </c>
      <c r="J72" s="4" t="s">
        <v>16</v>
      </c>
      <c r="K72" s="4" t="s">
        <v>20</v>
      </c>
      <c r="L72" s="4">
        <v>0.76516520793289999</v>
      </c>
      <c r="M72" s="6">
        <v>1390486128.592</v>
      </c>
      <c r="N72" s="3" t="s">
        <v>18</v>
      </c>
    </row>
    <row r="73" spans="1:14" ht="12.75" customHeight="1" x14ac:dyDescent="0.25">
      <c r="A73" s="3">
        <v>8</v>
      </c>
      <c r="B73" s="3" t="s">
        <v>72</v>
      </c>
      <c r="C73" s="3">
        <v>2018</v>
      </c>
      <c r="D73" s="3">
        <v>1</v>
      </c>
      <c r="E73" s="3" t="s">
        <v>15</v>
      </c>
      <c r="F73" s="4">
        <v>66.965634397199992</v>
      </c>
      <c r="G73" s="5">
        <v>2</v>
      </c>
      <c r="H73" s="5">
        <v>1</v>
      </c>
      <c r="I73" s="4" t="s">
        <v>16</v>
      </c>
      <c r="J73" s="4" t="s">
        <v>16</v>
      </c>
      <c r="K73" s="4" t="s">
        <v>20</v>
      </c>
      <c r="L73" s="4">
        <v>3.2559457635256188</v>
      </c>
      <c r="M73" s="6">
        <v>1103177720.0839999</v>
      </c>
      <c r="N73" s="3" t="s">
        <v>18</v>
      </c>
    </row>
    <row r="74" spans="1:14" ht="12.75" customHeight="1" x14ac:dyDescent="0.25">
      <c r="A74" s="3">
        <v>161</v>
      </c>
      <c r="B74" s="3" t="s">
        <v>73</v>
      </c>
      <c r="C74" s="3">
        <v>2016</v>
      </c>
      <c r="D74" s="3">
        <v>6</v>
      </c>
      <c r="E74" s="3" t="s">
        <v>15</v>
      </c>
      <c r="F74" s="4">
        <v>72.673557556000006</v>
      </c>
      <c r="G74" s="5">
        <v>2</v>
      </c>
      <c r="H74" s="5">
        <v>1</v>
      </c>
      <c r="I74" s="4" t="s">
        <v>16</v>
      </c>
      <c r="J74" s="4" t="s">
        <v>16</v>
      </c>
      <c r="K74" s="4" t="s">
        <v>20</v>
      </c>
      <c r="L74" s="4">
        <v>4.1701864717619159</v>
      </c>
      <c r="M74" s="6">
        <v>1309659798.7</v>
      </c>
      <c r="N74" s="3" t="s">
        <v>18</v>
      </c>
    </row>
    <row r="75" spans="1:14" ht="12.75" customHeight="1" x14ac:dyDescent="0.25">
      <c r="A75" s="3">
        <v>12</v>
      </c>
      <c r="B75" s="3" t="s">
        <v>74</v>
      </c>
      <c r="C75" s="3">
        <v>2016</v>
      </c>
      <c r="D75" s="3">
        <v>8</v>
      </c>
      <c r="E75" s="3" t="s">
        <v>15</v>
      </c>
      <c r="F75" s="4">
        <v>180.46433762839999</v>
      </c>
      <c r="G75" s="5">
        <v>5</v>
      </c>
      <c r="H75" s="5">
        <v>3</v>
      </c>
      <c r="I75" s="4" t="s">
        <v>23</v>
      </c>
      <c r="J75" s="4" t="s">
        <v>23</v>
      </c>
      <c r="K75" s="4" t="s">
        <v>20</v>
      </c>
      <c r="L75" s="4">
        <v>2.0338253407468039</v>
      </c>
      <c r="M75" s="6">
        <v>2798554732.0940003</v>
      </c>
      <c r="N75" s="3" t="s">
        <v>18</v>
      </c>
    </row>
    <row r="76" spans="1:14" ht="12.75" hidden="1" customHeight="1" x14ac:dyDescent="0.25">
      <c r="A76" s="3">
        <v>264</v>
      </c>
      <c r="E76" s="3" t="s">
        <v>15</v>
      </c>
      <c r="F76" s="4">
        <v>73.813142915200004</v>
      </c>
      <c r="G76" s="5">
        <v>2</v>
      </c>
      <c r="H76" s="5">
        <v>1</v>
      </c>
      <c r="I76" s="4" t="s">
        <v>16</v>
      </c>
      <c r="J76" s="4" t="s">
        <v>16</v>
      </c>
      <c r="K76" s="4" t="s">
        <v>20</v>
      </c>
      <c r="L76" s="4">
        <v>1.0668271472466297</v>
      </c>
      <c r="M76" s="6">
        <v>1550907427.0799999</v>
      </c>
      <c r="N76" s="3" t="s">
        <v>25</v>
      </c>
    </row>
    <row r="77" spans="1:14" ht="12.75" customHeight="1" x14ac:dyDescent="0.25">
      <c r="A77" s="3">
        <v>186</v>
      </c>
      <c r="B77" s="3" t="s">
        <v>75</v>
      </c>
      <c r="C77" s="3">
        <v>2016</v>
      </c>
      <c r="D77" s="3">
        <v>10</v>
      </c>
      <c r="E77" s="3" t="s">
        <v>15</v>
      </c>
      <c r="F77" s="4">
        <v>149.08575479919998</v>
      </c>
      <c r="G77" s="5">
        <v>4</v>
      </c>
      <c r="H77" s="5">
        <v>3</v>
      </c>
      <c r="I77" s="4" t="s">
        <v>23</v>
      </c>
      <c r="J77" s="4" t="s">
        <v>16</v>
      </c>
      <c r="K77" s="4" t="s">
        <v>20</v>
      </c>
      <c r="L77" s="4">
        <v>2.0073851819171717</v>
      </c>
      <c r="M77" s="6">
        <v>2940357508.1759996</v>
      </c>
      <c r="N77" s="3" t="s">
        <v>18</v>
      </c>
    </row>
    <row r="78" spans="1:14" ht="12.75" customHeight="1" x14ac:dyDescent="0.25">
      <c r="A78" s="3">
        <v>44</v>
      </c>
      <c r="B78" s="3" t="s">
        <v>76</v>
      </c>
      <c r="C78" s="3">
        <v>2015</v>
      </c>
      <c r="D78" s="3">
        <v>3</v>
      </c>
      <c r="E78" s="3" t="s">
        <v>15</v>
      </c>
      <c r="F78" s="4">
        <v>133.23152339839999</v>
      </c>
      <c r="G78" s="5">
        <v>4</v>
      </c>
      <c r="H78" s="5">
        <v>2</v>
      </c>
      <c r="I78" s="4" t="s">
        <v>16</v>
      </c>
      <c r="J78" s="4" t="s">
        <v>16</v>
      </c>
      <c r="K78" s="4" t="s">
        <v>20</v>
      </c>
      <c r="L78" s="4">
        <v>2.940936739961816</v>
      </c>
      <c r="M78" s="6">
        <v>2669431972.3280001</v>
      </c>
      <c r="N78" s="3" t="s">
        <v>18</v>
      </c>
    </row>
    <row r="79" spans="1:14" ht="12.75" customHeight="1" x14ac:dyDescent="0.25">
      <c r="A79" s="3">
        <v>72</v>
      </c>
      <c r="B79" s="3" t="s">
        <v>77</v>
      </c>
      <c r="C79" s="3">
        <v>2017</v>
      </c>
      <c r="D79" s="3">
        <v>12</v>
      </c>
      <c r="E79" s="3" t="s">
        <v>15</v>
      </c>
      <c r="F79" s="4">
        <v>69.064870585199998</v>
      </c>
      <c r="G79" s="5">
        <v>2</v>
      </c>
      <c r="H79" s="5">
        <v>1</v>
      </c>
      <c r="I79" s="4" t="s">
        <v>16</v>
      </c>
      <c r="J79" s="4" t="s">
        <v>16</v>
      </c>
      <c r="K79" s="4" t="s">
        <v>78</v>
      </c>
      <c r="L79" s="4"/>
      <c r="M79" s="6">
        <v>1139320560.994</v>
      </c>
      <c r="N79" s="3" t="s">
        <v>18</v>
      </c>
    </row>
    <row r="80" spans="1:14" ht="12.75" hidden="1" customHeight="1" x14ac:dyDescent="0.25">
      <c r="A80" s="3">
        <v>235</v>
      </c>
      <c r="E80" s="3" t="s">
        <v>15</v>
      </c>
      <c r="F80" s="4">
        <v>123.12520060759999</v>
      </c>
      <c r="G80" s="5">
        <v>4</v>
      </c>
      <c r="H80" s="5">
        <v>2</v>
      </c>
      <c r="I80" s="4" t="s">
        <v>16</v>
      </c>
      <c r="J80" s="4" t="s">
        <v>16</v>
      </c>
      <c r="K80" s="4" t="s">
        <v>20</v>
      </c>
      <c r="L80" s="4">
        <v>1.1258299569958314</v>
      </c>
      <c r="M80" s="6">
        <v>2094477173.5580001</v>
      </c>
      <c r="N80" s="3" t="s">
        <v>25</v>
      </c>
    </row>
    <row r="81" spans="1:14" ht="12.75" customHeight="1" x14ac:dyDescent="0.25">
      <c r="A81" s="3">
        <v>32</v>
      </c>
      <c r="B81" s="3" t="s">
        <v>79</v>
      </c>
      <c r="C81" s="3">
        <v>2017</v>
      </c>
      <c r="D81" s="3">
        <v>4</v>
      </c>
      <c r="E81" s="3" t="s">
        <v>15</v>
      </c>
      <c r="F81" s="4">
        <v>72.563597565199998</v>
      </c>
      <c r="G81" s="5">
        <v>2</v>
      </c>
      <c r="H81" s="5">
        <v>1</v>
      </c>
      <c r="I81" s="4" t="s">
        <v>16</v>
      </c>
      <c r="J81" s="4" t="s">
        <v>16</v>
      </c>
      <c r="K81" s="4" t="s">
        <v>20</v>
      </c>
      <c r="L81" s="4">
        <v>2.5329261532244698</v>
      </c>
      <c r="M81" s="6">
        <v>1426644212.4219999</v>
      </c>
      <c r="N81" s="3" t="s">
        <v>18</v>
      </c>
    </row>
    <row r="82" spans="1:14" ht="12.75" customHeight="1" x14ac:dyDescent="0.25">
      <c r="A82" s="3">
        <v>58</v>
      </c>
      <c r="B82" s="3" t="s">
        <v>80</v>
      </c>
      <c r="C82" s="3">
        <v>2017</v>
      </c>
      <c r="D82" s="3">
        <v>9</v>
      </c>
      <c r="E82" s="3" t="s">
        <v>15</v>
      </c>
      <c r="F82" s="4">
        <v>128.56322197080002</v>
      </c>
      <c r="G82" s="5">
        <v>4</v>
      </c>
      <c r="H82" s="5">
        <v>2</v>
      </c>
      <c r="I82" s="4" t="s">
        <v>16</v>
      </c>
      <c r="J82" s="4" t="s">
        <v>16</v>
      </c>
      <c r="K82" s="4" t="s">
        <v>20</v>
      </c>
      <c r="L82" s="4">
        <v>3.3420899435474096</v>
      </c>
      <c r="M82" s="6">
        <v>2094038439.658</v>
      </c>
      <c r="N82" s="3" t="s">
        <v>18</v>
      </c>
    </row>
    <row r="83" spans="1:14" ht="12.75" customHeight="1" x14ac:dyDescent="0.25">
      <c r="A83" s="3">
        <v>64</v>
      </c>
      <c r="B83" s="3" t="s">
        <v>81</v>
      </c>
      <c r="C83" s="3">
        <v>2017</v>
      </c>
      <c r="D83" s="3">
        <v>11</v>
      </c>
      <c r="E83" s="3" t="s">
        <v>15</v>
      </c>
      <c r="F83" s="4">
        <v>104.23207491559999</v>
      </c>
      <c r="G83" s="5">
        <v>3</v>
      </c>
      <c r="H83" s="5">
        <v>2</v>
      </c>
      <c r="I83" s="4" t="s">
        <v>16</v>
      </c>
      <c r="J83" s="4" t="s">
        <v>16</v>
      </c>
      <c r="K83" s="4" t="s">
        <v>20</v>
      </c>
      <c r="L83" s="4">
        <v>2.1301448920348349</v>
      </c>
      <c r="M83" s="6">
        <v>1726675024.1179998</v>
      </c>
      <c r="N83" s="3" t="s">
        <v>18</v>
      </c>
    </row>
    <row r="84" spans="1:14" ht="12.75" customHeight="1" x14ac:dyDescent="0.25">
      <c r="A84" s="3">
        <v>33</v>
      </c>
      <c r="B84" s="3" t="s">
        <v>82</v>
      </c>
      <c r="C84" s="3">
        <v>2017</v>
      </c>
      <c r="D84" s="3">
        <v>4</v>
      </c>
      <c r="E84" s="3" t="s">
        <v>15</v>
      </c>
      <c r="F84" s="4">
        <v>64.836409120799999</v>
      </c>
      <c r="G84" s="5">
        <v>2</v>
      </c>
      <c r="H84" s="5">
        <v>1</v>
      </c>
      <c r="I84" s="4" t="s">
        <v>16</v>
      </c>
      <c r="J84" s="4" t="s">
        <v>16</v>
      </c>
      <c r="K84" s="4" t="s">
        <v>83</v>
      </c>
      <c r="L84" s="4"/>
      <c r="M84" s="6">
        <v>1257334271.776</v>
      </c>
      <c r="N84" s="3" t="s">
        <v>18</v>
      </c>
    </row>
    <row r="85" spans="1:14" ht="12.75" hidden="1" customHeight="1" x14ac:dyDescent="0.25">
      <c r="A85" s="3">
        <v>254</v>
      </c>
      <c r="E85" s="3" t="s">
        <v>15</v>
      </c>
      <c r="F85" s="4">
        <v>118.3169501008</v>
      </c>
      <c r="G85" s="5">
        <v>3</v>
      </c>
      <c r="H85" s="5">
        <v>2</v>
      </c>
      <c r="I85" s="4" t="s">
        <v>16</v>
      </c>
      <c r="J85" s="4" t="s">
        <v>16</v>
      </c>
      <c r="K85" s="4" t="s">
        <v>20</v>
      </c>
      <c r="L85" s="4">
        <v>3.9577056241823771</v>
      </c>
      <c r="M85" s="6">
        <v>1880270034.1919999</v>
      </c>
      <c r="N85" s="3" t="s">
        <v>25</v>
      </c>
    </row>
    <row r="86" spans="1:14" ht="12.75" customHeight="1" x14ac:dyDescent="0.25">
      <c r="A86" s="3">
        <v>29</v>
      </c>
      <c r="B86" s="3" t="s">
        <v>84</v>
      </c>
      <c r="C86" s="3">
        <v>2016</v>
      </c>
      <c r="D86" s="3">
        <v>8</v>
      </c>
      <c r="E86" s="3" t="s">
        <v>15</v>
      </c>
      <c r="F86" s="4">
        <v>72.563597565199998</v>
      </c>
      <c r="G86" s="5">
        <v>2</v>
      </c>
      <c r="H86" s="5">
        <v>1</v>
      </c>
      <c r="I86" s="4" t="s">
        <v>16</v>
      </c>
      <c r="J86" s="4" t="s">
        <v>16</v>
      </c>
      <c r="K86" s="4" t="s">
        <v>20</v>
      </c>
      <c r="L86" s="4">
        <v>2.1131052355197784</v>
      </c>
      <c r="M86" s="6">
        <v>1364156868.448</v>
      </c>
      <c r="N86" s="3" t="s">
        <v>18</v>
      </c>
    </row>
    <row r="87" spans="1:14" ht="12.75" hidden="1" customHeight="1" x14ac:dyDescent="0.25">
      <c r="A87" s="3">
        <v>262</v>
      </c>
      <c r="E87" s="3" t="s">
        <v>15</v>
      </c>
      <c r="F87" s="4">
        <v>55.6097662564</v>
      </c>
      <c r="G87" s="5">
        <v>1</v>
      </c>
      <c r="H87" s="5">
        <v>1</v>
      </c>
      <c r="I87" s="4" t="s">
        <v>16</v>
      </c>
      <c r="J87" s="4" t="s">
        <v>16</v>
      </c>
      <c r="K87" s="4" t="s">
        <v>20</v>
      </c>
      <c r="L87" s="4">
        <v>1.6379308643260746</v>
      </c>
      <c r="M87" s="6">
        <v>976422268.0079999</v>
      </c>
      <c r="N87" s="3" t="s">
        <v>25</v>
      </c>
    </row>
    <row r="88" spans="1:14" ht="12.75" hidden="1" customHeight="1" x14ac:dyDescent="0.25">
      <c r="A88" s="3">
        <v>215</v>
      </c>
      <c r="E88" s="3" t="s">
        <v>15</v>
      </c>
      <c r="F88" s="4">
        <v>70.484354102800012</v>
      </c>
      <c r="G88" s="5">
        <v>2</v>
      </c>
      <c r="H88" s="5">
        <v>1</v>
      </c>
      <c r="I88" s="4" t="s">
        <v>16</v>
      </c>
      <c r="J88" s="4" t="s">
        <v>16</v>
      </c>
      <c r="K88" s="4" t="s">
        <v>20</v>
      </c>
      <c r="L88" s="4">
        <v>1.2976787652323307</v>
      </c>
      <c r="M88" s="6">
        <v>1468051971.2320001</v>
      </c>
      <c r="N88" s="3" t="s">
        <v>25</v>
      </c>
    </row>
    <row r="89" spans="1:14" ht="12.75" hidden="1" customHeight="1" x14ac:dyDescent="0.25">
      <c r="A89" s="3">
        <v>209</v>
      </c>
      <c r="E89" s="3" t="s">
        <v>15</v>
      </c>
      <c r="F89" s="4">
        <v>148.30603850080001</v>
      </c>
      <c r="G89" s="5">
        <v>4</v>
      </c>
      <c r="H89" s="5">
        <v>3</v>
      </c>
      <c r="I89" s="4" t="s">
        <v>16</v>
      </c>
      <c r="J89" s="4" t="s">
        <v>23</v>
      </c>
      <c r="K89" s="4" t="s">
        <v>20</v>
      </c>
      <c r="L89" s="4">
        <v>3.2939718182414635</v>
      </c>
      <c r="M89" s="6">
        <v>2749858826.6160002</v>
      </c>
      <c r="N89" s="3" t="s">
        <v>25</v>
      </c>
    </row>
    <row r="90" spans="1:14" ht="12.75" customHeight="1" x14ac:dyDescent="0.25">
      <c r="A90" s="3">
        <v>101</v>
      </c>
      <c r="B90" s="3" t="s">
        <v>85</v>
      </c>
      <c r="C90" s="3">
        <v>2017</v>
      </c>
      <c r="D90" s="3">
        <v>4</v>
      </c>
      <c r="E90" s="3" t="s">
        <v>15</v>
      </c>
      <c r="F90" s="4">
        <v>72.973448439999999</v>
      </c>
      <c r="G90" s="5">
        <v>2</v>
      </c>
      <c r="H90" s="5">
        <v>1</v>
      </c>
      <c r="I90" s="4" t="s">
        <v>16</v>
      </c>
      <c r="J90" s="4" t="s">
        <v>16</v>
      </c>
      <c r="K90" s="4" t="s">
        <v>20</v>
      </c>
      <c r="L90" s="4">
        <v>3.3756697553701742</v>
      </c>
      <c r="M90" s="6">
        <v>1084075803.8</v>
      </c>
      <c r="N90" s="3" t="s">
        <v>18</v>
      </c>
    </row>
    <row r="91" spans="1:14" ht="12.75" hidden="1" customHeight="1" x14ac:dyDescent="0.25">
      <c r="A91" s="3">
        <v>212</v>
      </c>
      <c r="E91" s="3" t="s">
        <v>15</v>
      </c>
      <c r="F91" s="4">
        <v>89.797327032399991</v>
      </c>
      <c r="G91" s="5">
        <v>2</v>
      </c>
      <c r="H91" s="5">
        <v>2</v>
      </c>
      <c r="I91" s="4" t="s">
        <v>16</v>
      </c>
      <c r="J91" s="4" t="s">
        <v>16</v>
      </c>
      <c r="K91" s="4" t="s">
        <v>20</v>
      </c>
      <c r="L91" s="4">
        <v>3.0956526747824791</v>
      </c>
      <c r="M91" s="6">
        <v>1816731466.4619999</v>
      </c>
      <c r="N91" s="3" t="s">
        <v>25</v>
      </c>
    </row>
    <row r="92" spans="1:14" ht="12.75" customHeight="1" x14ac:dyDescent="0.25">
      <c r="A92" s="3">
        <v>1</v>
      </c>
      <c r="B92" s="3" t="s">
        <v>86</v>
      </c>
      <c r="C92" s="3">
        <v>2015</v>
      </c>
      <c r="D92" s="3">
        <v>11</v>
      </c>
      <c r="E92" s="3" t="s">
        <v>15</v>
      </c>
      <c r="F92" s="4">
        <v>69.034881496799997</v>
      </c>
      <c r="G92" s="5">
        <v>2</v>
      </c>
      <c r="H92" s="5">
        <v>1</v>
      </c>
      <c r="I92" s="4" t="s">
        <v>16</v>
      </c>
      <c r="J92" s="4" t="s">
        <v>16</v>
      </c>
      <c r="K92" s="4" t="s">
        <v>20</v>
      </c>
      <c r="L92" s="4">
        <v>2.8155752037467967</v>
      </c>
      <c r="M92" s="6">
        <v>1367489215.1800001</v>
      </c>
      <c r="N92" s="3" t="s">
        <v>18</v>
      </c>
    </row>
    <row r="93" spans="1:14" ht="12.75" customHeight="1" x14ac:dyDescent="0.25">
      <c r="A93" s="3">
        <v>46</v>
      </c>
      <c r="B93" s="3" t="s">
        <v>87</v>
      </c>
      <c r="C93" s="3">
        <v>2018</v>
      </c>
      <c r="D93" s="3">
        <v>5</v>
      </c>
      <c r="E93" s="3" t="s">
        <v>15</v>
      </c>
      <c r="F93" s="4">
        <v>74.163015613200002</v>
      </c>
      <c r="G93" s="5">
        <v>2</v>
      </c>
      <c r="H93" s="5">
        <v>1</v>
      </c>
      <c r="I93" s="4" t="s">
        <v>16</v>
      </c>
      <c r="J93" s="4" t="s">
        <v>16</v>
      </c>
      <c r="K93" s="4" t="s">
        <v>20</v>
      </c>
      <c r="L93" s="4">
        <v>3.7659528445651147</v>
      </c>
      <c r="M93" s="6">
        <v>1336196075.918</v>
      </c>
      <c r="N93" s="3" t="s">
        <v>18</v>
      </c>
    </row>
    <row r="94" spans="1:14" ht="12.75" customHeight="1" x14ac:dyDescent="0.25">
      <c r="A94" s="3">
        <v>76</v>
      </c>
      <c r="B94" s="3" t="s">
        <v>88</v>
      </c>
      <c r="C94" s="3">
        <v>2017</v>
      </c>
      <c r="D94" s="3">
        <v>3</v>
      </c>
      <c r="E94" s="3" t="s">
        <v>15</v>
      </c>
      <c r="F94" s="4">
        <v>72.973448439999999</v>
      </c>
      <c r="G94" s="5">
        <v>2</v>
      </c>
      <c r="H94" s="5">
        <v>1</v>
      </c>
      <c r="I94" s="4" t="s">
        <v>16</v>
      </c>
      <c r="J94" s="4" t="s">
        <v>16</v>
      </c>
      <c r="K94" s="4" t="s">
        <v>20</v>
      </c>
      <c r="L94" s="4">
        <v>3.8901549116461158</v>
      </c>
      <c r="M94" s="6">
        <v>1226905075</v>
      </c>
      <c r="N94" s="3" t="s">
        <v>18</v>
      </c>
    </row>
    <row r="95" spans="1:14" ht="12.75" customHeight="1" x14ac:dyDescent="0.25">
      <c r="A95" s="3">
        <v>120</v>
      </c>
      <c r="B95" s="3" t="s">
        <v>89</v>
      </c>
      <c r="C95" s="3">
        <v>2017</v>
      </c>
      <c r="D95" s="3">
        <v>2</v>
      </c>
      <c r="E95" s="3" t="s">
        <v>15</v>
      </c>
      <c r="F95" s="4">
        <v>73.813142915200004</v>
      </c>
      <c r="G95" s="5">
        <v>2</v>
      </c>
      <c r="H95" s="5">
        <v>1</v>
      </c>
      <c r="I95" s="4" t="s">
        <v>16</v>
      </c>
      <c r="J95" s="4" t="s">
        <v>16</v>
      </c>
      <c r="K95" s="4" t="s">
        <v>20</v>
      </c>
      <c r="L95" s="4">
        <v>4.2640690867597151</v>
      </c>
      <c r="M95" s="6">
        <v>1379987898.52</v>
      </c>
      <c r="N95" s="3" t="s">
        <v>18</v>
      </c>
    </row>
    <row r="96" spans="1:14" ht="12.75" customHeight="1" x14ac:dyDescent="0.25">
      <c r="A96" s="3">
        <v>99</v>
      </c>
      <c r="B96" s="3" t="s">
        <v>90</v>
      </c>
      <c r="C96" s="3">
        <v>2017</v>
      </c>
      <c r="D96" s="3">
        <v>11</v>
      </c>
      <c r="E96" s="3" t="s">
        <v>15</v>
      </c>
      <c r="F96" s="4">
        <v>62.727176569999997</v>
      </c>
      <c r="G96" s="5">
        <v>2</v>
      </c>
      <c r="H96" s="5">
        <v>1</v>
      </c>
      <c r="I96" s="4" t="s">
        <v>16</v>
      </c>
      <c r="J96" s="4" t="s">
        <v>16</v>
      </c>
      <c r="K96" s="4" t="s">
        <v>20</v>
      </c>
      <c r="L96" s="4">
        <v>1.1573053182085515</v>
      </c>
      <c r="M96" s="6">
        <v>1295108254</v>
      </c>
      <c r="N96" s="3" t="s">
        <v>18</v>
      </c>
    </row>
    <row r="97" spans="1:14" ht="12.75" hidden="1" customHeight="1" x14ac:dyDescent="0.25">
      <c r="A97" s="3">
        <v>267</v>
      </c>
      <c r="E97" s="3" t="s">
        <v>15</v>
      </c>
      <c r="F97" s="4">
        <v>73.323321137999983</v>
      </c>
      <c r="G97" s="5">
        <v>2</v>
      </c>
      <c r="H97" s="5">
        <v>1</v>
      </c>
      <c r="I97" s="4" t="s">
        <v>16</v>
      </c>
      <c r="J97" s="4" t="s">
        <v>16</v>
      </c>
      <c r="K97" s="4" t="s">
        <v>20</v>
      </c>
      <c r="L97" s="4">
        <v>3.6035965432775061</v>
      </c>
      <c r="M97" s="6">
        <v>1106647124.2199998</v>
      </c>
      <c r="N97" s="3" t="s">
        <v>25</v>
      </c>
    </row>
    <row r="98" spans="1:14" ht="12.75" customHeight="1" x14ac:dyDescent="0.25">
      <c r="A98" s="3">
        <v>47</v>
      </c>
      <c r="B98" s="3" t="s">
        <v>91</v>
      </c>
      <c r="C98" s="3">
        <v>2016</v>
      </c>
      <c r="D98" s="3">
        <v>7</v>
      </c>
      <c r="E98" s="3" t="s">
        <v>15</v>
      </c>
      <c r="F98" s="4">
        <v>68.115216119199999</v>
      </c>
      <c r="G98" s="5">
        <v>2</v>
      </c>
      <c r="H98" s="5">
        <v>1</v>
      </c>
      <c r="I98" s="4" t="s">
        <v>16</v>
      </c>
      <c r="J98" s="4" t="s">
        <v>16</v>
      </c>
      <c r="K98" s="4" t="s">
        <v>20</v>
      </c>
      <c r="L98" s="4">
        <v>1.0507005381219106</v>
      </c>
      <c r="M98" s="6">
        <v>1233980567.3799999</v>
      </c>
      <c r="N98" s="3" t="s">
        <v>18</v>
      </c>
    </row>
    <row r="99" spans="1:14" ht="12.75" hidden="1" customHeight="1" x14ac:dyDescent="0.25">
      <c r="A99" s="3">
        <v>243</v>
      </c>
      <c r="E99" s="3" t="s">
        <v>15</v>
      </c>
      <c r="F99" s="4">
        <v>74.183008338799993</v>
      </c>
      <c r="G99" s="5">
        <v>2</v>
      </c>
      <c r="H99" s="5">
        <v>1</v>
      </c>
      <c r="I99" s="4" t="s">
        <v>16</v>
      </c>
      <c r="J99" s="4" t="s">
        <v>16</v>
      </c>
      <c r="K99" s="4" t="s">
        <v>20</v>
      </c>
      <c r="L99" s="4">
        <v>2.595758106411453</v>
      </c>
      <c r="M99" s="6">
        <v>1261389839.5119998</v>
      </c>
      <c r="N99" s="3" t="s">
        <v>25</v>
      </c>
    </row>
    <row r="100" spans="1:14" ht="12.75" customHeight="1" x14ac:dyDescent="0.25">
      <c r="A100" s="3">
        <v>102</v>
      </c>
      <c r="B100" s="3" t="s">
        <v>92</v>
      </c>
      <c r="C100" s="3">
        <v>2017</v>
      </c>
      <c r="D100" s="3">
        <v>7</v>
      </c>
      <c r="E100" s="3" t="s">
        <v>15</v>
      </c>
      <c r="F100" s="4">
        <v>72.563597565199998</v>
      </c>
      <c r="G100" s="5">
        <v>2</v>
      </c>
      <c r="H100" s="5">
        <v>1</v>
      </c>
      <c r="I100" s="4" t="s">
        <v>16</v>
      </c>
      <c r="J100" s="4" t="s">
        <v>16</v>
      </c>
      <c r="K100" s="4" t="s">
        <v>20</v>
      </c>
      <c r="L100" s="4">
        <v>0.65977214263360728</v>
      </c>
      <c r="M100" s="6">
        <v>1147839704.55</v>
      </c>
      <c r="N100" s="3" t="s">
        <v>18</v>
      </c>
    </row>
    <row r="101" spans="1:14" ht="12.75" hidden="1" customHeight="1" x14ac:dyDescent="0.25">
      <c r="A101" s="3">
        <v>239</v>
      </c>
      <c r="E101" s="3" t="s">
        <v>15</v>
      </c>
      <c r="F101" s="4">
        <v>74.183008338799993</v>
      </c>
      <c r="G101" s="5">
        <v>2</v>
      </c>
      <c r="H101" s="5">
        <v>1</v>
      </c>
      <c r="I101" s="4" t="s">
        <v>16</v>
      </c>
      <c r="J101" s="4" t="s">
        <v>16</v>
      </c>
      <c r="K101" s="4" t="s">
        <v>20</v>
      </c>
      <c r="L101" s="4">
        <v>2.0080580854821637</v>
      </c>
      <c r="M101" s="6">
        <v>1217949815.0599997</v>
      </c>
      <c r="N101" s="3" t="s">
        <v>25</v>
      </c>
    </row>
    <row r="102" spans="1:14" ht="12.75" customHeight="1" x14ac:dyDescent="0.25">
      <c r="A102" s="3">
        <v>104</v>
      </c>
      <c r="B102" s="3" t="s">
        <v>62</v>
      </c>
      <c r="C102" s="3">
        <v>2017</v>
      </c>
      <c r="D102" s="3">
        <v>11</v>
      </c>
      <c r="E102" s="3" t="s">
        <v>15</v>
      </c>
      <c r="F102" s="4">
        <v>73.813142915200004</v>
      </c>
      <c r="G102" s="5">
        <v>2</v>
      </c>
      <c r="H102" s="5">
        <v>1</v>
      </c>
      <c r="I102" s="4" t="s">
        <v>16</v>
      </c>
      <c r="J102" s="4" t="s">
        <v>16</v>
      </c>
      <c r="K102" s="4" t="s">
        <v>44</v>
      </c>
      <c r="L102" s="4">
        <v>2.0573423608156349</v>
      </c>
      <c r="M102" s="6">
        <v>1243860801.48</v>
      </c>
      <c r="N102" s="3" t="s">
        <v>18</v>
      </c>
    </row>
    <row r="103" spans="1:14" ht="12.75" customHeight="1" x14ac:dyDescent="0.25">
      <c r="A103" s="3">
        <v>13</v>
      </c>
      <c r="B103" s="3" t="s">
        <v>93</v>
      </c>
      <c r="C103" s="3">
        <v>2017</v>
      </c>
      <c r="D103" s="3">
        <v>10</v>
      </c>
      <c r="E103" s="3" t="s">
        <v>15</v>
      </c>
      <c r="F103" s="4">
        <v>73.813142915200004</v>
      </c>
      <c r="G103" s="5">
        <v>2</v>
      </c>
      <c r="H103" s="5">
        <v>1</v>
      </c>
      <c r="I103" s="4" t="s">
        <v>16</v>
      </c>
      <c r="J103" s="4" t="s">
        <v>16</v>
      </c>
      <c r="K103" s="4" t="s">
        <v>20</v>
      </c>
      <c r="L103" s="4">
        <v>1.2758389365571996</v>
      </c>
      <c r="M103" s="6">
        <v>1209803318.6800001</v>
      </c>
      <c r="N103" s="3" t="s">
        <v>18</v>
      </c>
    </row>
    <row r="104" spans="1:14" ht="12.75" customHeight="1" x14ac:dyDescent="0.25">
      <c r="A104" s="3">
        <v>113</v>
      </c>
      <c r="B104" s="3" t="s">
        <v>94</v>
      </c>
      <c r="C104" s="3">
        <v>2016</v>
      </c>
      <c r="D104" s="3">
        <v>10</v>
      </c>
      <c r="E104" s="3" t="s">
        <v>15</v>
      </c>
      <c r="F104" s="4">
        <v>66.955638034399996</v>
      </c>
      <c r="G104" s="5">
        <v>2</v>
      </c>
      <c r="H104" s="5">
        <v>1</v>
      </c>
      <c r="I104" s="4" t="s">
        <v>16</v>
      </c>
      <c r="J104" s="4" t="s">
        <v>16</v>
      </c>
      <c r="K104" s="4" t="s">
        <v>20</v>
      </c>
      <c r="L104" s="4">
        <v>1.5153167964017513</v>
      </c>
      <c r="M104" s="6">
        <v>1286273168.7079999</v>
      </c>
      <c r="N104" s="3" t="s">
        <v>18</v>
      </c>
    </row>
    <row r="105" spans="1:14" ht="12.75" customHeight="1" x14ac:dyDescent="0.25">
      <c r="A105" s="3">
        <v>68</v>
      </c>
      <c r="B105" s="3" t="s">
        <v>95</v>
      </c>
      <c r="C105" s="3">
        <v>2017</v>
      </c>
      <c r="D105" s="3">
        <v>2</v>
      </c>
      <c r="E105" s="3" t="s">
        <v>15</v>
      </c>
      <c r="F105" s="4">
        <v>60.368034949199995</v>
      </c>
      <c r="G105" s="5">
        <v>2</v>
      </c>
      <c r="H105" s="5">
        <v>1</v>
      </c>
      <c r="I105" s="4" t="s">
        <v>16</v>
      </c>
      <c r="J105" s="4" t="s">
        <v>16</v>
      </c>
      <c r="K105" s="4" t="s">
        <v>20</v>
      </c>
      <c r="L105" s="4">
        <v>3.2315755761005107</v>
      </c>
      <c r="M105" s="6">
        <v>1192278984.622</v>
      </c>
      <c r="N105" s="3" t="s">
        <v>18</v>
      </c>
    </row>
    <row r="106" spans="1:14" ht="12.75" hidden="1" customHeight="1" x14ac:dyDescent="0.25">
      <c r="A106" s="3">
        <v>197</v>
      </c>
      <c r="E106" s="3" t="s">
        <v>15</v>
      </c>
      <c r="F106" s="4">
        <v>115.0681321908</v>
      </c>
      <c r="G106" s="5">
        <v>3</v>
      </c>
      <c r="H106" s="5">
        <v>2</v>
      </c>
      <c r="I106" s="4" t="s">
        <v>16</v>
      </c>
      <c r="J106" s="4" t="s">
        <v>16</v>
      </c>
      <c r="K106" s="4" t="s">
        <v>17</v>
      </c>
      <c r="L106" s="4">
        <v>4.2692619100943983</v>
      </c>
      <c r="M106" s="6">
        <v>2226810163.3799996</v>
      </c>
      <c r="N106" s="3" t="s">
        <v>25</v>
      </c>
    </row>
    <row r="107" spans="1:14" ht="12.75" customHeight="1" x14ac:dyDescent="0.25">
      <c r="A107" s="3">
        <v>150</v>
      </c>
      <c r="B107" s="3" t="s">
        <v>45</v>
      </c>
      <c r="C107" s="3">
        <v>2017</v>
      </c>
      <c r="D107" s="3">
        <v>3</v>
      </c>
      <c r="E107" s="3" t="s">
        <v>15</v>
      </c>
      <c r="F107" s="4">
        <v>150.06539835360002</v>
      </c>
      <c r="G107" s="5">
        <v>4</v>
      </c>
      <c r="H107" s="5">
        <v>3</v>
      </c>
      <c r="I107" s="4" t="s">
        <v>23</v>
      </c>
      <c r="J107" s="4" t="s">
        <v>23</v>
      </c>
      <c r="K107" s="4" t="s">
        <v>24</v>
      </c>
      <c r="L107" s="4"/>
      <c r="M107" s="6">
        <v>2691164358.8720002</v>
      </c>
      <c r="N107" s="3" t="s">
        <v>18</v>
      </c>
    </row>
    <row r="108" spans="1:14" ht="12.75" customHeight="1" x14ac:dyDescent="0.25">
      <c r="A108" s="3">
        <v>178</v>
      </c>
      <c r="B108" s="3" t="s">
        <v>96</v>
      </c>
      <c r="C108" s="3">
        <v>2017</v>
      </c>
      <c r="D108" s="3">
        <v>6</v>
      </c>
      <c r="E108" s="3" t="s">
        <v>15</v>
      </c>
      <c r="F108" s="4">
        <v>85.768792824000002</v>
      </c>
      <c r="G108" s="5">
        <v>2</v>
      </c>
      <c r="H108" s="5">
        <v>2</v>
      </c>
      <c r="I108" s="4" t="s">
        <v>16</v>
      </c>
      <c r="J108" s="4" t="s">
        <v>16</v>
      </c>
      <c r="K108" s="4" t="s">
        <v>20</v>
      </c>
      <c r="L108" s="4">
        <v>3.4686649442380775</v>
      </c>
      <c r="M108" s="6">
        <v>1646963864.9199998</v>
      </c>
      <c r="N108" s="3" t="s">
        <v>18</v>
      </c>
    </row>
    <row r="109" spans="1:14" ht="12.75" hidden="1" customHeight="1" x14ac:dyDescent="0.25">
      <c r="A109" s="3">
        <v>206</v>
      </c>
      <c r="E109" s="3" t="s">
        <v>15</v>
      </c>
      <c r="F109" s="4">
        <v>66.92564894600001</v>
      </c>
      <c r="G109" s="5">
        <v>2</v>
      </c>
      <c r="H109" s="5">
        <v>1</v>
      </c>
      <c r="I109" s="4" t="s">
        <v>16</v>
      </c>
      <c r="J109" s="4" t="s">
        <v>16</v>
      </c>
      <c r="K109" s="4" t="s">
        <v>20</v>
      </c>
      <c r="L109" s="4">
        <v>3.4995252555615752</v>
      </c>
      <c r="M109" s="6">
        <v>1202950315.1600001</v>
      </c>
      <c r="N109" s="3" t="s">
        <v>25</v>
      </c>
    </row>
    <row r="110" spans="1:14" ht="12.75" customHeight="1" x14ac:dyDescent="0.25">
      <c r="A110" s="3">
        <v>38</v>
      </c>
      <c r="B110" s="3" t="s">
        <v>97</v>
      </c>
      <c r="C110" s="3">
        <v>2017</v>
      </c>
      <c r="D110" s="3">
        <v>12</v>
      </c>
      <c r="E110" s="3" t="s">
        <v>15</v>
      </c>
      <c r="F110" s="4">
        <v>62.267343881199999</v>
      </c>
      <c r="G110" s="5">
        <v>2</v>
      </c>
      <c r="H110" s="5">
        <v>1</v>
      </c>
      <c r="I110" s="4" t="s">
        <v>16</v>
      </c>
      <c r="J110" s="4" t="s">
        <v>16</v>
      </c>
      <c r="K110" s="4" t="s">
        <v>20</v>
      </c>
      <c r="L110" s="4">
        <v>1.69848867199706</v>
      </c>
      <c r="M110" s="6">
        <v>1056113844.72</v>
      </c>
      <c r="N110" s="3" t="s">
        <v>18</v>
      </c>
    </row>
    <row r="111" spans="1:14" ht="12.75" customHeight="1" x14ac:dyDescent="0.25">
      <c r="A111" s="3">
        <v>126</v>
      </c>
      <c r="B111" s="3" t="s">
        <v>98</v>
      </c>
      <c r="C111" s="3">
        <v>2017</v>
      </c>
      <c r="D111" s="3">
        <v>11</v>
      </c>
      <c r="E111" s="3" t="s">
        <v>15</v>
      </c>
      <c r="F111" s="4">
        <v>73.813142915200004</v>
      </c>
      <c r="G111" s="5">
        <v>2</v>
      </c>
      <c r="H111" s="5">
        <v>1</v>
      </c>
      <c r="I111" s="4" t="s">
        <v>16</v>
      </c>
      <c r="J111" s="4" t="s">
        <v>16</v>
      </c>
      <c r="K111" s="4" t="s">
        <v>37</v>
      </c>
      <c r="L111" s="4">
        <v>2.3073861826167006</v>
      </c>
      <c r="M111" s="6">
        <v>1111827108.3920002</v>
      </c>
      <c r="N111" s="3" t="s">
        <v>18</v>
      </c>
    </row>
    <row r="112" spans="1:14" ht="12.75" customHeight="1" x14ac:dyDescent="0.25">
      <c r="A112" s="3">
        <v>18</v>
      </c>
      <c r="B112" s="3" t="s">
        <v>99</v>
      </c>
      <c r="C112" s="3">
        <v>2016</v>
      </c>
      <c r="D112" s="3">
        <v>8</v>
      </c>
      <c r="E112" s="3" t="s">
        <v>15</v>
      </c>
      <c r="F112" s="4">
        <v>67.255528918400003</v>
      </c>
      <c r="G112" s="5">
        <v>2</v>
      </c>
      <c r="H112" s="5">
        <v>1</v>
      </c>
      <c r="I112" s="4" t="s">
        <v>16</v>
      </c>
      <c r="J112" s="4" t="s">
        <v>16</v>
      </c>
      <c r="K112" s="4" t="s">
        <v>37</v>
      </c>
      <c r="L112" s="4">
        <v>2.0113402653001189</v>
      </c>
      <c r="M112" s="6">
        <v>1089569876.5599999</v>
      </c>
      <c r="N112" s="3" t="s">
        <v>18</v>
      </c>
    </row>
    <row r="113" spans="1:14" ht="12.75" customHeight="1" x14ac:dyDescent="0.25">
      <c r="A113" s="3">
        <v>121</v>
      </c>
      <c r="B113" s="3" t="s">
        <v>100</v>
      </c>
      <c r="C113" s="3">
        <v>2017</v>
      </c>
      <c r="D113" s="3">
        <v>8</v>
      </c>
      <c r="E113" s="3" t="s">
        <v>15</v>
      </c>
      <c r="F113" s="4">
        <v>85.768792824000002</v>
      </c>
      <c r="G113" s="5">
        <v>2</v>
      </c>
      <c r="H113" s="5">
        <v>2</v>
      </c>
      <c r="I113" s="4" t="s">
        <v>16</v>
      </c>
      <c r="J113" s="4" t="s">
        <v>16</v>
      </c>
      <c r="K113" s="4" t="s">
        <v>55</v>
      </c>
      <c r="L113" s="4"/>
      <c r="M113" s="6">
        <v>1348424344.0799999</v>
      </c>
      <c r="N113" s="3" t="s">
        <v>18</v>
      </c>
    </row>
    <row r="114" spans="1:14" ht="12.75" customHeight="1" x14ac:dyDescent="0.25">
      <c r="A114" s="3">
        <v>117</v>
      </c>
      <c r="B114" s="3" t="s">
        <v>101</v>
      </c>
      <c r="C114" s="3">
        <v>2020</v>
      </c>
      <c r="D114" s="3">
        <v>5</v>
      </c>
      <c r="E114" s="3" t="s">
        <v>15</v>
      </c>
      <c r="F114" s="4">
        <v>98.284239049599989</v>
      </c>
      <c r="G114" s="5">
        <v>2</v>
      </c>
      <c r="H114" s="5">
        <v>2</v>
      </c>
      <c r="I114" s="4" t="s">
        <v>16</v>
      </c>
      <c r="J114" s="4" t="s">
        <v>16</v>
      </c>
      <c r="K114" s="4" t="s">
        <v>55</v>
      </c>
      <c r="L114" s="4"/>
      <c r="M114" s="6">
        <v>1986124674.3359997</v>
      </c>
      <c r="N114" s="3" t="s">
        <v>18</v>
      </c>
    </row>
    <row r="115" spans="1:14" ht="12.75" customHeight="1" x14ac:dyDescent="0.25">
      <c r="A115" s="3">
        <v>180</v>
      </c>
      <c r="B115" s="3" t="s">
        <v>102</v>
      </c>
      <c r="C115" s="3">
        <v>2014</v>
      </c>
      <c r="D115" s="3">
        <v>3</v>
      </c>
      <c r="E115" s="3" t="s">
        <v>33</v>
      </c>
      <c r="F115" s="4">
        <v>38.1561168076</v>
      </c>
      <c r="G115" s="5">
        <v>1</v>
      </c>
      <c r="H115" s="5">
        <v>1</v>
      </c>
      <c r="I115" s="4" t="s">
        <v>16</v>
      </c>
      <c r="J115" s="4" t="s">
        <v>23</v>
      </c>
      <c r="K115" s="4" t="s">
        <v>20</v>
      </c>
      <c r="L115" s="4">
        <v>3.9826649308027844</v>
      </c>
      <c r="M115" s="6">
        <v>653068417.73800004</v>
      </c>
      <c r="N115" s="3" t="s">
        <v>18</v>
      </c>
    </row>
    <row r="116" spans="1:14" ht="12.75" customHeight="1" x14ac:dyDescent="0.25">
      <c r="A116" s="3">
        <v>107</v>
      </c>
      <c r="B116" s="3" t="s">
        <v>103</v>
      </c>
      <c r="C116" s="3">
        <v>2017</v>
      </c>
      <c r="D116" s="3">
        <v>12</v>
      </c>
      <c r="E116" s="3" t="s">
        <v>15</v>
      </c>
      <c r="F116" s="4">
        <v>66.965634397199992</v>
      </c>
      <c r="G116" s="5">
        <v>2</v>
      </c>
      <c r="H116" s="5">
        <v>1</v>
      </c>
      <c r="I116" s="4" t="s">
        <v>16</v>
      </c>
      <c r="J116" s="4" t="s">
        <v>16</v>
      </c>
      <c r="K116" s="4" t="s">
        <v>20</v>
      </c>
      <c r="L116" s="4">
        <v>1.2092438006829864</v>
      </c>
      <c r="M116" s="6">
        <v>1137709331.0219998</v>
      </c>
      <c r="N116" s="3" t="s">
        <v>18</v>
      </c>
    </row>
    <row r="117" spans="1:14" ht="12.75" customHeight="1" x14ac:dyDescent="0.25">
      <c r="A117" s="3">
        <v>130</v>
      </c>
      <c r="B117" s="3" t="s">
        <v>104</v>
      </c>
      <c r="C117" s="3">
        <v>2017</v>
      </c>
      <c r="D117" s="3">
        <v>7</v>
      </c>
      <c r="E117" s="3" t="s">
        <v>15</v>
      </c>
      <c r="F117" s="4">
        <v>72.563597565199998</v>
      </c>
      <c r="G117" s="5">
        <v>2</v>
      </c>
      <c r="H117" s="5">
        <v>1</v>
      </c>
      <c r="I117" s="4" t="s">
        <v>16</v>
      </c>
      <c r="J117" s="4" t="s">
        <v>16</v>
      </c>
      <c r="K117" s="4" t="s">
        <v>20</v>
      </c>
      <c r="L117" s="4">
        <v>1.4336783656704983</v>
      </c>
      <c r="M117" s="6">
        <v>1251487174.322</v>
      </c>
      <c r="N117" s="3" t="s">
        <v>18</v>
      </c>
    </row>
    <row r="118" spans="1:14" ht="12.75" customHeight="1" x14ac:dyDescent="0.25">
      <c r="A118" s="3">
        <v>52</v>
      </c>
      <c r="B118" s="3" t="s">
        <v>105</v>
      </c>
      <c r="C118" s="3">
        <v>2017</v>
      </c>
      <c r="D118" s="3">
        <v>11</v>
      </c>
      <c r="E118" s="3" t="s">
        <v>15</v>
      </c>
      <c r="F118" s="4">
        <v>104.23207491559999</v>
      </c>
      <c r="G118" s="5">
        <v>3</v>
      </c>
      <c r="H118" s="5">
        <v>2</v>
      </c>
      <c r="I118" s="4" t="s">
        <v>16</v>
      </c>
      <c r="J118" s="4" t="s">
        <v>16</v>
      </c>
      <c r="K118" s="4" t="s">
        <v>22</v>
      </c>
      <c r="L118" s="4">
        <v>2.9394863941427349</v>
      </c>
      <c r="M118" s="6">
        <v>2066469425.724</v>
      </c>
      <c r="N118" s="3" t="s">
        <v>18</v>
      </c>
    </row>
    <row r="119" spans="1:14" ht="12.75" customHeight="1" x14ac:dyDescent="0.25">
      <c r="A119" s="3">
        <v>78</v>
      </c>
      <c r="B119" s="3" t="s">
        <v>106</v>
      </c>
      <c r="C119" s="3">
        <v>2015</v>
      </c>
      <c r="D119" s="3">
        <v>2</v>
      </c>
      <c r="E119" s="3" t="s">
        <v>15</v>
      </c>
      <c r="F119" s="4">
        <v>133.23152339839999</v>
      </c>
      <c r="G119" s="5">
        <v>4</v>
      </c>
      <c r="H119" s="5">
        <v>2</v>
      </c>
      <c r="I119" s="4" t="s">
        <v>16</v>
      </c>
      <c r="J119" s="4" t="s">
        <v>16</v>
      </c>
      <c r="K119" s="4" t="s">
        <v>20</v>
      </c>
      <c r="L119" s="4">
        <v>3.0407490011767528</v>
      </c>
      <c r="M119" s="6">
        <v>2403536911.1599998</v>
      </c>
      <c r="N119" s="3" t="s">
        <v>18</v>
      </c>
    </row>
    <row r="120" spans="1:14" ht="12.75" customHeight="1" x14ac:dyDescent="0.25">
      <c r="A120" s="3">
        <v>164</v>
      </c>
      <c r="B120" s="3" t="s">
        <v>107</v>
      </c>
      <c r="C120" s="3">
        <v>2017</v>
      </c>
      <c r="D120" s="3">
        <v>8</v>
      </c>
      <c r="E120" s="3" t="s">
        <v>15</v>
      </c>
      <c r="F120" s="4">
        <v>85.768792824000002</v>
      </c>
      <c r="G120" s="5">
        <v>2</v>
      </c>
      <c r="H120" s="5">
        <v>2</v>
      </c>
      <c r="I120" s="4" t="s">
        <v>16</v>
      </c>
      <c r="J120" s="4" t="s">
        <v>16</v>
      </c>
      <c r="K120" s="4" t="s">
        <v>20</v>
      </c>
      <c r="L120" s="4">
        <v>0.8357032038772787</v>
      </c>
      <c r="M120" s="6">
        <v>1632218361.8399999</v>
      </c>
      <c r="N120" s="3" t="s">
        <v>18</v>
      </c>
    </row>
    <row r="121" spans="1:14" ht="12.75" hidden="1" customHeight="1" x14ac:dyDescent="0.25">
      <c r="A121" s="3">
        <v>249</v>
      </c>
      <c r="E121" s="3" t="s">
        <v>15</v>
      </c>
      <c r="F121" s="4">
        <v>74.183008338799993</v>
      </c>
      <c r="G121" s="5">
        <v>2</v>
      </c>
      <c r="H121" s="5">
        <v>1</v>
      </c>
      <c r="I121" s="4" t="s">
        <v>16</v>
      </c>
      <c r="J121" s="4" t="s">
        <v>16</v>
      </c>
      <c r="K121" s="4" t="s">
        <v>20</v>
      </c>
      <c r="L121" s="4">
        <v>2.6949787153843232</v>
      </c>
      <c r="M121" s="6">
        <v>1300052670.6199999</v>
      </c>
      <c r="N121" s="3" t="s">
        <v>25</v>
      </c>
    </row>
    <row r="122" spans="1:14" ht="12.75" customHeight="1" x14ac:dyDescent="0.25">
      <c r="A122" s="3">
        <v>66</v>
      </c>
      <c r="B122" s="3" t="s">
        <v>108</v>
      </c>
      <c r="C122" s="3">
        <v>2016</v>
      </c>
      <c r="D122" s="3">
        <v>11</v>
      </c>
      <c r="E122" s="3" t="s">
        <v>15</v>
      </c>
      <c r="F122" s="4">
        <v>86.128661884799996</v>
      </c>
      <c r="G122" s="5">
        <v>2</v>
      </c>
      <c r="H122" s="5">
        <v>2</v>
      </c>
      <c r="I122" s="4" t="s">
        <v>16</v>
      </c>
      <c r="J122" s="4" t="s">
        <v>16</v>
      </c>
      <c r="K122" s="4" t="s">
        <v>20</v>
      </c>
      <c r="L122" s="4">
        <v>0.84249424740033163</v>
      </c>
      <c r="M122" s="6">
        <v>1815848041.48</v>
      </c>
      <c r="N122" s="3" t="s">
        <v>18</v>
      </c>
    </row>
    <row r="123" spans="1:14" ht="12.75" customHeight="1" x14ac:dyDescent="0.25">
      <c r="A123" s="3">
        <v>25</v>
      </c>
      <c r="B123" s="3" t="s">
        <v>109</v>
      </c>
      <c r="C123" s="3">
        <v>2015</v>
      </c>
      <c r="D123" s="3">
        <v>3</v>
      </c>
      <c r="E123" s="3" t="s">
        <v>15</v>
      </c>
      <c r="F123" s="4">
        <v>58.138846044799998</v>
      </c>
      <c r="G123" s="5">
        <v>2</v>
      </c>
      <c r="H123" s="5">
        <v>1</v>
      </c>
      <c r="I123" s="4" t="s">
        <v>16</v>
      </c>
      <c r="J123" s="4" t="s">
        <v>16</v>
      </c>
      <c r="K123" s="4" t="s">
        <v>44</v>
      </c>
      <c r="L123" s="4">
        <v>3.5942828705560808</v>
      </c>
      <c r="M123" s="6">
        <v>998089487.73599994</v>
      </c>
      <c r="N123" s="3" t="s">
        <v>18</v>
      </c>
    </row>
    <row r="124" spans="1:14" ht="12.75" customHeight="1" x14ac:dyDescent="0.25">
      <c r="A124" s="3">
        <v>132</v>
      </c>
      <c r="B124" s="3" t="s">
        <v>110</v>
      </c>
      <c r="C124" s="3">
        <v>2018</v>
      </c>
      <c r="D124" s="3">
        <v>12</v>
      </c>
      <c r="E124" s="3" t="s">
        <v>15</v>
      </c>
      <c r="F124" s="4">
        <v>74.163015613200002</v>
      </c>
      <c r="G124" s="5">
        <v>2</v>
      </c>
      <c r="H124" s="5">
        <v>1</v>
      </c>
      <c r="I124" s="4" t="s">
        <v>16</v>
      </c>
      <c r="J124" s="4" t="s">
        <v>16</v>
      </c>
      <c r="K124" s="4" t="s">
        <v>42</v>
      </c>
      <c r="L124" s="4"/>
      <c r="M124" s="6">
        <v>1596875916.438</v>
      </c>
      <c r="N124" s="3" t="s">
        <v>18</v>
      </c>
    </row>
    <row r="125" spans="1:14" ht="12.75" customHeight="1" x14ac:dyDescent="0.25">
      <c r="A125" s="3">
        <v>122</v>
      </c>
      <c r="B125" s="3" t="s">
        <v>111</v>
      </c>
      <c r="C125" s="3">
        <v>2017</v>
      </c>
      <c r="D125" s="3">
        <v>8</v>
      </c>
      <c r="E125" s="3" t="s">
        <v>15</v>
      </c>
      <c r="F125" s="4">
        <v>72.563597565199998</v>
      </c>
      <c r="G125" s="5">
        <v>2</v>
      </c>
      <c r="H125" s="5">
        <v>1</v>
      </c>
      <c r="I125" s="4" t="s">
        <v>16</v>
      </c>
      <c r="J125" s="4" t="s">
        <v>16</v>
      </c>
      <c r="K125" s="4" t="s">
        <v>20</v>
      </c>
      <c r="L125" s="4">
        <v>1.3235733943576427</v>
      </c>
      <c r="M125" s="6">
        <v>1405558192.346</v>
      </c>
      <c r="N125" s="3" t="s">
        <v>18</v>
      </c>
    </row>
    <row r="126" spans="1:14" ht="12.75" customHeight="1" x14ac:dyDescent="0.25">
      <c r="A126" s="3">
        <v>92</v>
      </c>
      <c r="B126" s="3" t="s">
        <v>112</v>
      </c>
      <c r="C126" s="3">
        <v>2017</v>
      </c>
      <c r="D126" s="3">
        <v>6</v>
      </c>
      <c r="E126" s="3" t="s">
        <v>15</v>
      </c>
      <c r="F126" s="4">
        <v>108.84039816640001</v>
      </c>
      <c r="G126" s="5">
        <v>3</v>
      </c>
      <c r="H126" s="5">
        <v>2</v>
      </c>
      <c r="I126" s="4" t="s">
        <v>16</v>
      </c>
      <c r="J126" s="4" t="s">
        <v>16</v>
      </c>
      <c r="K126" s="4" t="s">
        <v>20</v>
      </c>
      <c r="L126" s="4">
        <v>2.45137332684468</v>
      </c>
      <c r="M126" s="6">
        <v>2044109221.9680002</v>
      </c>
      <c r="N126" s="3" t="s">
        <v>18</v>
      </c>
    </row>
    <row r="127" spans="1:14" ht="12.75" customHeight="1" x14ac:dyDescent="0.25">
      <c r="A127" s="3">
        <v>116</v>
      </c>
      <c r="B127" s="3" t="s">
        <v>113</v>
      </c>
      <c r="C127" s="3">
        <v>2018</v>
      </c>
      <c r="D127" s="3">
        <v>5</v>
      </c>
      <c r="E127" s="3" t="s">
        <v>15</v>
      </c>
      <c r="F127" s="4">
        <v>74.163015613200002</v>
      </c>
      <c r="G127" s="5">
        <v>2</v>
      </c>
      <c r="H127" s="5">
        <v>1</v>
      </c>
      <c r="I127" s="4" t="s">
        <v>16</v>
      </c>
      <c r="J127" s="4" t="s">
        <v>16</v>
      </c>
      <c r="K127" s="4" t="s">
        <v>20</v>
      </c>
      <c r="L127" s="4">
        <v>4.4789040419761008</v>
      </c>
      <c r="M127" s="6">
        <v>1088085313.9199998</v>
      </c>
      <c r="N127" s="3" t="s">
        <v>18</v>
      </c>
    </row>
    <row r="128" spans="1:14" ht="12.75" customHeight="1" x14ac:dyDescent="0.25">
      <c r="A128" s="3">
        <v>193</v>
      </c>
      <c r="B128" s="3" t="s">
        <v>48</v>
      </c>
      <c r="C128" s="3">
        <v>2015</v>
      </c>
      <c r="D128" s="3">
        <v>7</v>
      </c>
      <c r="E128" s="3" t="s">
        <v>15</v>
      </c>
      <c r="F128" s="4">
        <v>107.80077643520001</v>
      </c>
      <c r="G128" s="5">
        <v>3</v>
      </c>
      <c r="H128" s="5">
        <v>2</v>
      </c>
      <c r="I128" s="4" t="s">
        <v>16</v>
      </c>
      <c r="J128" s="4" t="s">
        <v>16</v>
      </c>
      <c r="K128" s="4" t="s">
        <v>20</v>
      </c>
      <c r="L128" s="4">
        <v>3.5007603563639238</v>
      </c>
      <c r="M128" s="6">
        <v>1839565349.5120003</v>
      </c>
      <c r="N128" s="3" t="s">
        <v>18</v>
      </c>
    </row>
    <row r="129" spans="1:14" ht="12.75" hidden="1" customHeight="1" x14ac:dyDescent="0.25">
      <c r="A129" s="3">
        <v>246</v>
      </c>
      <c r="E129" s="3" t="s">
        <v>15</v>
      </c>
      <c r="F129" s="4">
        <v>98.31422813799999</v>
      </c>
      <c r="G129" s="5">
        <v>2</v>
      </c>
      <c r="H129" s="5">
        <v>2</v>
      </c>
      <c r="I129" s="4" t="s">
        <v>16</v>
      </c>
      <c r="J129" s="4" t="s">
        <v>16</v>
      </c>
      <c r="K129" s="4" t="s">
        <v>20</v>
      </c>
      <c r="L129" s="4">
        <v>3.6340679264757969</v>
      </c>
      <c r="M129" s="6">
        <v>1751947621.05</v>
      </c>
      <c r="N129" s="3" t="s">
        <v>25</v>
      </c>
    </row>
    <row r="130" spans="1:14" ht="12.75" customHeight="1" x14ac:dyDescent="0.25">
      <c r="A130" s="3">
        <v>63</v>
      </c>
      <c r="B130" s="3" t="s">
        <v>114</v>
      </c>
      <c r="C130" s="3">
        <v>2017</v>
      </c>
      <c r="D130" s="3">
        <v>10</v>
      </c>
      <c r="E130" s="3" t="s">
        <v>15</v>
      </c>
      <c r="F130" s="4">
        <v>121.29586621520001</v>
      </c>
      <c r="G130" s="5">
        <v>4</v>
      </c>
      <c r="H130" s="5">
        <v>2</v>
      </c>
      <c r="I130" s="4" t="s">
        <v>16</v>
      </c>
      <c r="J130" s="4" t="s">
        <v>16</v>
      </c>
      <c r="K130" s="4" t="s">
        <v>20</v>
      </c>
      <c r="L130" s="4">
        <v>4.281436015184493</v>
      </c>
      <c r="M130" s="6">
        <v>2233564376.7800002</v>
      </c>
      <c r="N130" s="3" t="s">
        <v>18</v>
      </c>
    </row>
    <row r="131" spans="1:14" ht="12.75" customHeight="1" x14ac:dyDescent="0.25">
      <c r="A131" s="3">
        <v>160</v>
      </c>
      <c r="B131" s="3" t="s">
        <v>115</v>
      </c>
      <c r="C131" s="3">
        <v>2017</v>
      </c>
      <c r="D131" s="3">
        <v>12</v>
      </c>
      <c r="E131" s="3" t="s">
        <v>15</v>
      </c>
      <c r="F131" s="4">
        <v>73.813142915200004</v>
      </c>
      <c r="G131" s="5">
        <v>2</v>
      </c>
      <c r="H131" s="5">
        <v>1</v>
      </c>
      <c r="I131" s="4" t="s">
        <v>16</v>
      </c>
      <c r="J131" s="4" t="s">
        <v>16</v>
      </c>
      <c r="K131" s="4" t="s">
        <v>20</v>
      </c>
      <c r="L131" s="4">
        <v>1.5154782094409331</v>
      </c>
      <c r="M131" s="6">
        <v>1342201784.1760001</v>
      </c>
      <c r="N131" s="3" t="s">
        <v>18</v>
      </c>
    </row>
    <row r="132" spans="1:14" ht="12.75" hidden="1" customHeight="1" x14ac:dyDescent="0.25">
      <c r="A132" s="3">
        <v>203</v>
      </c>
      <c r="E132" s="3" t="s">
        <v>15</v>
      </c>
      <c r="F132" s="4">
        <v>149.01578025959998</v>
      </c>
      <c r="G132" s="5">
        <v>4</v>
      </c>
      <c r="H132" s="5">
        <v>3</v>
      </c>
      <c r="I132" s="4" t="s">
        <v>23</v>
      </c>
      <c r="J132" s="4" t="s">
        <v>23</v>
      </c>
      <c r="K132" s="4" t="s">
        <v>24</v>
      </c>
      <c r="L132" s="4"/>
      <c r="M132" s="6">
        <v>2990099491.2579999</v>
      </c>
      <c r="N132" s="3" t="s">
        <v>25</v>
      </c>
    </row>
    <row r="133" spans="1:14" ht="12.75" customHeight="1" x14ac:dyDescent="0.25">
      <c r="A133" s="3">
        <v>169</v>
      </c>
      <c r="B133" s="3" t="s">
        <v>71</v>
      </c>
      <c r="C133" s="3">
        <v>2017</v>
      </c>
      <c r="D133" s="3">
        <v>8</v>
      </c>
      <c r="E133" s="3" t="s">
        <v>15</v>
      </c>
      <c r="F133" s="4">
        <v>85.768792824000002</v>
      </c>
      <c r="G133" s="5">
        <v>2</v>
      </c>
      <c r="H133" s="5">
        <v>2</v>
      </c>
      <c r="I133" s="4" t="s">
        <v>16</v>
      </c>
      <c r="J133" s="4" t="s">
        <v>16</v>
      </c>
      <c r="K133" s="4" t="s">
        <v>44</v>
      </c>
      <c r="L133" s="4">
        <v>3.0386708857490574</v>
      </c>
      <c r="M133" s="6">
        <v>1454697271.28</v>
      </c>
      <c r="N133" s="3" t="s">
        <v>18</v>
      </c>
    </row>
    <row r="134" spans="1:14" ht="12.75" customHeight="1" x14ac:dyDescent="0.25">
      <c r="A134" s="3">
        <v>118</v>
      </c>
      <c r="B134" s="3" t="s">
        <v>116</v>
      </c>
      <c r="C134" s="3">
        <v>2018</v>
      </c>
      <c r="D134" s="3">
        <v>1</v>
      </c>
      <c r="E134" s="3" t="s">
        <v>15</v>
      </c>
      <c r="F134" s="4">
        <v>72.563597565199998</v>
      </c>
      <c r="G134" s="5">
        <v>2</v>
      </c>
      <c r="H134" s="5">
        <v>1</v>
      </c>
      <c r="I134" s="4" t="s">
        <v>16</v>
      </c>
      <c r="J134" s="4" t="s">
        <v>16</v>
      </c>
      <c r="K134" s="4" t="s">
        <v>20</v>
      </c>
      <c r="L134" s="4">
        <v>1.766391969139284</v>
      </c>
      <c r="M134" s="6">
        <v>1329026812.9159999</v>
      </c>
      <c r="N134" s="3" t="s">
        <v>18</v>
      </c>
    </row>
    <row r="135" spans="1:14" ht="12.75" hidden="1" customHeight="1" x14ac:dyDescent="0.25">
      <c r="A135" s="3">
        <v>225</v>
      </c>
      <c r="E135" s="3" t="s">
        <v>15</v>
      </c>
      <c r="F135" s="4">
        <v>73.323321137999983</v>
      </c>
      <c r="G135" s="5">
        <v>2</v>
      </c>
      <c r="H135" s="5">
        <v>1</v>
      </c>
      <c r="I135" s="4" t="s">
        <v>16</v>
      </c>
      <c r="J135" s="4" t="s">
        <v>16</v>
      </c>
      <c r="K135" s="4" t="s">
        <v>42</v>
      </c>
      <c r="L135" s="4"/>
      <c r="M135" s="6">
        <v>1295273181.9499998</v>
      </c>
      <c r="N135" s="3" t="s">
        <v>25</v>
      </c>
    </row>
    <row r="136" spans="1:14" ht="12.75" customHeight="1" x14ac:dyDescent="0.25">
      <c r="A136" s="3">
        <v>43</v>
      </c>
      <c r="B136" s="3" t="s">
        <v>117</v>
      </c>
      <c r="C136" s="3">
        <v>2017</v>
      </c>
      <c r="D136" s="3">
        <v>8</v>
      </c>
      <c r="E136" s="3" t="s">
        <v>15</v>
      </c>
      <c r="F136" s="4">
        <v>85.768792824000002</v>
      </c>
      <c r="G136" s="5">
        <v>2</v>
      </c>
      <c r="H136" s="5">
        <v>2</v>
      </c>
      <c r="I136" s="4" t="s">
        <v>16</v>
      </c>
      <c r="J136" s="4" t="s">
        <v>16</v>
      </c>
      <c r="K136" s="4" t="s">
        <v>20</v>
      </c>
      <c r="L136" s="4">
        <v>1.650299582415963</v>
      </c>
      <c r="M136" s="6">
        <v>1400893185.5599999</v>
      </c>
      <c r="N136" s="3" t="s">
        <v>18</v>
      </c>
    </row>
    <row r="137" spans="1:14" ht="12.75" hidden="1" customHeight="1" x14ac:dyDescent="0.25">
      <c r="A137" s="3">
        <v>228</v>
      </c>
      <c r="E137" s="3" t="s">
        <v>15</v>
      </c>
      <c r="F137" s="4">
        <v>73.323321137999983</v>
      </c>
      <c r="G137" s="5">
        <v>2</v>
      </c>
      <c r="H137" s="5">
        <v>1</v>
      </c>
      <c r="I137" s="4" t="s">
        <v>16</v>
      </c>
      <c r="J137" s="4" t="s">
        <v>16</v>
      </c>
      <c r="K137" s="4" t="s">
        <v>42</v>
      </c>
      <c r="L137" s="4"/>
      <c r="M137" s="6">
        <v>1271389026.1599998</v>
      </c>
      <c r="N137" s="3" t="s">
        <v>25</v>
      </c>
    </row>
    <row r="138" spans="1:14" ht="12.75" customHeight="1" x14ac:dyDescent="0.25">
      <c r="A138" s="3">
        <v>115</v>
      </c>
      <c r="B138" s="3" t="s">
        <v>118</v>
      </c>
      <c r="C138" s="3">
        <v>2016</v>
      </c>
      <c r="D138" s="3">
        <v>12</v>
      </c>
      <c r="E138" s="3" t="s">
        <v>15</v>
      </c>
      <c r="F138" s="4">
        <v>86.128661884799996</v>
      </c>
      <c r="G138" s="5">
        <v>2</v>
      </c>
      <c r="H138" s="5">
        <v>2</v>
      </c>
      <c r="I138" s="4" t="s">
        <v>16</v>
      </c>
      <c r="J138" s="4" t="s">
        <v>16</v>
      </c>
      <c r="K138" s="4" t="s">
        <v>42</v>
      </c>
      <c r="L138" s="4"/>
      <c r="M138" s="6">
        <v>1609438986.6720002</v>
      </c>
      <c r="N138" s="3" t="s">
        <v>18</v>
      </c>
    </row>
    <row r="139" spans="1:14" ht="12.75" customHeight="1" x14ac:dyDescent="0.25">
      <c r="A139" s="3">
        <v>71</v>
      </c>
      <c r="B139" s="3" t="s">
        <v>119</v>
      </c>
      <c r="C139" s="3">
        <v>2017</v>
      </c>
      <c r="D139" s="3">
        <v>11</v>
      </c>
      <c r="E139" s="3" t="s">
        <v>15</v>
      </c>
      <c r="F139" s="4">
        <v>104.23207491559999</v>
      </c>
      <c r="G139" s="5">
        <v>3</v>
      </c>
      <c r="H139" s="5">
        <v>2</v>
      </c>
      <c r="I139" s="4" t="s">
        <v>16</v>
      </c>
      <c r="J139" s="4" t="s">
        <v>16</v>
      </c>
      <c r="K139" s="4" t="s">
        <v>20</v>
      </c>
      <c r="L139" s="4">
        <v>2.2263450757123979</v>
      </c>
      <c r="M139" s="6">
        <v>1725255454.9779997</v>
      </c>
      <c r="N139" s="3" t="s">
        <v>18</v>
      </c>
    </row>
    <row r="140" spans="1:14" ht="12.75" customHeight="1" x14ac:dyDescent="0.25">
      <c r="A140" s="3">
        <v>112</v>
      </c>
      <c r="B140" s="3" t="s">
        <v>68</v>
      </c>
      <c r="C140" s="3">
        <v>2016</v>
      </c>
      <c r="D140" s="3">
        <v>9</v>
      </c>
      <c r="E140" s="3" t="s">
        <v>15</v>
      </c>
      <c r="F140" s="4">
        <v>103.0525041052</v>
      </c>
      <c r="G140" s="5">
        <v>3</v>
      </c>
      <c r="H140" s="5">
        <v>2</v>
      </c>
      <c r="I140" s="4" t="s">
        <v>16</v>
      </c>
      <c r="J140" s="4" t="s">
        <v>16</v>
      </c>
      <c r="K140" s="4" t="s">
        <v>20</v>
      </c>
      <c r="L140" s="4">
        <v>4.3225373853610467</v>
      </c>
      <c r="M140" s="6">
        <v>1723290380.3939998</v>
      </c>
      <c r="N140" s="3" t="s">
        <v>18</v>
      </c>
    </row>
    <row r="141" spans="1:14" ht="12.75" customHeight="1" x14ac:dyDescent="0.25">
      <c r="A141" s="3">
        <v>168</v>
      </c>
      <c r="B141" s="3" t="s">
        <v>120</v>
      </c>
      <c r="C141" s="3">
        <v>2017</v>
      </c>
      <c r="D141" s="3">
        <v>6</v>
      </c>
      <c r="E141" s="3" t="s">
        <v>15</v>
      </c>
      <c r="F141" s="4">
        <v>57.449097011600003</v>
      </c>
      <c r="G141" s="5">
        <v>2</v>
      </c>
      <c r="H141" s="5">
        <v>1</v>
      </c>
      <c r="I141" s="4" t="s">
        <v>16</v>
      </c>
      <c r="J141" s="4" t="s">
        <v>16</v>
      </c>
      <c r="K141" s="4" t="s">
        <v>37</v>
      </c>
      <c r="L141" s="4">
        <v>2.5962627739298267</v>
      </c>
      <c r="M141" s="6">
        <v>852507587.38200009</v>
      </c>
      <c r="N141" s="3" t="s">
        <v>18</v>
      </c>
    </row>
    <row r="142" spans="1:14" ht="12.75" customHeight="1" x14ac:dyDescent="0.25">
      <c r="A142" s="3">
        <v>158</v>
      </c>
      <c r="B142" s="3" t="s">
        <v>121</v>
      </c>
      <c r="C142" s="3">
        <v>2017</v>
      </c>
      <c r="D142" s="3">
        <v>10</v>
      </c>
      <c r="E142" s="3" t="s">
        <v>15</v>
      </c>
      <c r="F142" s="4">
        <v>74.163015613200002</v>
      </c>
      <c r="G142" s="5">
        <v>2</v>
      </c>
      <c r="H142" s="5">
        <v>1</v>
      </c>
      <c r="I142" s="4" t="s">
        <v>16</v>
      </c>
      <c r="J142" s="4" t="s">
        <v>16</v>
      </c>
      <c r="K142" s="4" t="s">
        <v>20</v>
      </c>
      <c r="L142" s="4">
        <v>3.7246904692621201</v>
      </c>
      <c r="M142" s="6">
        <v>1400154561.652</v>
      </c>
      <c r="N142" s="3" t="s">
        <v>18</v>
      </c>
    </row>
    <row r="143" spans="1:14" ht="12.75" customHeight="1" x14ac:dyDescent="0.25">
      <c r="A143" s="3">
        <v>172</v>
      </c>
      <c r="B143" s="3" t="s">
        <v>26</v>
      </c>
      <c r="C143" s="3">
        <v>2017</v>
      </c>
      <c r="D143" s="3">
        <v>10</v>
      </c>
      <c r="E143" s="3" t="s">
        <v>15</v>
      </c>
      <c r="F143" s="4">
        <v>72.563597565199998</v>
      </c>
      <c r="G143" s="5">
        <v>2</v>
      </c>
      <c r="H143" s="5">
        <v>1</v>
      </c>
      <c r="I143" s="4" t="s">
        <v>16</v>
      </c>
      <c r="J143" s="4" t="s">
        <v>16</v>
      </c>
      <c r="K143" s="4" t="s">
        <v>20</v>
      </c>
      <c r="L143" s="4">
        <v>1.6403412084997275</v>
      </c>
      <c r="M143" s="6">
        <v>1383615273.5239999</v>
      </c>
      <c r="N143" s="3" t="s">
        <v>18</v>
      </c>
    </row>
    <row r="144" spans="1:14" ht="12.75" customHeight="1" x14ac:dyDescent="0.25">
      <c r="A144" s="3">
        <v>142</v>
      </c>
      <c r="B144" s="3" t="s">
        <v>122</v>
      </c>
      <c r="C144" s="3">
        <v>2016</v>
      </c>
      <c r="D144" s="3">
        <v>8</v>
      </c>
      <c r="E144" s="3" t="s">
        <v>15</v>
      </c>
      <c r="F144" s="4">
        <v>86.198636424399993</v>
      </c>
      <c r="G144" s="5">
        <v>2</v>
      </c>
      <c r="H144" s="5">
        <v>2</v>
      </c>
      <c r="I144" s="4" t="s">
        <v>16</v>
      </c>
      <c r="J144" s="4" t="s">
        <v>16</v>
      </c>
      <c r="K144" s="4" t="s">
        <v>20</v>
      </c>
      <c r="L144" s="4">
        <v>3.6103637955926842</v>
      </c>
      <c r="M144" s="6">
        <v>1632482706.5140002</v>
      </c>
      <c r="N144" s="3" t="s">
        <v>18</v>
      </c>
    </row>
    <row r="145" spans="1:14" ht="12.75" customHeight="1" x14ac:dyDescent="0.25">
      <c r="A145" s="3">
        <v>17</v>
      </c>
      <c r="B145" s="3" t="s">
        <v>123</v>
      </c>
      <c r="C145" s="3">
        <v>2016</v>
      </c>
      <c r="D145" s="3">
        <v>3</v>
      </c>
      <c r="E145" s="3" t="s">
        <v>15</v>
      </c>
      <c r="F145" s="4">
        <v>73.4432774916</v>
      </c>
      <c r="G145" s="5">
        <v>2</v>
      </c>
      <c r="H145" s="5">
        <v>1</v>
      </c>
      <c r="I145" s="4" t="s">
        <v>16</v>
      </c>
      <c r="J145" s="4" t="s">
        <v>16</v>
      </c>
      <c r="K145" s="4" t="s">
        <v>20</v>
      </c>
      <c r="L145" s="4">
        <v>4.8046527055639681</v>
      </c>
      <c r="M145" s="6">
        <v>1386483531.1139998</v>
      </c>
      <c r="N145" s="3" t="s">
        <v>18</v>
      </c>
    </row>
    <row r="146" spans="1:14" ht="12.75" customHeight="1" x14ac:dyDescent="0.25">
      <c r="A146" s="3">
        <v>146</v>
      </c>
      <c r="B146" s="3" t="s">
        <v>124</v>
      </c>
      <c r="C146" s="3">
        <v>2016</v>
      </c>
      <c r="D146" s="3">
        <v>9</v>
      </c>
      <c r="E146" s="3" t="s">
        <v>15</v>
      </c>
      <c r="F146" s="4">
        <v>60.368034949199995</v>
      </c>
      <c r="G146" s="5">
        <v>2</v>
      </c>
      <c r="H146" s="5">
        <v>1</v>
      </c>
      <c r="I146" s="4" t="s">
        <v>16</v>
      </c>
      <c r="J146" s="4" t="s">
        <v>16</v>
      </c>
      <c r="K146" s="4" t="s">
        <v>20</v>
      </c>
      <c r="L146" s="4">
        <v>2.2126124307149047</v>
      </c>
      <c r="M146" s="6">
        <v>1139249423.664</v>
      </c>
      <c r="N146" s="3" t="s">
        <v>18</v>
      </c>
    </row>
    <row r="147" spans="1:14" ht="12.75" customHeight="1" x14ac:dyDescent="0.25">
      <c r="A147" s="3">
        <v>136</v>
      </c>
      <c r="B147" s="3" t="s">
        <v>125</v>
      </c>
      <c r="C147" s="3">
        <v>2015</v>
      </c>
      <c r="D147" s="3">
        <v>12</v>
      </c>
      <c r="E147" s="3" t="s">
        <v>15</v>
      </c>
      <c r="F147" s="4">
        <v>67.245532555599993</v>
      </c>
      <c r="G147" s="5">
        <v>2</v>
      </c>
      <c r="H147" s="5">
        <v>1</v>
      </c>
      <c r="I147" s="4" t="s">
        <v>16</v>
      </c>
      <c r="J147" s="4" t="s">
        <v>16</v>
      </c>
      <c r="K147" s="4" t="s">
        <v>42</v>
      </c>
      <c r="L147" s="4"/>
      <c r="M147" s="6">
        <v>1218619268.108</v>
      </c>
      <c r="N147" s="3" t="s">
        <v>18</v>
      </c>
    </row>
    <row r="148" spans="1:14" ht="12.75" customHeight="1" x14ac:dyDescent="0.25">
      <c r="A148" s="3">
        <v>80</v>
      </c>
      <c r="B148" s="3" t="s">
        <v>126</v>
      </c>
      <c r="C148" s="3">
        <v>2016</v>
      </c>
      <c r="D148" s="3">
        <v>11</v>
      </c>
      <c r="E148" s="3" t="s">
        <v>15</v>
      </c>
      <c r="F148" s="4">
        <v>119.71644089280001</v>
      </c>
      <c r="G148" s="5">
        <v>4</v>
      </c>
      <c r="H148" s="5">
        <v>2</v>
      </c>
      <c r="I148" s="4" t="s">
        <v>16</v>
      </c>
      <c r="J148" s="4" t="s">
        <v>16</v>
      </c>
      <c r="K148" s="4" t="s">
        <v>20</v>
      </c>
      <c r="L148" s="4">
        <v>1.3042015607069462</v>
      </c>
      <c r="M148" s="6">
        <v>1799352331.2160001</v>
      </c>
      <c r="N148" s="3" t="s">
        <v>18</v>
      </c>
    </row>
    <row r="149" spans="1:14" ht="12.75" customHeight="1" x14ac:dyDescent="0.25">
      <c r="A149" s="3">
        <v>176</v>
      </c>
      <c r="B149" s="3" t="s">
        <v>127</v>
      </c>
      <c r="C149" s="3">
        <v>2016</v>
      </c>
      <c r="D149" s="3">
        <v>5</v>
      </c>
      <c r="E149" s="3" t="s">
        <v>15</v>
      </c>
      <c r="F149" s="4">
        <v>69.064870585199998</v>
      </c>
      <c r="G149" s="5">
        <v>2</v>
      </c>
      <c r="H149" s="5">
        <v>1</v>
      </c>
      <c r="I149" s="4" t="s">
        <v>16</v>
      </c>
      <c r="J149" s="4" t="s">
        <v>16</v>
      </c>
      <c r="K149" s="4" t="s">
        <v>20</v>
      </c>
      <c r="L149" s="4">
        <v>1.2893455222423507</v>
      </c>
      <c r="M149" s="6">
        <v>1238028522.5440001</v>
      </c>
      <c r="N149" s="3" t="s">
        <v>18</v>
      </c>
    </row>
    <row r="150" spans="1:14" ht="12.75" hidden="1" customHeight="1" x14ac:dyDescent="0.25">
      <c r="A150" s="3">
        <v>244</v>
      </c>
      <c r="E150" s="3" t="s">
        <v>15</v>
      </c>
      <c r="F150" s="4">
        <v>74.183008338799993</v>
      </c>
      <c r="G150" s="5">
        <v>2</v>
      </c>
      <c r="H150" s="5">
        <v>1</v>
      </c>
      <c r="I150" s="4" t="s">
        <v>16</v>
      </c>
      <c r="J150" s="4" t="s">
        <v>16</v>
      </c>
      <c r="K150" s="4" t="s">
        <v>20</v>
      </c>
      <c r="L150" s="4">
        <v>0.77440061381648295</v>
      </c>
      <c r="M150" s="6">
        <v>1534979073.4079998</v>
      </c>
      <c r="N150" s="3" t="s">
        <v>25</v>
      </c>
    </row>
    <row r="151" spans="1:14" ht="12.75" hidden="1" customHeight="1" x14ac:dyDescent="0.25">
      <c r="A151" s="3">
        <v>205</v>
      </c>
      <c r="E151" s="3" t="s">
        <v>15</v>
      </c>
      <c r="F151" s="4">
        <v>72.853492086399996</v>
      </c>
      <c r="G151" s="5">
        <v>2</v>
      </c>
      <c r="H151" s="5">
        <v>1</v>
      </c>
      <c r="I151" s="4" t="s">
        <v>16</v>
      </c>
      <c r="J151" s="4" t="s">
        <v>16</v>
      </c>
      <c r="K151" s="4" t="s">
        <v>42</v>
      </c>
      <c r="L151" s="4"/>
      <c r="M151" s="6">
        <v>1532138397.5039999</v>
      </c>
      <c r="N151" s="3" t="s">
        <v>25</v>
      </c>
    </row>
    <row r="152" spans="1:14" ht="12.75" customHeight="1" x14ac:dyDescent="0.25">
      <c r="A152" s="3">
        <v>93</v>
      </c>
      <c r="B152" s="3" t="s">
        <v>128</v>
      </c>
      <c r="C152" s="3">
        <v>2017</v>
      </c>
      <c r="D152" s="3">
        <v>10</v>
      </c>
      <c r="E152" s="3" t="s">
        <v>15</v>
      </c>
      <c r="F152" s="4">
        <v>73.813142915200004</v>
      </c>
      <c r="G152" s="5">
        <v>2</v>
      </c>
      <c r="H152" s="5">
        <v>1</v>
      </c>
      <c r="I152" s="4" t="s">
        <v>16</v>
      </c>
      <c r="J152" s="4" t="s">
        <v>16</v>
      </c>
      <c r="K152" s="4" t="s">
        <v>20</v>
      </c>
      <c r="L152" s="4">
        <v>1.6804803626273603</v>
      </c>
      <c r="M152" s="6">
        <v>1350157139.6719999</v>
      </c>
      <c r="N152" s="3" t="s">
        <v>18</v>
      </c>
    </row>
    <row r="153" spans="1:14" ht="12.75" customHeight="1" x14ac:dyDescent="0.25">
      <c r="A153" s="3">
        <v>100</v>
      </c>
      <c r="B153" s="3" t="s">
        <v>129</v>
      </c>
      <c r="C153" s="3">
        <v>2017</v>
      </c>
      <c r="D153" s="3">
        <v>1</v>
      </c>
      <c r="E153" s="3" t="s">
        <v>15</v>
      </c>
      <c r="F153" s="4">
        <v>60.358038586399999</v>
      </c>
      <c r="G153" s="5">
        <v>2</v>
      </c>
      <c r="H153" s="5">
        <v>1</v>
      </c>
      <c r="I153" s="4" t="s">
        <v>16</v>
      </c>
      <c r="J153" s="4" t="s">
        <v>16</v>
      </c>
      <c r="K153" s="4" t="s">
        <v>20</v>
      </c>
      <c r="L153" s="4">
        <v>3.4828151162282004</v>
      </c>
      <c r="M153" s="6">
        <v>1252105972.4360001</v>
      </c>
      <c r="N153" s="3" t="s">
        <v>18</v>
      </c>
    </row>
    <row r="154" spans="1:14" ht="12.75" hidden="1" customHeight="1" x14ac:dyDescent="0.25">
      <c r="A154" s="3">
        <v>231</v>
      </c>
      <c r="E154" s="3" t="s">
        <v>15</v>
      </c>
      <c r="F154" s="4">
        <v>72.973448439999999</v>
      </c>
      <c r="G154" s="5">
        <v>2</v>
      </c>
      <c r="H154" s="5">
        <v>1</v>
      </c>
      <c r="I154" s="4" t="s">
        <v>16</v>
      </c>
      <c r="J154" s="4" t="s">
        <v>16</v>
      </c>
      <c r="K154" s="4" t="s">
        <v>42</v>
      </c>
      <c r="L154" s="4"/>
      <c r="M154" s="6">
        <v>1204468430</v>
      </c>
      <c r="N154" s="3" t="s">
        <v>25</v>
      </c>
    </row>
    <row r="155" spans="1:14" ht="12.75" customHeight="1" x14ac:dyDescent="0.25">
      <c r="A155" s="3">
        <v>153</v>
      </c>
      <c r="B155" s="3" t="s">
        <v>45</v>
      </c>
      <c r="C155" s="3">
        <v>2017</v>
      </c>
      <c r="D155" s="3">
        <v>12</v>
      </c>
      <c r="E155" s="3" t="s">
        <v>15</v>
      </c>
      <c r="F155" s="4">
        <v>68.115216119199999</v>
      </c>
      <c r="G155" s="5">
        <v>2</v>
      </c>
      <c r="H155" s="5">
        <v>1</v>
      </c>
      <c r="I155" s="4" t="s">
        <v>16</v>
      </c>
      <c r="J155" s="4" t="s">
        <v>16</v>
      </c>
      <c r="K155" s="4" t="s">
        <v>24</v>
      </c>
      <c r="L155" s="4"/>
      <c r="M155" s="6">
        <v>1314362732.8039999</v>
      </c>
      <c r="N155" s="3" t="s">
        <v>18</v>
      </c>
    </row>
    <row r="156" spans="1:14" ht="12.75" customHeight="1" x14ac:dyDescent="0.25">
      <c r="A156" s="3">
        <v>194</v>
      </c>
      <c r="B156" s="3" t="s">
        <v>48</v>
      </c>
      <c r="C156" s="3">
        <v>2015</v>
      </c>
      <c r="D156" s="3">
        <v>7</v>
      </c>
      <c r="E156" s="3" t="s">
        <v>15</v>
      </c>
      <c r="F156" s="4">
        <v>58.138846044799998</v>
      </c>
      <c r="G156" s="5">
        <v>2</v>
      </c>
      <c r="H156" s="5">
        <v>1</v>
      </c>
      <c r="I156" s="4" t="s">
        <v>16</v>
      </c>
      <c r="J156" s="4" t="s">
        <v>16</v>
      </c>
      <c r="K156" s="4" t="s">
        <v>20</v>
      </c>
      <c r="L156" s="4">
        <v>2.4448785733009544</v>
      </c>
      <c r="M156" s="6">
        <v>1135634638.5120001</v>
      </c>
      <c r="N156" s="3" t="s">
        <v>18</v>
      </c>
    </row>
    <row r="157" spans="1:14" ht="12.75" customHeight="1" x14ac:dyDescent="0.25">
      <c r="A157" s="3">
        <v>83</v>
      </c>
      <c r="B157" s="3" t="s">
        <v>130</v>
      </c>
      <c r="C157" s="3">
        <v>2017</v>
      </c>
      <c r="D157" s="3">
        <v>7</v>
      </c>
      <c r="E157" s="3" t="s">
        <v>15</v>
      </c>
      <c r="F157" s="4">
        <v>72.563597565199998</v>
      </c>
      <c r="G157" s="5">
        <v>2</v>
      </c>
      <c r="H157" s="5">
        <v>1</v>
      </c>
      <c r="I157" s="4" t="s">
        <v>16</v>
      </c>
      <c r="J157" s="4" t="s">
        <v>16</v>
      </c>
      <c r="K157" s="4" t="s">
        <v>83</v>
      </c>
      <c r="L157" s="4"/>
      <c r="M157" s="6">
        <v>1188450934.132</v>
      </c>
      <c r="N157" s="3" t="s">
        <v>18</v>
      </c>
    </row>
    <row r="158" spans="1:14" ht="12.75" customHeight="1" x14ac:dyDescent="0.25">
      <c r="A158" s="3">
        <v>55</v>
      </c>
      <c r="B158" s="3" t="s">
        <v>131</v>
      </c>
      <c r="C158" s="3">
        <v>2017</v>
      </c>
      <c r="D158" s="3">
        <v>3</v>
      </c>
      <c r="E158" s="3" t="s">
        <v>15</v>
      </c>
      <c r="F158" s="4">
        <v>69.444732371599997</v>
      </c>
      <c r="G158" s="5">
        <v>2</v>
      </c>
      <c r="H158" s="5">
        <v>1</v>
      </c>
      <c r="I158" s="4" t="s">
        <v>16</v>
      </c>
      <c r="J158" s="4" t="s">
        <v>16</v>
      </c>
      <c r="K158" s="4" t="s">
        <v>20</v>
      </c>
      <c r="L158" s="4">
        <v>3.6065927323989859</v>
      </c>
      <c r="M158" s="6">
        <v>1105746076.556</v>
      </c>
      <c r="N158" s="3" t="s">
        <v>18</v>
      </c>
    </row>
    <row r="159" spans="1:14" ht="12.75" customHeight="1" x14ac:dyDescent="0.25">
      <c r="A159" s="3">
        <v>108</v>
      </c>
      <c r="B159" s="3" t="s">
        <v>132</v>
      </c>
      <c r="C159" s="3">
        <v>2016</v>
      </c>
      <c r="D159" s="3">
        <v>8</v>
      </c>
      <c r="E159" s="3" t="s">
        <v>15</v>
      </c>
      <c r="F159" s="4">
        <v>86.198636424399993</v>
      </c>
      <c r="G159" s="5">
        <v>2</v>
      </c>
      <c r="H159" s="5">
        <v>2</v>
      </c>
      <c r="I159" s="4" t="s">
        <v>16</v>
      </c>
      <c r="J159" s="4" t="s">
        <v>16</v>
      </c>
      <c r="K159" s="4" t="s">
        <v>20</v>
      </c>
      <c r="L159" s="4">
        <v>4.041264067920074</v>
      </c>
      <c r="M159" s="6">
        <v>1704709831.9679997</v>
      </c>
      <c r="N159" s="3" t="s">
        <v>18</v>
      </c>
    </row>
    <row r="160" spans="1:14" ht="12.75" customHeight="1" x14ac:dyDescent="0.25">
      <c r="A160" s="3">
        <v>127</v>
      </c>
      <c r="B160" s="3" t="s">
        <v>133</v>
      </c>
      <c r="C160" s="3">
        <v>2014</v>
      </c>
      <c r="D160" s="3">
        <v>10</v>
      </c>
      <c r="E160" s="3" t="s">
        <v>15</v>
      </c>
      <c r="F160" s="4">
        <v>70.254437758400002</v>
      </c>
      <c r="G160" s="5">
        <v>2</v>
      </c>
      <c r="H160" s="5">
        <v>1</v>
      </c>
      <c r="I160" s="4" t="s">
        <v>16</v>
      </c>
      <c r="J160" s="4" t="s">
        <v>16</v>
      </c>
      <c r="K160" s="4" t="s">
        <v>37</v>
      </c>
      <c r="L160" s="4">
        <v>3.2769820103404323</v>
      </c>
      <c r="M160" s="6">
        <v>1214244812.2639999</v>
      </c>
      <c r="N160" s="3" t="s">
        <v>18</v>
      </c>
    </row>
    <row r="161" spans="1:14" ht="12.75" customHeight="1" x14ac:dyDescent="0.25">
      <c r="A161" s="3">
        <v>129</v>
      </c>
      <c r="B161" s="3" t="s">
        <v>134</v>
      </c>
      <c r="C161" s="3">
        <v>2017</v>
      </c>
      <c r="D161" s="3">
        <v>7</v>
      </c>
      <c r="E161" s="3" t="s">
        <v>15</v>
      </c>
      <c r="F161" s="4">
        <v>72.973448439999999</v>
      </c>
      <c r="G161" s="5">
        <v>2</v>
      </c>
      <c r="H161" s="5">
        <v>1</v>
      </c>
      <c r="I161" s="4" t="s">
        <v>16</v>
      </c>
      <c r="J161" s="4" t="s">
        <v>16</v>
      </c>
      <c r="K161" s="4" t="s">
        <v>37</v>
      </c>
      <c r="L161" s="4">
        <v>0.96132736922382112</v>
      </c>
      <c r="M161" s="6">
        <v>1405014151.2</v>
      </c>
      <c r="N161" s="3" t="s">
        <v>18</v>
      </c>
    </row>
    <row r="162" spans="1:14" ht="12.75" hidden="1" customHeight="1" x14ac:dyDescent="0.25">
      <c r="A162" s="3">
        <v>179</v>
      </c>
      <c r="E162" s="3" t="s">
        <v>15</v>
      </c>
      <c r="F162" s="4">
        <v>164.39018624599998</v>
      </c>
      <c r="G162" s="5">
        <v>4</v>
      </c>
      <c r="H162" s="5">
        <v>3</v>
      </c>
      <c r="I162" s="4" t="s">
        <v>23</v>
      </c>
      <c r="J162" s="4" t="s">
        <v>23</v>
      </c>
      <c r="K162" s="4"/>
      <c r="L162" s="4">
        <v>3.8419656548126757</v>
      </c>
      <c r="M162" s="6">
        <v>2960133868.1199999</v>
      </c>
      <c r="N162" s="3" t="s">
        <v>25</v>
      </c>
    </row>
    <row r="163" spans="1:14" ht="12.75" hidden="1" customHeight="1" x14ac:dyDescent="0.25">
      <c r="A163" s="3">
        <v>260</v>
      </c>
      <c r="E163" s="3" t="s">
        <v>15</v>
      </c>
      <c r="F163" s="4">
        <v>118.3169501008</v>
      </c>
      <c r="G163" s="5">
        <v>3</v>
      </c>
      <c r="H163" s="5">
        <v>2</v>
      </c>
      <c r="I163" s="4" t="s">
        <v>16</v>
      </c>
      <c r="J163" s="4" t="s">
        <v>16</v>
      </c>
      <c r="K163" s="4" t="s">
        <v>20</v>
      </c>
      <c r="L163" s="4">
        <v>1.3417622799243154</v>
      </c>
      <c r="M163" s="6">
        <v>2491832294.072</v>
      </c>
      <c r="N163" s="3" t="s">
        <v>25</v>
      </c>
    </row>
    <row r="164" spans="1:14" ht="12.75" hidden="1" customHeight="1" x14ac:dyDescent="0.25">
      <c r="A164" s="3">
        <v>234</v>
      </c>
      <c r="E164" s="3" t="s">
        <v>15</v>
      </c>
      <c r="F164" s="4">
        <v>99.273878966799984</v>
      </c>
      <c r="G164" s="5">
        <v>3</v>
      </c>
      <c r="H164" s="5">
        <v>2</v>
      </c>
      <c r="I164" s="4" t="s">
        <v>16</v>
      </c>
      <c r="J164" s="4" t="s">
        <v>16</v>
      </c>
      <c r="K164" s="4" t="s">
        <v>20</v>
      </c>
      <c r="L164" s="4">
        <v>0.68125273048888535</v>
      </c>
      <c r="M164" s="6">
        <v>1922296866.6439998</v>
      </c>
      <c r="N164" s="3" t="s">
        <v>25</v>
      </c>
    </row>
    <row r="165" spans="1:14" ht="12.75" hidden="1" customHeight="1" x14ac:dyDescent="0.25">
      <c r="A165" s="3">
        <v>199</v>
      </c>
      <c r="E165" s="3" t="s">
        <v>15</v>
      </c>
      <c r="F165" s="4">
        <v>70.904201340400007</v>
      </c>
      <c r="G165" s="5">
        <v>2</v>
      </c>
      <c r="H165" s="5">
        <v>1</v>
      </c>
      <c r="I165" s="4" t="s">
        <v>16</v>
      </c>
      <c r="J165" s="4" t="s">
        <v>16</v>
      </c>
      <c r="K165" s="4" t="s">
        <v>17</v>
      </c>
      <c r="L165" s="4">
        <v>1.7430057270005577</v>
      </c>
      <c r="M165" s="6">
        <v>1220049656.1660001</v>
      </c>
      <c r="N165" s="3" t="s">
        <v>25</v>
      </c>
    </row>
    <row r="166" spans="1:14" ht="12.75" hidden="1" customHeight="1" x14ac:dyDescent="0.25">
      <c r="A166" s="3">
        <v>229</v>
      </c>
      <c r="E166" s="3" t="s">
        <v>15</v>
      </c>
      <c r="F166" s="4">
        <v>73.813142915200004</v>
      </c>
      <c r="G166" s="5">
        <v>2</v>
      </c>
      <c r="H166" s="5">
        <v>1</v>
      </c>
      <c r="I166" s="4" t="s">
        <v>16</v>
      </c>
      <c r="J166" s="4" t="s">
        <v>16</v>
      </c>
      <c r="K166" s="4" t="s">
        <v>42</v>
      </c>
      <c r="L166" s="4"/>
      <c r="M166" s="6">
        <v>1159082249.072</v>
      </c>
      <c r="N166" s="3" t="s">
        <v>25</v>
      </c>
    </row>
    <row r="167" spans="1:14" ht="12.75" customHeight="1" x14ac:dyDescent="0.25">
      <c r="A167" s="3">
        <v>74</v>
      </c>
      <c r="B167" s="3" t="s">
        <v>135</v>
      </c>
      <c r="C167" s="3">
        <v>2016</v>
      </c>
      <c r="D167" s="3">
        <v>10</v>
      </c>
      <c r="E167" s="3" t="s">
        <v>15</v>
      </c>
      <c r="F167" s="4">
        <v>60.368034949199995</v>
      </c>
      <c r="G167" s="5">
        <v>2</v>
      </c>
      <c r="H167" s="5">
        <v>1</v>
      </c>
      <c r="I167" s="4" t="s">
        <v>16</v>
      </c>
      <c r="J167" s="4" t="s">
        <v>16</v>
      </c>
      <c r="K167" s="4" t="s">
        <v>20</v>
      </c>
      <c r="L167" s="4">
        <v>4.9384183333298388</v>
      </c>
      <c r="M167" s="6">
        <v>1246896775.6299999</v>
      </c>
      <c r="N167" s="3" t="s">
        <v>18</v>
      </c>
    </row>
    <row r="168" spans="1:14" ht="12.75" customHeight="1" x14ac:dyDescent="0.25">
      <c r="A168" s="3">
        <v>4</v>
      </c>
      <c r="B168" s="3" t="s">
        <v>136</v>
      </c>
      <c r="C168" s="3">
        <v>2017</v>
      </c>
      <c r="D168" s="3">
        <v>12</v>
      </c>
      <c r="E168" s="3" t="s">
        <v>15</v>
      </c>
      <c r="F168" s="4">
        <v>149.08575479919998</v>
      </c>
      <c r="G168" s="5">
        <v>4</v>
      </c>
      <c r="H168" s="5">
        <v>3</v>
      </c>
      <c r="I168" s="4" t="s">
        <v>16</v>
      </c>
      <c r="J168" s="4" t="s">
        <v>23</v>
      </c>
      <c r="K168" s="4" t="s">
        <v>17</v>
      </c>
      <c r="L168" s="4">
        <v>0.68983002731556331</v>
      </c>
      <c r="M168" s="6">
        <v>2514565220.5519996</v>
      </c>
      <c r="N168" s="3" t="s">
        <v>18</v>
      </c>
    </row>
    <row r="169" spans="1:14" ht="12.75" customHeight="1" x14ac:dyDescent="0.25">
      <c r="A169" s="3">
        <v>188</v>
      </c>
      <c r="B169" s="3" t="s">
        <v>48</v>
      </c>
      <c r="C169" s="3">
        <v>2015</v>
      </c>
      <c r="D169" s="3">
        <v>7</v>
      </c>
      <c r="E169" s="3" t="s">
        <v>15</v>
      </c>
      <c r="F169" s="4">
        <v>70.254437758400002</v>
      </c>
      <c r="G169" s="5">
        <v>2</v>
      </c>
      <c r="H169" s="5">
        <v>1</v>
      </c>
      <c r="I169" s="4" t="s">
        <v>16</v>
      </c>
      <c r="J169" s="4" t="s">
        <v>16</v>
      </c>
      <c r="K169" s="4" t="s">
        <v>20</v>
      </c>
      <c r="L169" s="4">
        <v>2.7984935832534008</v>
      </c>
      <c r="M169" s="6">
        <v>1149655645.1600001</v>
      </c>
      <c r="N169" s="3" t="s">
        <v>18</v>
      </c>
    </row>
    <row r="170" spans="1:14" ht="12.75" customHeight="1" x14ac:dyDescent="0.25">
      <c r="A170" s="3">
        <v>154</v>
      </c>
      <c r="B170" s="3" t="s">
        <v>137</v>
      </c>
      <c r="C170" s="3">
        <v>2014</v>
      </c>
      <c r="D170" s="3">
        <v>11</v>
      </c>
      <c r="E170" s="3" t="s">
        <v>15</v>
      </c>
      <c r="F170" s="4">
        <v>72.673557556000006</v>
      </c>
      <c r="G170" s="5">
        <v>2</v>
      </c>
      <c r="H170" s="5">
        <v>1</v>
      </c>
      <c r="I170" s="4" t="s">
        <v>16</v>
      </c>
      <c r="J170" s="4" t="s">
        <v>16</v>
      </c>
      <c r="K170" s="4" t="s">
        <v>20</v>
      </c>
      <c r="L170" s="4">
        <v>2.0406072004455016</v>
      </c>
      <c r="M170" s="6">
        <v>1160610660.6600001</v>
      </c>
      <c r="N170" s="3" t="s">
        <v>18</v>
      </c>
    </row>
    <row r="171" spans="1:14" ht="12.75" customHeight="1" x14ac:dyDescent="0.25">
      <c r="A171" s="3">
        <v>143</v>
      </c>
      <c r="B171" s="3" t="s">
        <v>138</v>
      </c>
      <c r="C171" s="3">
        <v>2017</v>
      </c>
      <c r="D171" s="3">
        <v>3</v>
      </c>
      <c r="E171" s="3" t="s">
        <v>15</v>
      </c>
      <c r="F171" s="4">
        <v>65.186281818799998</v>
      </c>
      <c r="G171" s="5">
        <v>2</v>
      </c>
      <c r="H171" s="5">
        <v>1</v>
      </c>
      <c r="I171" s="4" t="s">
        <v>16</v>
      </c>
      <c r="J171" s="4" t="s">
        <v>16</v>
      </c>
      <c r="K171" s="4" t="s">
        <v>20</v>
      </c>
      <c r="L171" s="4">
        <v>2.9620025110228476</v>
      </c>
      <c r="M171" s="6">
        <v>1134812434.0739999</v>
      </c>
      <c r="N171" s="3" t="s">
        <v>18</v>
      </c>
    </row>
    <row r="172" spans="1:14" ht="12.75" customHeight="1" x14ac:dyDescent="0.25">
      <c r="A172" s="3">
        <v>128</v>
      </c>
      <c r="B172" s="3" t="s">
        <v>139</v>
      </c>
      <c r="C172" s="3">
        <v>2015</v>
      </c>
      <c r="D172" s="3">
        <v>8</v>
      </c>
      <c r="E172" s="3" t="s">
        <v>15</v>
      </c>
      <c r="F172" s="4">
        <v>68.435099728799983</v>
      </c>
      <c r="G172" s="5">
        <v>2</v>
      </c>
      <c r="H172" s="5">
        <v>1</v>
      </c>
      <c r="I172" s="4" t="s">
        <v>16</v>
      </c>
      <c r="J172" s="4" t="s">
        <v>16</v>
      </c>
      <c r="K172" s="4" t="s">
        <v>37</v>
      </c>
      <c r="L172" s="4">
        <v>1.6043028957871113</v>
      </c>
      <c r="M172" s="6">
        <v>1104565616.8359997</v>
      </c>
      <c r="N172" s="3" t="s">
        <v>18</v>
      </c>
    </row>
    <row r="173" spans="1:14" ht="12.75" customHeight="1" x14ac:dyDescent="0.25">
      <c r="A173" s="3">
        <v>167</v>
      </c>
      <c r="B173" s="3" t="s">
        <v>140</v>
      </c>
      <c r="C173" s="3">
        <v>2016</v>
      </c>
      <c r="D173" s="3">
        <v>3</v>
      </c>
      <c r="E173" s="3" t="s">
        <v>15</v>
      </c>
      <c r="F173" s="4">
        <v>72.563597565199998</v>
      </c>
      <c r="G173" s="5">
        <v>2</v>
      </c>
      <c r="H173" s="5">
        <v>1</v>
      </c>
      <c r="I173" s="4" t="s">
        <v>16</v>
      </c>
      <c r="J173" s="4" t="s">
        <v>16</v>
      </c>
      <c r="K173" s="4" t="s">
        <v>20</v>
      </c>
      <c r="L173" s="4">
        <v>2.0600385586621095</v>
      </c>
      <c r="M173" s="6">
        <v>1433276737.9919999</v>
      </c>
      <c r="N173" s="3" t="s">
        <v>18</v>
      </c>
    </row>
    <row r="174" spans="1:14" ht="12.75" customHeight="1" x14ac:dyDescent="0.25">
      <c r="A174" s="3">
        <v>151</v>
      </c>
      <c r="B174" s="3" t="s">
        <v>45</v>
      </c>
      <c r="C174" s="3">
        <v>2017</v>
      </c>
      <c r="D174" s="3">
        <v>2</v>
      </c>
      <c r="E174" s="3" t="s">
        <v>15</v>
      </c>
      <c r="F174" s="4">
        <v>105.17173301879998</v>
      </c>
      <c r="G174" s="5">
        <v>3</v>
      </c>
      <c r="H174" s="5">
        <v>2</v>
      </c>
      <c r="I174" s="4" t="s">
        <v>16</v>
      </c>
      <c r="J174" s="4" t="s">
        <v>16</v>
      </c>
      <c r="K174" s="4" t="s">
        <v>24</v>
      </c>
      <c r="L174" s="4"/>
      <c r="M174" s="6">
        <v>1980392885.3499997</v>
      </c>
      <c r="N174" s="3" t="s">
        <v>18</v>
      </c>
    </row>
    <row r="175" spans="1:14" ht="12.75" customHeight="1" x14ac:dyDescent="0.25">
      <c r="A175" s="3">
        <v>155</v>
      </c>
      <c r="B175" s="3" t="s">
        <v>141</v>
      </c>
      <c r="C175" s="3">
        <v>2017</v>
      </c>
      <c r="D175" s="3">
        <v>11</v>
      </c>
      <c r="E175" s="3" t="s">
        <v>15</v>
      </c>
      <c r="F175" s="4">
        <v>74.163015613200002</v>
      </c>
      <c r="G175" s="5">
        <v>2</v>
      </c>
      <c r="H175" s="5">
        <v>1</v>
      </c>
      <c r="I175" s="4" t="s">
        <v>16</v>
      </c>
      <c r="J175" s="4" t="s">
        <v>16</v>
      </c>
      <c r="K175" s="4" t="s">
        <v>20</v>
      </c>
      <c r="L175" s="4">
        <v>3.186335821787539</v>
      </c>
      <c r="M175" s="6">
        <v>1461650602.5440001</v>
      </c>
      <c r="N175" s="3" t="s">
        <v>18</v>
      </c>
    </row>
    <row r="176" spans="1:14" ht="12.75" customHeight="1" x14ac:dyDescent="0.25">
      <c r="A176" s="3">
        <v>39</v>
      </c>
      <c r="B176" s="3" t="s">
        <v>142</v>
      </c>
      <c r="C176" s="3">
        <v>2016</v>
      </c>
      <c r="D176" s="3">
        <v>7</v>
      </c>
      <c r="E176" s="3" t="s">
        <v>15</v>
      </c>
      <c r="F176" s="4">
        <v>72.973448439999999</v>
      </c>
      <c r="G176" s="5">
        <v>2</v>
      </c>
      <c r="H176" s="5">
        <v>1</v>
      </c>
      <c r="I176" s="4" t="s">
        <v>16</v>
      </c>
      <c r="J176" s="4" t="s">
        <v>16</v>
      </c>
      <c r="K176" s="4" t="s">
        <v>20</v>
      </c>
      <c r="L176" s="4">
        <v>1.1623250617897254</v>
      </c>
      <c r="M176" s="6">
        <v>1250155638.6000001</v>
      </c>
      <c r="N176" s="3" t="s">
        <v>18</v>
      </c>
    </row>
    <row r="177" spans="1:14" ht="12.75" hidden="1" customHeight="1" x14ac:dyDescent="0.25">
      <c r="A177" s="3">
        <v>214</v>
      </c>
      <c r="E177" s="3" t="s">
        <v>15</v>
      </c>
      <c r="F177" s="4">
        <v>124.80458955799999</v>
      </c>
      <c r="G177" s="5">
        <v>4</v>
      </c>
      <c r="H177" s="5">
        <v>2</v>
      </c>
      <c r="I177" s="4" t="s">
        <v>16</v>
      </c>
      <c r="J177" s="4" t="s">
        <v>16</v>
      </c>
      <c r="K177" s="4" t="s">
        <v>20</v>
      </c>
      <c r="L177" s="4">
        <v>4.48104108413464</v>
      </c>
      <c r="M177" s="6">
        <v>2232525713.9899998</v>
      </c>
      <c r="N177" s="3" t="s">
        <v>25</v>
      </c>
    </row>
    <row r="178" spans="1:14" ht="12.75" customHeight="1" x14ac:dyDescent="0.25">
      <c r="A178" s="3">
        <v>187</v>
      </c>
      <c r="B178" s="3" t="s">
        <v>143</v>
      </c>
      <c r="C178" s="3">
        <v>2014</v>
      </c>
      <c r="D178" s="3">
        <v>3</v>
      </c>
      <c r="E178" s="3" t="s">
        <v>15</v>
      </c>
      <c r="F178" s="4">
        <v>54.560148162399997</v>
      </c>
      <c r="G178" s="5">
        <v>1</v>
      </c>
      <c r="H178" s="5">
        <v>1</v>
      </c>
      <c r="I178" s="4" t="s">
        <v>16</v>
      </c>
      <c r="J178" s="4" t="s">
        <v>16</v>
      </c>
      <c r="K178" s="4" t="s">
        <v>20</v>
      </c>
      <c r="L178" s="4">
        <v>2.6483988245063039</v>
      </c>
      <c r="M178" s="6">
        <v>939674325.39200008</v>
      </c>
      <c r="N178" s="3" t="s">
        <v>18</v>
      </c>
    </row>
    <row r="179" spans="1:14" ht="12.75" customHeight="1" x14ac:dyDescent="0.25">
      <c r="A179" s="3">
        <v>147</v>
      </c>
      <c r="B179" s="3" t="s">
        <v>45</v>
      </c>
      <c r="C179" s="3">
        <v>2017</v>
      </c>
      <c r="D179" s="3">
        <v>3</v>
      </c>
      <c r="E179" s="3" t="s">
        <v>15</v>
      </c>
      <c r="F179" s="4">
        <v>60.368034949199995</v>
      </c>
      <c r="G179" s="5">
        <v>2</v>
      </c>
      <c r="H179" s="5">
        <v>1</v>
      </c>
      <c r="I179" s="4" t="s">
        <v>16</v>
      </c>
      <c r="J179" s="4" t="s">
        <v>16</v>
      </c>
      <c r="K179" s="4" t="s">
        <v>24</v>
      </c>
      <c r="L179" s="4"/>
      <c r="M179" s="6">
        <v>986318380.51999986</v>
      </c>
      <c r="N179" s="3" t="s">
        <v>18</v>
      </c>
    </row>
    <row r="180" spans="1:14" ht="12.75" hidden="1" customHeight="1" x14ac:dyDescent="0.25">
      <c r="A180" s="3">
        <v>198</v>
      </c>
      <c r="E180" s="3" t="s">
        <v>33</v>
      </c>
      <c r="F180" s="4">
        <v>66.305874452399991</v>
      </c>
      <c r="G180" s="5">
        <v>2</v>
      </c>
      <c r="H180" s="5">
        <v>1</v>
      </c>
      <c r="I180" s="4" t="s">
        <v>16</v>
      </c>
      <c r="J180" s="4" t="s">
        <v>16</v>
      </c>
      <c r="K180" s="4" t="s">
        <v>17</v>
      </c>
      <c r="L180" s="4">
        <v>0.81822664423066427</v>
      </c>
      <c r="M180" s="6">
        <v>1209810731.2719998</v>
      </c>
      <c r="N180" s="3" t="s">
        <v>25</v>
      </c>
    </row>
    <row r="181" spans="1:14" ht="12.75" customHeight="1" x14ac:dyDescent="0.25">
      <c r="A181" s="3">
        <v>163</v>
      </c>
      <c r="B181" s="3" t="s">
        <v>107</v>
      </c>
      <c r="C181" s="3">
        <v>2017</v>
      </c>
      <c r="D181" s="3">
        <v>8</v>
      </c>
      <c r="E181" s="3" t="s">
        <v>15</v>
      </c>
      <c r="F181" s="4">
        <v>85.768792824000002</v>
      </c>
      <c r="G181" s="5">
        <v>2</v>
      </c>
      <c r="H181" s="5">
        <v>2</v>
      </c>
      <c r="I181" s="4" t="s">
        <v>16</v>
      </c>
      <c r="J181" s="4" t="s">
        <v>16</v>
      </c>
      <c r="K181" s="4" t="s">
        <v>20</v>
      </c>
      <c r="L181" s="4">
        <v>1.1174696229007854</v>
      </c>
      <c r="M181" s="6">
        <v>1637656484.6399999</v>
      </c>
      <c r="N181" s="3" t="s">
        <v>18</v>
      </c>
    </row>
    <row r="182" spans="1:14" ht="12.75" customHeight="1" x14ac:dyDescent="0.25">
      <c r="A182" s="3">
        <v>22</v>
      </c>
      <c r="B182" s="3" t="s">
        <v>144</v>
      </c>
      <c r="C182" s="3">
        <v>2016</v>
      </c>
      <c r="D182" s="3">
        <v>12</v>
      </c>
      <c r="E182" s="3" t="s">
        <v>15</v>
      </c>
      <c r="F182" s="4">
        <v>60.358038586399999</v>
      </c>
      <c r="G182" s="5">
        <v>2</v>
      </c>
      <c r="H182" s="5">
        <v>1</v>
      </c>
      <c r="I182" s="4" t="s">
        <v>16</v>
      </c>
      <c r="J182" s="4" t="s">
        <v>16</v>
      </c>
      <c r="K182" s="4" t="s">
        <v>20</v>
      </c>
      <c r="L182" s="4">
        <v>3.8044880322521308</v>
      </c>
      <c r="M182" s="6">
        <v>937873105.53200006</v>
      </c>
      <c r="N182" s="3" t="s">
        <v>18</v>
      </c>
    </row>
    <row r="183" spans="1:14" ht="12.75" hidden="1" customHeight="1" x14ac:dyDescent="0.25">
      <c r="A183" s="3">
        <v>200</v>
      </c>
      <c r="E183" s="3" t="s">
        <v>15</v>
      </c>
      <c r="F183" s="4">
        <v>74.183008338799993</v>
      </c>
      <c r="G183" s="5">
        <v>2</v>
      </c>
      <c r="H183" s="5">
        <v>1</v>
      </c>
      <c r="I183" s="4" t="s">
        <v>16</v>
      </c>
      <c r="J183" s="4" t="s">
        <v>16</v>
      </c>
      <c r="K183" s="4" t="s">
        <v>17</v>
      </c>
      <c r="L183" s="4">
        <v>0.8230446727814299</v>
      </c>
      <c r="M183" s="6">
        <v>1358891163.9599998</v>
      </c>
      <c r="N183" s="3" t="s">
        <v>25</v>
      </c>
    </row>
    <row r="184" spans="1:14" ht="12.75" customHeight="1" x14ac:dyDescent="0.25">
      <c r="A184" s="3">
        <v>35</v>
      </c>
      <c r="B184" s="3" t="s">
        <v>145</v>
      </c>
      <c r="C184" s="3">
        <v>2016</v>
      </c>
      <c r="D184" s="3">
        <v>9</v>
      </c>
      <c r="E184" s="3" t="s">
        <v>15</v>
      </c>
      <c r="F184" s="4">
        <v>88.9576325572</v>
      </c>
      <c r="G184" s="5">
        <v>2</v>
      </c>
      <c r="H184" s="5">
        <v>2</v>
      </c>
      <c r="I184" s="4" t="s">
        <v>16</v>
      </c>
      <c r="J184" s="4" t="s">
        <v>16</v>
      </c>
      <c r="K184" s="4" t="s">
        <v>20</v>
      </c>
      <c r="L184" s="4">
        <v>4.9072804449344245</v>
      </c>
      <c r="M184" s="6">
        <v>1649884801.6859999</v>
      </c>
      <c r="N184" s="3" t="s">
        <v>18</v>
      </c>
    </row>
    <row r="185" spans="1:14" ht="12.75" customHeight="1" x14ac:dyDescent="0.25">
      <c r="A185" s="3">
        <v>34</v>
      </c>
      <c r="B185" s="3" t="s">
        <v>146</v>
      </c>
      <c r="C185" s="3">
        <v>2014</v>
      </c>
      <c r="D185" s="3">
        <v>10</v>
      </c>
      <c r="E185" s="3" t="s">
        <v>15</v>
      </c>
      <c r="F185" s="4">
        <v>58.138846044799998</v>
      </c>
      <c r="G185" s="5">
        <v>2</v>
      </c>
      <c r="H185" s="5">
        <v>1</v>
      </c>
      <c r="I185" s="4" t="s">
        <v>16</v>
      </c>
      <c r="J185" s="4" t="s">
        <v>16</v>
      </c>
      <c r="K185" s="4" t="s">
        <v>20</v>
      </c>
      <c r="L185" s="4">
        <v>4.5694582902795959</v>
      </c>
      <c r="M185" s="6">
        <v>1063170721.184</v>
      </c>
      <c r="N185" s="3" t="s">
        <v>18</v>
      </c>
    </row>
    <row r="186" spans="1:14" ht="12.75" customHeight="1" x14ac:dyDescent="0.25">
      <c r="A186" s="3">
        <v>124</v>
      </c>
      <c r="B186" s="3" t="s">
        <v>147</v>
      </c>
      <c r="C186" s="3">
        <v>2017</v>
      </c>
      <c r="D186" s="3">
        <v>6</v>
      </c>
      <c r="E186" s="3" t="s">
        <v>15</v>
      </c>
      <c r="F186" s="4">
        <v>68.115216119199999</v>
      </c>
      <c r="G186" s="5">
        <v>2</v>
      </c>
      <c r="H186" s="5">
        <v>1</v>
      </c>
      <c r="I186" s="4" t="s">
        <v>16</v>
      </c>
      <c r="J186" s="4" t="s">
        <v>16</v>
      </c>
      <c r="K186" s="4" t="s">
        <v>20</v>
      </c>
      <c r="L186" s="4">
        <v>3.6108774587210455</v>
      </c>
      <c r="M186" s="6">
        <v>1114770462.9159999</v>
      </c>
      <c r="N186" s="3" t="s">
        <v>18</v>
      </c>
    </row>
    <row r="187" spans="1:14" ht="12.75" customHeight="1" x14ac:dyDescent="0.25">
      <c r="A187" s="3">
        <v>175</v>
      </c>
      <c r="B187" s="3" t="s">
        <v>148</v>
      </c>
      <c r="C187" s="3">
        <v>2015</v>
      </c>
      <c r="D187" s="3">
        <v>4</v>
      </c>
      <c r="E187" s="3" t="s">
        <v>15</v>
      </c>
      <c r="F187" s="4">
        <v>72.673557556000006</v>
      </c>
      <c r="G187" s="5">
        <v>2</v>
      </c>
      <c r="H187" s="5">
        <v>1</v>
      </c>
      <c r="I187" s="4" t="s">
        <v>16</v>
      </c>
      <c r="J187" s="4" t="s">
        <v>16</v>
      </c>
      <c r="K187" s="4" t="s">
        <v>42</v>
      </c>
      <c r="L187" s="4"/>
      <c r="M187" s="6">
        <v>1453076300.0600002</v>
      </c>
      <c r="N187" s="3" t="s">
        <v>18</v>
      </c>
    </row>
    <row r="188" spans="1:14" ht="12.75" customHeight="1" x14ac:dyDescent="0.25">
      <c r="A188" s="3">
        <v>61</v>
      </c>
      <c r="B188" s="3" t="s">
        <v>149</v>
      </c>
      <c r="C188" s="3">
        <v>2017</v>
      </c>
      <c r="D188" s="3">
        <v>3</v>
      </c>
      <c r="E188" s="3" t="s">
        <v>15</v>
      </c>
      <c r="F188" s="4">
        <v>86.228625512799994</v>
      </c>
      <c r="G188" s="5">
        <v>2</v>
      </c>
      <c r="H188" s="5">
        <v>2</v>
      </c>
      <c r="I188" s="4" t="s">
        <v>16</v>
      </c>
      <c r="J188" s="4" t="s">
        <v>16</v>
      </c>
      <c r="K188" s="4" t="s">
        <v>20</v>
      </c>
      <c r="L188" s="4">
        <v>2.2134640574270392</v>
      </c>
      <c r="M188" s="6">
        <v>1410031342.7640002</v>
      </c>
      <c r="N188" s="3" t="s">
        <v>18</v>
      </c>
    </row>
    <row r="189" spans="1:14" ht="12.75" customHeight="1" x14ac:dyDescent="0.25">
      <c r="A189" s="3">
        <v>86</v>
      </c>
      <c r="B189" s="3" t="s">
        <v>19</v>
      </c>
      <c r="C189" s="3">
        <v>2017</v>
      </c>
      <c r="D189" s="3">
        <v>2</v>
      </c>
      <c r="E189" s="3" t="s">
        <v>15</v>
      </c>
      <c r="F189" s="4">
        <v>103.0525041052</v>
      </c>
      <c r="G189" s="5">
        <v>3</v>
      </c>
      <c r="H189" s="5">
        <v>2</v>
      </c>
      <c r="I189" s="4" t="s">
        <v>16</v>
      </c>
      <c r="J189" s="4" t="s">
        <v>16</v>
      </c>
      <c r="K189" s="4" t="s">
        <v>20</v>
      </c>
      <c r="L189" s="4">
        <v>2.7743403626395429</v>
      </c>
      <c r="M189" s="6">
        <v>1870342127.082</v>
      </c>
      <c r="N189" s="3" t="s">
        <v>18</v>
      </c>
    </row>
    <row r="190" spans="1:14" ht="12.75" hidden="1" customHeight="1" x14ac:dyDescent="0.25">
      <c r="A190" s="3">
        <v>259</v>
      </c>
      <c r="E190" s="3" t="s">
        <v>15</v>
      </c>
      <c r="F190" s="4">
        <v>56.329504378000003</v>
      </c>
      <c r="G190" s="5">
        <v>2</v>
      </c>
      <c r="H190" s="5">
        <v>1</v>
      </c>
      <c r="I190" s="4" t="s">
        <v>16</v>
      </c>
      <c r="J190" s="4" t="s">
        <v>16</v>
      </c>
      <c r="K190" s="4" t="s">
        <v>20</v>
      </c>
      <c r="L190" s="4">
        <v>4.8265391325980973</v>
      </c>
      <c r="M190" s="6">
        <v>818494220.17000008</v>
      </c>
      <c r="N190" s="3" t="s">
        <v>25</v>
      </c>
    </row>
    <row r="191" spans="1:14" ht="12.75" customHeight="1" x14ac:dyDescent="0.25">
      <c r="A191" s="3">
        <v>60</v>
      </c>
      <c r="B191" s="3" t="s">
        <v>150</v>
      </c>
      <c r="C191" s="3">
        <v>2017</v>
      </c>
      <c r="D191" s="3">
        <v>3</v>
      </c>
      <c r="E191" s="3" t="s">
        <v>15</v>
      </c>
      <c r="F191" s="4">
        <v>62.167380253200001</v>
      </c>
      <c r="G191" s="5">
        <v>2</v>
      </c>
      <c r="H191" s="5">
        <v>1</v>
      </c>
      <c r="I191" s="4" t="s">
        <v>16</v>
      </c>
      <c r="J191" s="4" t="s">
        <v>16</v>
      </c>
      <c r="K191" s="4" t="s">
        <v>20</v>
      </c>
      <c r="L191" s="4">
        <v>1.8695252950675139</v>
      </c>
      <c r="M191" s="6">
        <v>1045860572.372</v>
      </c>
      <c r="N191" s="3" t="s">
        <v>18</v>
      </c>
    </row>
    <row r="192" spans="1:14" ht="12.75" customHeight="1" x14ac:dyDescent="0.25">
      <c r="A192" s="3">
        <v>48</v>
      </c>
      <c r="B192" s="3" t="s">
        <v>151</v>
      </c>
      <c r="C192" s="3">
        <v>2017</v>
      </c>
      <c r="D192" s="3">
        <v>12</v>
      </c>
      <c r="E192" s="3" t="s">
        <v>15</v>
      </c>
      <c r="F192" s="4">
        <v>74.163015613200002</v>
      </c>
      <c r="G192" s="5">
        <v>2</v>
      </c>
      <c r="H192" s="5">
        <v>1</v>
      </c>
      <c r="I192" s="4" t="s">
        <v>16</v>
      </c>
      <c r="J192" s="4" t="s">
        <v>16</v>
      </c>
      <c r="K192" s="4" t="s">
        <v>20</v>
      </c>
      <c r="L192" s="4">
        <v>1.1026857698562935</v>
      </c>
      <c r="M192" s="6">
        <v>1268817849.97</v>
      </c>
      <c r="N192" s="3" t="s">
        <v>18</v>
      </c>
    </row>
    <row r="193" spans="1:14" ht="12.75" customHeight="1" x14ac:dyDescent="0.25">
      <c r="A193" s="3">
        <v>30</v>
      </c>
      <c r="B193" s="3" t="s">
        <v>152</v>
      </c>
      <c r="C193" s="3">
        <v>2017</v>
      </c>
      <c r="D193" s="3">
        <v>3</v>
      </c>
      <c r="E193" s="3" t="s">
        <v>15</v>
      </c>
      <c r="F193" s="4">
        <v>148.30603850080001</v>
      </c>
      <c r="G193" s="5">
        <v>4</v>
      </c>
      <c r="H193" s="5">
        <v>3</v>
      </c>
      <c r="I193" s="4" t="s">
        <v>23</v>
      </c>
      <c r="J193" s="4" t="s">
        <v>16</v>
      </c>
      <c r="K193" s="4" t="s">
        <v>20</v>
      </c>
      <c r="L193" s="4">
        <v>3.6700809050575822</v>
      </c>
      <c r="M193" s="6">
        <v>2262075378.7280002</v>
      </c>
      <c r="N193" s="3" t="s">
        <v>18</v>
      </c>
    </row>
    <row r="194" spans="1:14" ht="12.75" customHeight="1" x14ac:dyDescent="0.25">
      <c r="A194" s="3">
        <v>14</v>
      </c>
      <c r="B194" s="3" t="s">
        <v>153</v>
      </c>
      <c r="C194" s="3">
        <v>2016</v>
      </c>
      <c r="D194" s="3">
        <v>11</v>
      </c>
      <c r="E194" s="3" t="s">
        <v>15</v>
      </c>
      <c r="F194" s="4">
        <v>103.0525041052</v>
      </c>
      <c r="G194" s="5">
        <v>3</v>
      </c>
      <c r="H194" s="5">
        <v>2</v>
      </c>
      <c r="I194" s="4" t="s">
        <v>16</v>
      </c>
      <c r="J194" s="4" t="s">
        <v>16</v>
      </c>
      <c r="K194" s="4" t="s">
        <v>20</v>
      </c>
      <c r="L194" s="4">
        <v>2.2015309760473705</v>
      </c>
      <c r="M194" s="6">
        <v>2555306977.0799994</v>
      </c>
      <c r="N194" s="3" t="s">
        <v>18</v>
      </c>
    </row>
    <row r="195" spans="1:14" ht="12.75" customHeight="1" x14ac:dyDescent="0.25">
      <c r="A195" s="3">
        <v>103</v>
      </c>
      <c r="B195" s="3" t="s">
        <v>154</v>
      </c>
      <c r="C195" s="3">
        <v>2017</v>
      </c>
      <c r="D195" s="3">
        <v>10</v>
      </c>
      <c r="E195" s="3" t="s">
        <v>15</v>
      </c>
      <c r="F195" s="4">
        <v>104.77187850679999</v>
      </c>
      <c r="G195" s="5">
        <v>3</v>
      </c>
      <c r="H195" s="5">
        <v>2</v>
      </c>
      <c r="I195" s="4" t="s">
        <v>16</v>
      </c>
      <c r="J195" s="4" t="s">
        <v>16</v>
      </c>
      <c r="K195" s="4" t="s">
        <v>20</v>
      </c>
      <c r="L195" s="4">
        <v>2.5426957498523297</v>
      </c>
      <c r="M195" s="6">
        <v>1991609665.7819998</v>
      </c>
      <c r="N195" s="3" t="s">
        <v>18</v>
      </c>
    </row>
    <row r="196" spans="1:14" ht="12.75" hidden="1" customHeight="1" x14ac:dyDescent="0.25">
      <c r="A196" s="3">
        <v>238</v>
      </c>
      <c r="E196" s="3" t="s">
        <v>15</v>
      </c>
      <c r="F196" s="4">
        <v>74.183008338799993</v>
      </c>
      <c r="G196" s="5">
        <v>2</v>
      </c>
      <c r="H196" s="5">
        <v>1</v>
      </c>
      <c r="I196" s="4" t="s">
        <v>16</v>
      </c>
      <c r="J196" s="4" t="s">
        <v>16</v>
      </c>
      <c r="K196" s="4" t="s">
        <v>20</v>
      </c>
      <c r="L196" s="4">
        <v>1.8143407973827674</v>
      </c>
      <c r="M196" s="6">
        <v>1391057447.0099998</v>
      </c>
      <c r="N196" s="3" t="s">
        <v>25</v>
      </c>
    </row>
    <row r="197" spans="1:14" ht="12.75" hidden="1" customHeight="1" x14ac:dyDescent="0.25">
      <c r="A197" s="3">
        <v>224</v>
      </c>
      <c r="E197" s="3" t="s">
        <v>15</v>
      </c>
      <c r="F197" s="4">
        <v>149.74551474400002</v>
      </c>
      <c r="G197" s="5">
        <v>4</v>
      </c>
      <c r="H197" s="5">
        <v>3</v>
      </c>
      <c r="I197" s="4" t="s">
        <v>23</v>
      </c>
      <c r="J197" s="4" t="s">
        <v>23</v>
      </c>
      <c r="K197" s="4" t="s">
        <v>42</v>
      </c>
      <c r="L197" s="4"/>
      <c r="M197" s="6">
        <v>2815199918.5200005</v>
      </c>
      <c r="N197" s="3" t="s">
        <v>25</v>
      </c>
    </row>
    <row r="198" spans="1:14" ht="12.75" customHeight="1" x14ac:dyDescent="0.25">
      <c r="A198" s="3">
        <v>131</v>
      </c>
      <c r="B198" s="3" t="s">
        <v>110</v>
      </c>
      <c r="C198" s="3">
        <v>2018</v>
      </c>
      <c r="D198" s="3">
        <v>12</v>
      </c>
      <c r="E198" s="3" t="s">
        <v>15</v>
      </c>
      <c r="F198" s="4">
        <v>74.163015613200002</v>
      </c>
      <c r="G198" s="5">
        <v>2</v>
      </c>
      <c r="H198" s="5">
        <v>1</v>
      </c>
      <c r="I198" s="4" t="s">
        <v>16</v>
      </c>
      <c r="J198" s="4" t="s">
        <v>16</v>
      </c>
      <c r="K198" s="4" t="s">
        <v>20</v>
      </c>
      <c r="L198" s="4">
        <v>3.3753351426067204</v>
      </c>
      <c r="M198" s="6">
        <v>1304039505.23</v>
      </c>
      <c r="N198" s="3" t="s">
        <v>18</v>
      </c>
    </row>
    <row r="199" spans="1:14" ht="12.75" customHeight="1" x14ac:dyDescent="0.25">
      <c r="A199" s="3">
        <v>119</v>
      </c>
      <c r="B199" s="3" t="s">
        <v>155</v>
      </c>
      <c r="C199" s="3">
        <v>2016</v>
      </c>
      <c r="D199" s="3">
        <v>9</v>
      </c>
      <c r="E199" s="3" t="s">
        <v>15</v>
      </c>
      <c r="F199" s="4">
        <v>129.77278186960001</v>
      </c>
      <c r="G199" s="5">
        <v>4</v>
      </c>
      <c r="H199" s="5">
        <v>2</v>
      </c>
      <c r="I199" s="4" t="s">
        <v>16</v>
      </c>
      <c r="J199" s="4" t="s">
        <v>16</v>
      </c>
      <c r="K199" s="4" t="s">
        <v>20</v>
      </c>
      <c r="L199" s="4">
        <v>1.1566000729218149</v>
      </c>
      <c r="M199" s="6">
        <v>2123549561.5840001</v>
      </c>
      <c r="N199" s="3" t="s">
        <v>18</v>
      </c>
    </row>
    <row r="200" spans="1:14" ht="12.75" hidden="1" customHeight="1" x14ac:dyDescent="0.25">
      <c r="A200" s="3">
        <v>266</v>
      </c>
      <c r="E200" s="3" t="s">
        <v>15</v>
      </c>
      <c r="F200" s="4">
        <v>99.843671646399983</v>
      </c>
      <c r="G200" s="5">
        <v>3</v>
      </c>
      <c r="H200" s="5">
        <v>2</v>
      </c>
      <c r="I200" s="4" t="s">
        <v>16</v>
      </c>
      <c r="J200" s="4" t="s">
        <v>16</v>
      </c>
      <c r="K200" s="4" t="s">
        <v>20</v>
      </c>
      <c r="L200" s="4">
        <v>3.3159027935783913</v>
      </c>
      <c r="M200" s="6">
        <v>2032401059.5679998</v>
      </c>
      <c r="N200" s="3" t="s">
        <v>25</v>
      </c>
    </row>
    <row r="201" spans="1:14" ht="12.75" hidden="1" customHeight="1" x14ac:dyDescent="0.25">
      <c r="A201" s="3">
        <v>255</v>
      </c>
      <c r="E201" s="3" t="s">
        <v>15</v>
      </c>
      <c r="F201" s="4">
        <v>98.284239049599989</v>
      </c>
      <c r="G201" s="5">
        <v>2</v>
      </c>
      <c r="H201" s="5">
        <v>2</v>
      </c>
      <c r="I201" s="4" t="s">
        <v>16</v>
      </c>
      <c r="J201" s="4" t="s">
        <v>16</v>
      </c>
      <c r="K201" s="4" t="s">
        <v>20</v>
      </c>
      <c r="L201" s="4">
        <v>2.8036727641343089</v>
      </c>
      <c r="M201" s="6">
        <v>1951496928.5679998</v>
      </c>
      <c r="N201" s="3" t="s">
        <v>25</v>
      </c>
    </row>
    <row r="202" spans="1:14" ht="12.75" customHeight="1" x14ac:dyDescent="0.25">
      <c r="A202" s="3">
        <v>73</v>
      </c>
      <c r="B202" s="3" t="s">
        <v>156</v>
      </c>
      <c r="C202" s="3">
        <v>2014</v>
      </c>
      <c r="D202" s="3">
        <v>10</v>
      </c>
      <c r="E202" s="3" t="s">
        <v>15</v>
      </c>
      <c r="F202" s="4">
        <v>70.254437758400002</v>
      </c>
      <c r="G202" s="5">
        <v>2</v>
      </c>
      <c r="H202" s="5">
        <v>1</v>
      </c>
      <c r="I202" s="4" t="s">
        <v>16</v>
      </c>
      <c r="J202" s="4" t="s">
        <v>16</v>
      </c>
      <c r="K202" s="4" t="s">
        <v>20</v>
      </c>
      <c r="L202" s="4">
        <v>1.2569582117053104</v>
      </c>
      <c r="M202" s="6">
        <v>1380557023.8240001</v>
      </c>
      <c r="N202" s="3" t="s">
        <v>18</v>
      </c>
    </row>
    <row r="203" spans="1:14" ht="12.75" customHeight="1" x14ac:dyDescent="0.25">
      <c r="A203" s="3">
        <v>181</v>
      </c>
      <c r="B203" s="3" t="s">
        <v>157</v>
      </c>
      <c r="C203" s="3">
        <v>2014</v>
      </c>
      <c r="D203" s="3">
        <v>11</v>
      </c>
      <c r="E203" s="3" t="s">
        <v>33</v>
      </c>
      <c r="F203" s="4">
        <v>111.55978046</v>
      </c>
      <c r="G203" s="5">
        <v>3</v>
      </c>
      <c r="H203" s="5">
        <v>2</v>
      </c>
      <c r="I203" s="4" t="s">
        <v>16</v>
      </c>
      <c r="J203" s="4" t="s">
        <v>16</v>
      </c>
      <c r="K203" s="4" t="s">
        <v>20</v>
      </c>
      <c r="L203" s="4">
        <v>4.7220681245993541</v>
      </c>
      <c r="M203" s="6">
        <v>1762026001.9999998</v>
      </c>
      <c r="N203" s="3" t="s">
        <v>18</v>
      </c>
    </row>
    <row r="204" spans="1:14" ht="12.75" customHeight="1" x14ac:dyDescent="0.25">
      <c r="A204" s="3">
        <v>2</v>
      </c>
      <c r="B204" s="3" t="s">
        <v>158</v>
      </c>
      <c r="C204" s="3">
        <v>2015</v>
      </c>
      <c r="D204" s="3">
        <v>10</v>
      </c>
      <c r="E204" s="3" t="s">
        <v>15</v>
      </c>
      <c r="F204" s="4">
        <v>70.254437758400002</v>
      </c>
      <c r="G204" s="5">
        <v>2</v>
      </c>
      <c r="H204" s="5">
        <v>1</v>
      </c>
      <c r="I204" s="4" t="s">
        <v>16</v>
      </c>
      <c r="J204" s="4" t="s">
        <v>16</v>
      </c>
      <c r="K204" s="4" t="s">
        <v>20</v>
      </c>
      <c r="L204" s="4">
        <v>4.3402333772398087</v>
      </c>
      <c r="M204" s="6">
        <v>1368373726.72</v>
      </c>
      <c r="N204" s="3" t="s">
        <v>18</v>
      </c>
    </row>
    <row r="205" spans="1:14" ht="12.75" hidden="1" customHeight="1" x14ac:dyDescent="0.25">
      <c r="A205" s="3">
        <v>240</v>
      </c>
      <c r="E205" s="3" t="s">
        <v>15</v>
      </c>
      <c r="F205" s="4">
        <v>98.31422813799999</v>
      </c>
      <c r="G205" s="5">
        <v>2</v>
      </c>
      <c r="H205" s="5">
        <v>2</v>
      </c>
      <c r="I205" s="4" t="s">
        <v>16</v>
      </c>
      <c r="J205" s="4" t="s">
        <v>16</v>
      </c>
      <c r="K205" s="4" t="s">
        <v>20</v>
      </c>
      <c r="L205" s="4">
        <v>4.8820521066450979</v>
      </c>
      <c r="M205" s="6">
        <v>1466584982.3899999</v>
      </c>
      <c r="N205" s="3" t="s">
        <v>25</v>
      </c>
    </row>
    <row r="206" spans="1:14" ht="12.75" customHeight="1" x14ac:dyDescent="0.25">
      <c r="A206" s="3">
        <v>36</v>
      </c>
      <c r="B206" s="3" t="s">
        <v>159</v>
      </c>
      <c r="C206" s="3">
        <v>2017</v>
      </c>
      <c r="D206" s="3">
        <v>1</v>
      </c>
      <c r="E206" s="3" t="s">
        <v>15</v>
      </c>
      <c r="F206" s="4">
        <v>67.165561653200001</v>
      </c>
      <c r="G206" s="5">
        <v>2</v>
      </c>
      <c r="H206" s="5">
        <v>1</v>
      </c>
      <c r="I206" s="4" t="s">
        <v>16</v>
      </c>
      <c r="J206" s="4" t="s">
        <v>16</v>
      </c>
      <c r="K206" s="4" t="s">
        <v>20</v>
      </c>
      <c r="L206" s="4">
        <v>2.6654751038046265</v>
      </c>
      <c r="M206" s="6">
        <v>1393044821.586</v>
      </c>
      <c r="N206" s="3" t="s">
        <v>18</v>
      </c>
    </row>
    <row r="207" spans="1:14" ht="12.75" hidden="1" customHeight="1" x14ac:dyDescent="0.25">
      <c r="A207" s="3">
        <v>208</v>
      </c>
      <c r="E207" s="3" t="s">
        <v>15</v>
      </c>
      <c r="F207" s="4">
        <v>104.23207491559999</v>
      </c>
      <c r="G207" s="5">
        <v>3</v>
      </c>
      <c r="H207" s="5">
        <v>2</v>
      </c>
      <c r="I207" s="4" t="s">
        <v>16</v>
      </c>
      <c r="J207" s="4" t="s">
        <v>16</v>
      </c>
      <c r="K207" s="4" t="s">
        <v>20</v>
      </c>
      <c r="L207" s="4">
        <v>3.8714024226178934</v>
      </c>
      <c r="M207" s="6">
        <v>2158988559.5519996</v>
      </c>
      <c r="N207" s="3" t="s">
        <v>25</v>
      </c>
    </row>
    <row r="208" spans="1:14" ht="12.75" customHeight="1" x14ac:dyDescent="0.25">
      <c r="A208" s="3">
        <v>54</v>
      </c>
      <c r="B208" s="3" t="s">
        <v>160</v>
      </c>
      <c r="C208" s="3">
        <v>2014</v>
      </c>
      <c r="D208" s="3">
        <v>10</v>
      </c>
      <c r="E208" s="3" t="s">
        <v>15</v>
      </c>
      <c r="F208" s="4">
        <v>76.912015383199986</v>
      </c>
      <c r="G208" s="5">
        <v>2</v>
      </c>
      <c r="H208" s="5">
        <v>1</v>
      </c>
      <c r="I208" s="4" t="s">
        <v>16</v>
      </c>
      <c r="J208" s="4" t="s">
        <v>16</v>
      </c>
      <c r="K208" s="4" t="s">
        <v>20</v>
      </c>
      <c r="L208" s="4">
        <v>1.1325442726236996</v>
      </c>
      <c r="M208" s="6">
        <v>1326595460.52</v>
      </c>
      <c r="N208" s="3" t="s">
        <v>18</v>
      </c>
    </row>
    <row r="209" spans="1:14" ht="12.75" customHeight="1" x14ac:dyDescent="0.25">
      <c r="A209" s="3">
        <v>98</v>
      </c>
      <c r="B209" s="3" t="s">
        <v>161</v>
      </c>
      <c r="C209" s="3">
        <v>2015</v>
      </c>
      <c r="D209" s="3">
        <v>6</v>
      </c>
      <c r="E209" s="3" t="s">
        <v>15</v>
      </c>
      <c r="F209" s="4">
        <v>149.08575479919998</v>
      </c>
      <c r="G209" s="5">
        <v>4</v>
      </c>
      <c r="H209" s="5">
        <v>3</v>
      </c>
      <c r="I209" s="4" t="s">
        <v>23</v>
      </c>
      <c r="J209" s="4" t="s">
        <v>23</v>
      </c>
      <c r="K209" s="4" t="s">
        <v>44</v>
      </c>
      <c r="L209" s="4">
        <v>4.5090710208880083</v>
      </c>
      <c r="M209" s="6">
        <v>2538187578.0799999</v>
      </c>
      <c r="N209" s="3" t="s">
        <v>18</v>
      </c>
    </row>
    <row r="210" spans="1:14" ht="12.75" customHeight="1" x14ac:dyDescent="0.25">
      <c r="A210" s="3">
        <v>145</v>
      </c>
      <c r="B210" s="3" t="s">
        <v>124</v>
      </c>
      <c r="C210" s="3">
        <v>2016</v>
      </c>
      <c r="D210" s="3">
        <v>9</v>
      </c>
      <c r="E210" s="3" t="s">
        <v>15</v>
      </c>
      <c r="F210" s="4">
        <v>67.255528918400003</v>
      </c>
      <c r="G210" s="5">
        <v>2</v>
      </c>
      <c r="H210" s="5">
        <v>1</v>
      </c>
      <c r="I210" s="4" t="s">
        <v>16</v>
      </c>
      <c r="J210" s="4" t="s">
        <v>16</v>
      </c>
      <c r="K210" s="4" t="s">
        <v>20</v>
      </c>
      <c r="L210" s="4">
        <v>2.0168315291137073</v>
      </c>
      <c r="M210" s="6">
        <v>1267484492.2080002</v>
      </c>
      <c r="N210" s="3" t="s">
        <v>18</v>
      </c>
    </row>
    <row r="211" spans="1:14" ht="12.75" hidden="1" customHeight="1" x14ac:dyDescent="0.25">
      <c r="A211" s="3">
        <v>248</v>
      </c>
      <c r="E211" s="3" t="s">
        <v>15</v>
      </c>
      <c r="F211" s="4">
        <v>74.183008338799993</v>
      </c>
      <c r="G211" s="5">
        <v>2</v>
      </c>
      <c r="H211" s="5">
        <v>1</v>
      </c>
      <c r="I211" s="4" t="s">
        <v>16</v>
      </c>
      <c r="J211" s="4" t="s">
        <v>16</v>
      </c>
      <c r="K211" s="4" t="s">
        <v>20</v>
      </c>
      <c r="L211" s="4">
        <v>2.7032199348750003</v>
      </c>
      <c r="M211" s="6">
        <v>1320317261.7359998</v>
      </c>
      <c r="N211" s="3" t="s">
        <v>25</v>
      </c>
    </row>
    <row r="212" spans="1:14" ht="12.75" customHeight="1" x14ac:dyDescent="0.25">
      <c r="A212" s="3">
        <v>26</v>
      </c>
      <c r="B212" s="3" t="s">
        <v>162</v>
      </c>
      <c r="C212" s="3">
        <v>2016</v>
      </c>
      <c r="D212" s="3">
        <v>6</v>
      </c>
      <c r="E212" s="3" t="s">
        <v>15</v>
      </c>
      <c r="F212" s="4">
        <v>111.7893251924</v>
      </c>
      <c r="G212" s="5">
        <v>3</v>
      </c>
      <c r="H212" s="5">
        <v>2</v>
      </c>
      <c r="I212" s="4" t="s">
        <v>16</v>
      </c>
      <c r="J212" s="4" t="s">
        <v>16</v>
      </c>
      <c r="K212" s="4" t="s">
        <v>20</v>
      </c>
      <c r="L212" s="4">
        <v>0.9813478777366631</v>
      </c>
      <c r="M212" s="6">
        <v>1701850040.198</v>
      </c>
      <c r="N212" s="3" t="s">
        <v>18</v>
      </c>
    </row>
    <row r="213" spans="1:14" ht="12.75" hidden="1" customHeight="1" x14ac:dyDescent="0.25">
      <c r="A213" s="3">
        <v>218</v>
      </c>
      <c r="E213" s="3" t="s">
        <v>15</v>
      </c>
      <c r="F213" s="4">
        <v>68.115216119199999</v>
      </c>
      <c r="G213" s="5">
        <v>2</v>
      </c>
      <c r="H213" s="5">
        <v>1</v>
      </c>
      <c r="I213" s="4" t="s">
        <v>16</v>
      </c>
      <c r="J213" s="4" t="s">
        <v>16</v>
      </c>
      <c r="K213" s="4" t="s">
        <v>20</v>
      </c>
      <c r="L213" s="4">
        <v>2.3245024323389343</v>
      </c>
      <c r="M213" s="6">
        <v>1207421650.204</v>
      </c>
      <c r="N213" s="3" t="s">
        <v>25</v>
      </c>
    </row>
    <row r="214" spans="1:14" ht="12.75" hidden="1" customHeight="1" x14ac:dyDescent="0.25">
      <c r="A214" s="3">
        <v>236</v>
      </c>
      <c r="E214" s="3" t="s">
        <v>15</v>
      </c>
      <c r="F214" s="4">
        <v>118.34693918919999</v>
      </c>
      <c r="G214" s="5">
        <v>3</v>
      </c>
      <c r="H214" s="5">
        <v>2</v>
      </c>
      <c r="I214" s="4" t="s">
        <v>16</v>
      </c>
      <c r="J214" s="4" t="s">
        <v>16</v>
      </c>
      <c r="K214" s="4" t="s">
        <v>20</v>
      </c>
      <c r="L214" s="4">
        <v>1.4775473987231873</v>
      </c>
      <c r="M214" s="6">
        <v>2298446279.052</v>
      </c>
      <c r="N214" s="3" t="s">
        <v>25</v>
      </c>
    </row>
    <row r="215" spans="1:14" ht="12.75" hidden="1" customHeight="1" x14ac:dyDescent="0.25">
      <c r="A215" s="3">
        <v>258</v>
      </c>
      <c r="E215" s="3" t="s">
        <v>15</v>
      </c>
      <c r="F215" s="4">
        <v>98.284239049599989</v>
      </c>
      <c r="G215" s="5">
        <v>2</v>
      </c>
      <c r="H215" s="5">
        <v>2</v>
      </c>
      <c r="I215" s="4" t="s">
        <v>16</v>
      </c>
      <c r="J215" s="4" t="s">
        <v>16</v>
      </c>
      <c r="K215" s="4" t="s">
        <v>20</v>
      </c>
      <c r="L215" s="4">
        <v>4.71922868819623</v>
      </c>
      <c r="M215" s="6">
        <v>1714610761.7759998</v>
      </c>
      <c r="N215" s="3" t="s">
        <v>25</v>
      </c>
    </row>
    <row r="216" spans="1:14" ht="12.75" customHeight="1" x14ac:dyDescent="0.25">
      <c r="A216" s="3">
        <v>196</v>
      </c>
      <c r="B216" s="3" t="s">
        <v>48</v>
      </c>
      <c r="C216" s="3">
        <v>2015</v>
      </c>
      <c r="D216" s="3">
        <v>7</v>
      </c>
      <c r="E216" s="3" t="s">
        <v>15</v>
      </c>
      <c r="F216" s="4">
        <v>58.138846044799998</v>
      </c>
      <c r="G216" s="5">
        <v>2</v>
      </c>
      <c r="H216" s="5">
        <v>1</v>
      </c>
      <c r="I216" s="4" t="s">
        <v>16</v>
      </c>
      <c r="J216" s="4" t="s">
        <v>16</v>
      </c>
      <c r="K216" s="4" t="s">
        <v>20</v>
      </c>
      <c r="L216" s="4">
        <v>3.1567094828517845</v>
      </c>
      <c r="M216" s="6">
        <v>1133370491.6159999</v>
      </c>
      <c r="N216" s="3" t="s">
        <v>18</v>
      </c>
    </row>
    <row r="217" spans="1:14" ht="12.75" customHeight="1" x14ac:dyDescent="0.25">
      <c r="A217" s="3">
        <v>11</v>
      </c>
      <c r="B217" s="3" t="s">
        <v>163</v>
      </c>
      <c r="C217" s="3">
        <v>2014</v>
      </c>
      <c r="D217" s="3">
        <v>10</v>
      </c>
      <c r="E217" s="3" t="s">
        <v>15</v>
      </c>
      <c r="F217" s="4">
        <v>107.80077643520001</v>
      </c>
      <c r="G217" s="5">
        <v>3</v>
      </c>
      <c r="H217" s="5">
        <v>2</v>
      </c>
      <c r="I217" s="4" t="s">
        <v>16</v>
      </c>
      <c r="J217" s="4" t="s">
        <v>16</v>
      </c>
      <c r="K217" s="4" t="s">
        <v>37</v>
      </c>
      <c r="L217" s="4">
        <v>1.774810164200447</v>
      </c>
      <c r="M217" s="6">
        <v>1763567296.7440002</v>
      </c>
      <c r="N217" s="3" t="s">
        <v>18</v>
      </c>
    </row>
    <row r="218" spans="1:14" ht="12.75" customHeight="1" x14ac:dyDescent="0.25">
      <c r="A218" s="3">
        <v>111</v>
      </c>
      <c r="B218" s="3" t="s">
        <v>164</v>
      </c>
      <c r="C218" s="3">
        <v>2018</v>
      </c>
      <c r="D218" s="3">
        <v>12</v>
      </c>
      <c r="E218" s="3" t="s">
        <v>15</v>
      </c>
      <c r="F218" s="4">
        <v>57.429104286000005</v>
      </c>
      <c r="G218" s="5">
        <v>2</v>
      </c>
      <c r="H218" s="5">
        <v>1</v>
      </c>
      <c r="I218" s="4" t="s">
        <v>16</v>
      </c>
      <c r="J218" s="4" t="s">
        <v>16</v>
      </c>
      <c r="K218" s="4" t="s">
        <v>20</v>
      </c>
      <c r="L218" s="4">
        <v>3.5607802845829246</v>
      </c>
      <c r="M218" s="6">
        <v>918965216.50999999</v>
      </c>
      <c r="N218" s="3" t="s">
        <v>18</v>
      </c>
    </row>
    <row r="219" spans="1:14" ht="12.75" customHeight="1" x14ac:dyDescent="0.25">
      <c r="A219" s="3">
        <v>96</v>
      </c>
      <c r="B219" s="3" t="s">
        <v>145</v>
      </c>
      <c r="C219" s="3">
        <v>2016</v>
      </c>
      <c r="D219" s="3">
        <v>9</v>
      </c>
      <c r="E219" s="3" t="s">
        <v>15</v>
      </c>
      <c r="F219" s="4">
        <v>60.368034949199995</v>
      </c>
      <c r="G219" s="5">
        <v>2</v>
      </c>
      <c r="H219" s="5">
        <v>1</v>
      </c>
      <c r="I219" s="4" t="s">
        <v>16</v>
      </c>
      <c r="J219" s="4" t="s">
        <v>16</v>
      </c>
      <c r="K219" s="4" t="s">
        <v>20</v>
      </c>
      <c r="L219" s="4">
        <v>2.3566696453665448</v>
      </c>
      <c r="M219" s="6">
        <v>1100312135.5599999</v>
      </c>
      <c r="N219" s="3" t="s">
        <v>18</v>
      </c>
    </row>
    <row r="220" spans="1:14" ht="12.75" customHeight="1" x14ac:dyDescent="0.25">
      <c r="A220" s="3">
        <v>125</v>
      </c>
      <c r="B220" s="3" t="s">
        <v>165</v>
      </c>
      <c r="C220" s="3">
        <v>2017</v>
      </c>
      <c r="D220" s="3">
        <v>12</v>
      </c>
      <c r="E220" s="3" t="s">
        <v>15</v>
      </c>
      <c r="F220" s="4">
        <v>68.115216119199999</v>
      </c>
      <c r="G220" s="5">
        <v>2</v>
      </c>
      <c r="H220" s="5">
        <v>1</v>
      </c>
      <c r="I220" s="4" t="s">
        <v>16</v>
      </c>
      <c r="J220" s="4" t="s">
        <v>16</v>
      </c>
      <c r="K220" s="4" t="s">
        <v>37</v>
      </c>
      <c r="L220" s="4">
        <v>4.4619720977071449</v>
      </c>
      <c r="M220" s="6">
        <v>1258643634.1599998</v>
      </c>
      <c r="N220" s="3" t="s">
        <v>18</v>
      </c>
    </row>
    <row r="221" spans="1:14" ht="12.75" customHeight="1" x14ac:dyDescent="0.25">
      <c r="A221" s="3">
        <v>183</v>
      </c>
      <c r="B221" s="3" t="s">
        <v>166</v>
      </c>
      <c r="C221" s="3">
        <v>2015</v>
      </c>
      <c r="D221" s="3">
        <v>9</v>
      </c>
      <c r="E221" s="3" t="s">
        <v>33</v>
      </c>
      <c r="F221" s="4">
        <v>76.912015383199986</v>
      </c>
      <c r="G221" s="5">
        <v>2</v>
      </c>
      <c r="H221" s="5">
        <v>1</v>
      </c>
      <c r="I221" s="4" t="s">
        <v>16</v>
      </c>
      <c r="J221" s="4" t="s">
        <v>16</v>
      </c>
      <c r="K221" s="4" t="s">
        <v>20</v>
      </c>
      <c r="L221" s="4">
        <v>1.2285575135038054</v>
      </c>
      <c r="M221" s="6">
        <v>1238471744.8840001</v>
      </c>
      <c r="N221" s="3" t="s">
        <v>18</v>
      </c>
    </row>
    <row r="222" spans="1:14" ht="12.75" customHeight="1" x14ac:dyDescent="0.25">
      <c r="A222" s="3">
        <v>45</v>
      </c>
      <c r="B222" s="3" t="s">
        <v>167</v>
      </c>
      <c r="C222" s="3">
        <v>2015</v>
      </c>
      <c r="D222" s="3">
        <v>3</v>
      </c>
      <c r="E222" s="3" t="s">
        <v>15</v>
      </c>
      <c r="F222" s="4">
        <v>107.80077643520001</v>
      </c>
      <c r="G222" s="5">
        <v>3</v>
      </c>
      <c r="H222" s="5">
        <v>2</v>
      </c>
      <c r="I222" s="4" t="s">
        <v>16</v>
      </c>
      <c r="J222" s="4" t="s">
        <v>16</v>
      </c>
      <c r="K222" s="4" t="s">
        <v>20</v>
      </c>
      <c r="L222" s="4">
        <v>3.6874081518263244</v>
      </c>
      <c r="M222" s="6">
        <v>1668642105.7679999</v>
      </c>
      <c r="N222" s="3" t="s">
        <v>18</v>
      </c>
    </row>
    <row r="223" spans="1:14" ht="12.75" customHeight="1" x14ac:dyDescent="0.25">
      <c r="A223" s="3">
        <v>182</v>
      </c>
      <c r="B223" s="3" t="s">
        <v>157</v>
      </c>
      <c r="C223" s="3">
        <v>2014</v>
      </c>
      <c r="D223" s="3">
        <v>11</v>
      </c>
      <c r="E223" s="3" t="s">
        <v>33</v>
      </c>
      <c r="F223" s="4">
        <v>74.411586880000002</v>
      </c>
      <c r="G223" s="5">
        <v>2</v>
      </c>
      <c r="H223" s="5">
        <v>1</v>
      </c>
      <c r="I223" s="4" t="s">
        <v>16</v>
      </c>
      <c r="J223" s="4" t="s">
        <v>16</v>
      </c>
      <c r="K223" s="4" t="s">
        <v>20</v>
      </c>
      <c r="L223" s="4">
        <v>3.5025148987320409</v>
      </c>
      <c r="M223" s="6">
        <v>1467309698.8000002</v>
      </c>
      <c r="N223" s="3" t="s">
        <v>18</v>
      </c>
    </row>
    <row r="224" spans="1:14" ht="12.75" customHeight="1" x14ac:dyDescent="0.25">
      <c r="A224" s="3">
        <v>28</v>
      </c>
      <c r="B224" s="3" t="s">
        <v>168</v>
      </c>
      <c r="C224" s="3">
        <v>2015</v>
      </c>
      <c r="D224" s="3">
        <v>3</v>
      </c>
      <c r="E224" s="3" t="s">
        <v>15</v>
      </c>
      <c r="F224" s="4">
        <v>133.23152339839999</v>
      </c>
      <c r="G224" s="5">
        <v>4</v>
      </c>
      <c r="H224" s="5">
        <v>2</v>
      </c>
      <c r="I224" s="4" t="s">
        <v>16</v>
      </c>
      <c r="J224" s="4" t="s">
        <v>16</v>
      </c>
      <c r="K224" s="4" t="s">
        <v>20</v>
      </c>
      <c r="L224" s="4">
        <v>3.4838074293920536</v>
      </c>
      <c r="M224" s="6">
        <v>2122238466.0399997</v>
      </c>
      <c r="N224" s="3" t="s">
        <v>18</v>
      </c>
    </row>
    <row r="225" spans="1:14" ht="12.75" hidden="1" customHeight="1" x14ac:dyDescent="0.25">
      <c r="A225" s="3">
        <v>257</v>
      </c>
      <c r="E225" s="3" t="s">
        <v>15</v>
      </c>
      <c r="F225" s="4">
        <v>74.163015613200002</v>
      </c>
      <c r="G225" s="5">
        <v>2</v>
      </c>
      <c r="H225" s="5">
        <v>1</v>
      </c>
      <c r="I225" s="4" t="s">
        <v>16</v>
      </c>
      <c r="J225" s="4" t="s">
        <v>16</v>
      </c>
      <c r="K225" s="4" t="s">
        <v>20</v>
      </c>
      <c r="L225" s="4">
        <v>2.3422033677754626</v>
      </c>
      <c r="M225" s="6">
        <v>1182750362.0239999</v>
      </c>
      <c r="N225" s="3" t="s">
        <v>25</v>
      </c>
    </row>
    <row r="226" spans="1:14" ht="12.75" customHeight="1" x14ac:dyDescent="0.25">
      <c r="A226" s="3">
        <v>140</v>
      </c>
      <c r="B226" s="3" t="s">
        <v>169</v>
      </c>
      <c r="C226" s="3">
        <v>2016</v>
      </c>
      <c r="D226" s="3">
        <v>11</v>
      </c>
      <c r="E226" s="3" t="s">
        <v>15</v>
      </c>
      <c r="F226" s="4">
        <v>90.846945126400001</v>
      </c>
      <c r="G226" s="5">
        <v>3</v>
      </c>
      <c r="H226" s="5">
        <v>2</v>
      </c>
      <c r="I226" s="4" t="s">
        <v>16</v>
      </c>
      <c r="J226" s="4" t="s">
        <v>16</v>
      </c>
      <c r="K226" s="4" t="s">
        <v>42</v>
      </c>
      <c r="L226" s="4"/>
      <c r="M226" s="6">
        <v>1379163812.0479999</v>
      </c>
      <c r="N226" s="3" t="s">
        <v>18</v>
      </c>
    </row>
    <row r="227" spans="1:14" ht="12.75" customHeight="1" x14ac:dyDescent="0.25">
      <c r="A227" s="3">
        <v>15</v>
      </c>
      <c r="B227" s="3" t="s">
        <v>170</v>
      </c>
      <c r="C227" s="3">
        <v>2017</v>
      </c>
      <c r="D227" s="3">
        <v>4</v>
      </c>
      <c r="E227" s="3" t="s">
        <v>15</v>
      </c>
      <c r="F227" s="4">
        <v>130.15264365599998</v>
      </c>
      <c r="G227" s="5">
        <v>4</v>
      </c>
      <c r="H227" s="5">
        <v>2</v>
      </c>
      <c r="I227" s="4" t="s">
        <v>16</v>
      </c>
      <c r="J227" s="4" t="s">
        <v>16</v>
      </c>
      <c r="K227" s="4" t="s">
        <v>20</v>
      </c>
      <c r="L227" s="4">
        <v>2.4953639640952954</v>
      </c>
      <c r="M227" s="6">
        <v>2555306977.0799994</v>
      </c>
      <c r="N227" s="3" t="s">
        <v>18</v>
      </c>
    </row>
    <row r="228" spans="1:14" ht="12.75" hidden="1" customHeight="1" x14ac:dyDescent="0.25">
      <c r="A228" s="3">
        <v>223</v>
      </c>
      <c r="E228" s="3" t="s">
        <v>15</v>
      </c>
      <c r="F228" s="4">
        <v>73.813142915200004</v>
      </c>
      <c r="G228" s="5">
        <v>2</v>
      </c>
      <c r="H228" s="5">
        <v>1</v>
      </c>
      <c r="I228" s="4" t="s">
        <v>16</v>
      </c>
      <c r="J228" s="4" t="s">
        <v>16</v>
      </c>
      <c r="K228" s="4" t="s">
        <v>42</v>
      </c>
      <c r="L228" s="4"/>
      <c r="M228" s="6">
        <v>1417875469.3839998</v>
      </c>
      <c r="N228" s="3" t="s">
        <v>25</v>
      </c>
    </row>
    <row r="229" spans="1:14" ht="12.75" customHeight="1" x14ac:dyDescent="0.25">
      <c r="A229" s="3">
        <v>23</v>
      </c>
      <c r="B229" s="3" t="s">
        <v>144</v>
      </c>
      <c r="C229" s="3">
        <v>2016</v>
      </c>
      <c r="D229" s="3">
        <v>12</v>
      </c>
      <c r="E229" s="3" t="s">
        <v>15</v>
      </c>
      <c r="F229" s="4">
        <v>121.4658043828</v>
      </c>
      <c r="G229" s="5">
        <v>4</v>
      </c>
      <c r="H229" s="5">
        <v>2</v>
      </c>
      <c r="I229" s="4" t="s">
        <v>16</v>
      </c>
      <c r="J229" s="4" t="s">
        <v>16</v>
      </c>
      <c r="K229" s="4" t="s">
        <v>20</v>
      </c>
      <c r="L229" s="4">
        <v>3.5309615297824375</v>
      </c>
      <c r="M229" s="6">
        <v>2205189638.9819999</v>
      </c>
      <c r="N229" s="3" t="s">
        <v>18</v>
      </c>
    </row>
    <row r="230" spans="1:14" ht="12.75" hidden="1" customHeight="1" x14ac:dyDescent="0.25">
      <c r="A230" s="3">
        <v>217</v>
      </c>
      <c r="E230" s="3" t="s">
        <v>15</v>
      </c>
      <c r="F230" s="4">
        <v>73.323321137999983</v>
      </c>
      <c r="G230" s="5">
        <v>2</v>
      </c>
      <c r="H230" s="5">
        <v>1</v>
      </c>
      <c r="I230" s="4" t="s">
        <v>16</v>
      </c>
      <c r="J230" s="4" t="s">
        <v>16</v>
      </c>
      <c r="K230" s="4" t="s">
        <v>20</v>
      </c>
      <c r="L230" s="4">
        <v>2.9734954171337424</v>
      </c>
      <c r="M230" s="6">
        <v>1467847367.2499998</v>
      </c>
      <c r="N230" s="3" t="s">
        <v>25</v>
      </c>
    </row>
    <row r="231" spans="1:14" ht="12.75" customHeight="1" x14ac:dyDescent="0.25">
      <c r="A231" s="3">
        <v>91</v>
      </c>
      <c r="B231" s="3" t="s">
        <v>171</v>
      </c>
      <c r="C231" s="3">
        <v>2017</v>
      </c>
      <c r="D231" s="3">
        <v>8</v>
      </c>
      <c r="E231" s="3" t="s">
        <v>15</v>
      </c>
      <c r="F231" s="4">
        <v>73.813142915200004</v>
      </c>
      <c r="G231" s="5">
        <v>2</v>
      </c>
      <c r="H231" s="5">
        <v>1</v>
      </c>
      <c r="I231" s="4" t="s">
        <v>16</v>
      </c>
      <c r="J231" s="4" t="s">
        <v>16</v>
      </c>
      <c r="K231" s="4" t="s">
        <v>20</v>
      </c>
      <c r="L231" s="4">
        <v>4.3177607655063346</v>
      </c>
      <c r="M231" s="6">
        <v>1465357973.9920001</v>
      </c>
      <c r="N231" s="3" t="s">
        <v>18</v>
      </c>
    </row>
    <row r="232" spans="1:14" ht="12.75" customHeight="1" x14ac:dyDescent="0.25">
      <c r="A232" s="3">
        <v>81</v>
      </c>
      <c r="B232" s="3" t="s">
        <v>50</v>
      </c>
      <c r="C232" s="3">
        <v>2017</v>
      </c>
      <c r="D232" s="3">
        <v>5</v>
      </c>
      <c r="E232" s="3" t="s">
        <v>15</v>
      </c>
      <c r="F232" s="4">
        <v>72.563597565199998</v>
      </c>
      <c r="G232" s="5">
        <v>2</v>
      </c>
      <c r="H232" s="5">
        <v>1</v>
      </c>
      <c r="I232" s="4" t="s">
        <v>16</v>
      </c>
      <c r="J232" s="4" t="s">
        <v>16</v>
      </c>
      <c r="K232" s="4" t="s">
        <v>20</v>
      </c>
      <c r="L232" s="4">
        <v>2.4329663959106909</v>
      </c>
      <c r="M232" s="6">
        <v>1114994129.4359999</v>
      </c>
      <c r="N232" s="3" t="s">
        <v>18</v>
      </c>
    </row>
    <row r="233" spans="1:14" ht="12.75" customHeight="1" x14ac:dyDescent="0.25">
      <c r="A233" s="3">
        <v>24</v>
      </c>
      <c r="B233" s="3" t="s">
        <v>172</v>
      </c>
      <c r="C233" s="3">
        <v>2017</v>
      </c>
      <c r="D233" s="3">
        <v>9</v>
      </c>
      <c r="E233" s="3" t="s">
        <v>15</v>
      </c>
      <c r="F233" s="4">
        <v>57.449097011600003</v>
      </c>
      <c r="G233" s="5">
        <v>2</v>
      </c>
      <c r="H233" s="5">
        <v>1</v>
      </c>
      <c r="I233" s="4" t="s">
        <v>16</v>
      </c>
      <c r="J233" s="4" t="s">
        <v>16</v>
      </c>
      <c r="K233" s="4" t="s">
        <v>44</v>
      </c>
      <c r="L233" s="4">
        <v>4.2391793739101589</v>
      </c>
      <c r="M233" s="6">
        <v>1048467960.4960001</v>
      </c>
      <c r="N233" s="3" t="s">
        <v>18</v>
      </c>
    </row>
    <row r="234" spans="1:14" ht="12.75" customHeight="1" x14ac:dyDescent="0.25">
      <c r="A234" s="3">
        <v>106</v>
      </c>
      <c r="B234" s="3" t="s">
        <v>173</v>
      </c>
      <c r="C234" s="3">
        <v>2017</v>
      </c>
      <c r="D234" s="3">
        <v>12</v>
      </c>
      <c r="E234" s="3" t="s">
        <v>15</v>
      </c>
      <c r="F234" s="4">
        <v>72.563597565199998</v>
      </c>
      <c r="G234" s="5">
        <v>2</v>
      </c>
      <c r="H234" s="5">
        <v>1</v>
      </c>
      <c r="I234" s="4" t="s">
        <v>16</v>
      </c>
      <c r="J234" s="4" t="s">
        <v>16</v>
      </c>
      <c r="K234" s="4" t="s">
        <v>44</v>
      </c>
      <c r="L234" s="4">
        <v>1.4240110306434519</v>
      </c>
      <c r="M234" s="6">
        <v>1495842467.46</v>
      </c>
      <c r="N234" s="3" t="s">
        <v>18</v>
      </c>
    </row>
    <row r="235" spans="1:14" ht="12.75" customHeight="1" x14ac:dyDescent="0.25">
      <c r="A235" s="3">
        <v>6</v>
      </c>
      <c r="B235" s="3" t="s">
        <v>174</v>
      </c>
      <c r="C235" s="3">
        <v>2017</v>
      </c>
      <c r="D235" s="3">
        <v>9</v>
      </c>
      <c r="E235" s="3" t="s">
        <v>15</v>
      </c>
      <c r="F235" s="4">
        <v>62.727176569999997</v>
      </c>
      <c r="G235" s="5">
        <v>2</v>
      </c>
      <c r="H235" s="5">
        <v>1</v>
      </c>
      <c r="I235" s="4" t="s">
        <v>16</v>
      </c>
      <c r="J235" s="4" t="s">
        <v>16</v>
      </c>
      <c r="K235" s="4" t="s">
        <v>17</v>
      </c>
      <c r="L235" s="4">
        <v>1.3845319757440726</v>
      </c>
      <c r="M235" s="6">
        <v>1130397226.7499998</v>
      </c>
      <c r="N235" s="3" t="s">
        <v>18</v>
      </c>
    </row>
    <row r="236" spans="1:14" ht="12.75" hidden="1" customHeight="1" x14ac:dyDescent="0.25">
      <c r="A236" s="3">
        <v>245</v>
      </c>
      <c r="E236" s="3" t="s">
        <v>15</v>
      </c>
      <c r="F236" s="4">
        <v>74.183008338799993</v>
      </c>
      <c r="G236" s="5">
        <v>2</v>
      </c>
      <c r="H236" s="5">
        <v>1</v>
      </c>
      <c r="I236" s="4" t="s">
        <v>16</v>
      </c>
      <c r="J236" s="4" t="s">
        <v>16</v>
      </c>
      <c r="K236" s="4" t="s">
        <v>20</v>
      </c>
      <c r="L236" s="4">
        <v>2.1545617850950975</v>
      </c>
      <c r="M236" s="6">
        <v>1282890473.6779997</v>
      </c>
      <c r="N236" s="3" t="s">
        <v>25</v>
      </c>
    </row>
    <row r="237" spans="1:14" ht="12.75" customHeight="1" x14ac:dyDescent="0.25">
      <c r="A237" s="3">
        <v>85</v>
      </c>
      <c r="B237" s="3" t="s">
        <v>175</v>
      </c>
      <c r="C237" s="3">
        <v>2016</v>
      </c>
      <c r="D237" s="3">
        <v>10</v>
      </c>
      <c r="E237" s="3" t="s">
        <v>15</v>
      </c>
      <c r="F237" s="4">
        <v>72.973448439999999</v>
      </c>
      <c r="G237" s="5">
        <v>2</v>
      </c>
      <c r="H237" s="5">
        <v>1</v>
      </c>
      <c r="I237" s="4" t="s">
        <v>16</v>
      </c>
      <c r="J237" s="4" t="s">
        <v>16</v>
      </c>
      <c r="K237" s="4" t="s">
        <v>20</v>
      </c>
      <c r="L237" s="4">
        <v>2.3269762586450846</v>
      </c>
      <c r="M237" s="6">
        <v>1342485293.6000001</v>
      </c>
      <c r="N237" s="3" t="s">
        <v>18</v>
      </c>
    </row>
    <row r="238" spans="1:14" ht="12.75" customHeight="1" x14ac:dyDescent="0.25">
      <c r="A238" s="3">
        <v>49</v>
      </c>
      <c r="B238" s="3" t="s">
        <v>176</v>
      </c>
      <c r="C238" s="3">
        <v>2017</v>
      </c>
      <c r="D238" s="3">
        <v>1</v>
      </c>
      <c r="E238" s="3" t="s">
        <v>15</v>
      </c>
      <c r="F238" s="4">
        <v>68.115216119199999</v>
      </c>
      <c r="G238" s="5">
        <v>2</v>
      </c>
      <c r="H238" s="5">
        <v>1</v>
      </c>
      <c r="I238" s="4" t="s">
        <v>16</v>
      </c>
      <c r="J238" s="4" t="s">
        <v>16</v>
      </c>
      <c r="K238" s="4" t="s">
        <v>20</v>
      </c>
      <c r="L238" s="4">
        <v>2.5332280782383365</v>
      </c>
      <c r="M238" s="6">
        <v>1094632272.4919999</v>
      </c>
      <c r="N238" s="3" t="s">
        <v>18</v>
      </c>
    </row>
    <row r="239" spans="1:14" ht="12.75" hidden="1" customHeight="1" x14ac:dyDescent="0.25">
      <c r="A239" s="3">
        <v>216</v>
      </c>
      <c r="E239" s="3" t="s">
        <v>15</v>
      </c>
      <c r="F239" s="4">
        <v>73.323321137999983</v>
      </c>
      <c r="G239" s="5">
        <v>2</v>
      </c>
      <c r="H239" s="5">
        <v>1</v>
      </c>
      <c r="I239" s="4" t="s">
        <v>16</v>
      </c>
      <c r="J239" s="4" t="s">
        <v>16</v>
      </c>
      <c r="K239" s="4" t="s">
        <v>20</v>
      </c>
      <c r="L239" s="4">
        <v>4.1459237185200086</v>
      </c>
      <c r="M239" s="6">
        <v>1285143295.0399997</v>
      </c>
      <c r="N239" s="3" t="s">
        <v>25</v>
      </c>
    </row>
    <row r="240" spans="1:14" ht="12.75" hidden="1" customHeight="1" x14ac:dyDescent="0.25">
      <c r="A240" s="3">
        <v>241</v>
      </c>
      <c r="E240" s="3" t="s">
        <v>15</v>
      </c>
      <c r="F240" s="4">
        <v>57.429104286000005</v>
      </c>
      <c r="G240" s="5">
        <v>2</v>
      </c>
      <c r="H240" s="5">
        <v>1</v>
      </c>
      <c r="I240" s="4" t="s">
        <v>16</v>
      </c>
      <c r="J240" s="4" t="s">
        <v>16</v>
      </c>
      <c r="K240" s="4" t="s">
        <v>20</v>
      </c>
      <c r="L240" s="4">
        <v>3.2705653914451354</v>
      </c>
      <c r="M240" s="6">
        <v>1174365151.74</v>
      </c>
      <c r="N240" s="3" t="s">
        <v>25</v>
      </c>
    </row>
    <row r="241" spans="1:14" ht="12.75" hidden="1" customHeight="1" x14ac:dyDescent="0.25">
      <c r="A241" s="3">
        <v>211</v>
      </c>
      <c r="E241" s="3" t="s">
        <v>15</v>
      </c>
      <c r="F241" s="4">
        <v>118.34693918919999</v>
      </c>
      <c r="G241" s="5">
        <v>3</v>
      </c>
      <c r="H241" s="5">
        <v>2</v>
      </c>
      <c r="I241" s="4" t="s">
        <v>23</v>
      </c>
      <c r="J241" s="4" t="s">
        <v>23</v>
      </c>
      <c r="K241" s="4" t="s">
        <v>20</v>
      </c>
      <c r="L241" s="4">
        <v>1.0637383462979975</v>
      </c>
      <c r="M241" s="6">
        <v>2373296533.2779999</v>
      </c>
      <c r="N241" s="3" t="s">
        <v>25</v>
      </c>
    </row>
    <row r="242" spans="1:14" ht="12.75" customHeight="1" x14ac:dyDescent="0.25">
      <c r="A242" s="3">
        <v>90</v>
      </c>
      <c r="B242" s="3" t="s">
        <v>177</v>
      </c>
      <c r="C242" s="3">
        <v>2018</v>
      </c>
      <c r="D242" s="3">
        <v>1</v>
      </c>
      <c r="E242" s="3" t="s">
        <v>15</v>
      </c>
      <c r="F242" s="4">
        <v>124.20480779</v>
      </c>
      <c r="G242" s="5">
        <v>4</v>
      </c>
      <c r="H242" s="5">
        <v>2</v>
      </c>
      <c r="I242" s="4" t="s">
        <v>16</v>
      </c>
      <c r="J242" s="4" t="s">
        <v>23</v>
      </c>
      <c r="K242" s="4" t="s">
        <v>44</v>
      </c>
      <c r="L242" s="4">
        <v>4.5865510442059643</v>
      </c>
      <c r="M242" s="6">
        <v>2158201602.7000003</v>
      </c>
      <c r="N242" s="3" t="s">
        <v>18</v>
      </c>
    </row>
    <row r="243" spans="1:14" ht="12.75" customHeight="1" x14ac:dyDescent="0.25">
      <c r="A243" s="3">
        <v>139</v>
      </c>
      <c r="B243" s="3" t="s">
        <v>178</v>
      </c>
      <c r="C243" s="3">
        <v>2015</v>
      </c>
      <c r="D243" s="3">
        <v>12</v>
      </c>
      <c r="E243" s="3" t="s">
        <v>15</v>
      </c>
      <c r="F243" s="4">
        <v>67.245532555599993</v>
      </c>
      <c r="G243" s="5">
        <v>2</v>
      </c>
      <c r="H243" s="5">
        <v>1</v>
      </c>
      <c r="I243" s="4" t="s">
        <v>16</v>
      </c>
      <c r="J243" s="4" t="s">
        <v>16</v>
      </c>
      <c r="K243" s="4" t="s">
        <v>20</v>
      </c>
      <c r="L243" s="4">
        <v>4.2337227477621537</v>
      </c>
      <c r="M243" s="6">
        <v>1190666123.7019999</v>
      </c>
      <c r="N243" s="3" t="s">
        <v>18</v>
      </c>
    </row>
    <row r="244" spans="1:14" ht="12.75" hidden="1" customHeight="1" x14ac:dyDescent="0.25">
      <c r="A244" s="3">
        <v>207</v>
      </c>
      <c r="E244" s="3" t="s">
        <v>15</v>
      </c>
      <c r="F244" s="4">
        <v>148.30603850080001</v>
      </c>
      <c r="G244" s="5">
        <v>4</v>
      </c>
      <c r="H244" s="5">
        <v>3</v>
      </c>
      <c r="I244" s="4" t="s">
        <v>23</v>
      </c>
      <c r="J244" s="4" t="s">
        <v>23</v>
      </c>
      <c r="K244" s="4" t="s">
        <v>20</v>
      </c>
      <c r="L244" s="4">
        <v>1.714385871109553</v>
      </c>
      <c r="M244" s="6">
        <v>2752893820.8640003</v>
      </c>
      <c r="N244" s="3" t="s">
        <v>25</v>
      </c>
    </row>
    <row r="245" spans="1:14" ht="12.75" customHeight="1" x14ac:dyDescent="0.25">
      <c r="A245" s="3">
        <v>7</v>
      </c>
      <c r="B245" s="3" t="s">
        <v>174</v>
      </c>
      <c r="C245" s="3">
        <v>2017</v>
      </c>
      <c r="D245" s="3">
        <v>9</v>
      </c>
      <c r="E245" s="3" t="s">
        <v>15</v>
      </c>
      <c r="F245" s="4">
        <v>62.327322058</v>
      </c>
      <c r="G245" s="5">
        <v>2</v>
      </c>
      <c r="H245" s="5">
        <v>1</v>
      </c>
      <c r="I245" s="4" t="s">
        <v>16</v>
      </c>
      <c r="J245" s="4" t="s">
        <v>16</v>
      </c>
      <c r="K245" s="4" t="s">
        <v>20</v>
      </c>
      <c r="L245" s="4">
        <v>4.4102254144289565</v>
      </c>
      <c r="M245" s="6">
        <v>1180553188.4300001</v>
      </c>
      <c r="N245" s="3" t="s">
        <v>18</v>
      </c>
    </row>
    <row r="246" spans="1:14" ht="12.75" customHeight="1" x14ac:dyDescent="0.25">
      <c r="A246" s="3">
        <v>77</v>
      </c>
      <c r="B246" s="3" t="s">
        <v>179</v>
      </c>
      <c r="C246" s="3">
        <v>2017</v>
      </c>
      <c r="D246" s="3">
        <v>4</v>
      </c>
      <c r="E246" s="3" t="s">
        <v>15</v>
      </c>
      <c r="F246" s="4">
        <v>119.2366154784</v>
      </c>
      <c r="G246" s="5">
        <v>4</v>
      </c>
      <c r="H246" s="5">
        <v>2</v>
      </c>
      <c r="I246" s="4" t="s">
        <v>16</v>
      </c>
      <c r="J246" s="4" t="s">
        <v>16</v>
      </c>
      <c r="K246" s="4" t="s">
        <v>180</v>
      </c>
      <c r="L246" s="4"/>
      <c r="M246" s="6">
        <v>1878596459.3440001</v>
      </c>
      <c r="N246" s="3" t="s">
        <v>18</v>
      </c>
    </row>
    <row r="247" spans="1:14" ht="12.75" hidden="1" customHeight="1" x14ac:dyDescent="0.25">
      <c r="A247" s="3">
        <v>256</v>
      </c>
      <c r="E247" s="3" t="s">
        <v>15</v>
      </c>
      <c r="F247" s="4">
        <v>118.3169501008</v>
      </c>
      <c r="G247" s="5">
        <v>3</v>
      </c>
      <c r="H247" s="5">
        <v>2</v>
      </c>
      <c r="I247" s="4" t="s">
        <v>16</v>
      </c>
      <c r="J247" s="4" t="s">
        <v>16</v>
      </c>
      <c r="K247" s="4" t="s">
        <v>20</v>
      </c>
      <c r="L247" s="4">
        <v>1.5322863151380277</v>
      </c>
      <c r="M247" s="6">
        <v>1880212697.7039998</v>
      </c>
      <c r="N247" s="3" t="s">
        <v>25</v>
      </c>
    </row>
    <row r="248" spans="1:14" ht="12.75" hidden="1" customHeight="1" x14ac:dyDescent="0.25">
      <c r="A248" s="3">
        <v>252</v>
      </c>
      <c r="E248" s="3" t="s">
        <v>15</v>
      </c>
      <c r="F248" s="4">
        <v>118.3169501008</v>
      </c>
      <c r="G248" s="5">
        <v>3</v>
      </c>
      <c r="H248" s="5">
        <v>2</v>
      </c>
      <c r="I248" s="4" t="s">
        <v>16</v>
      </c>
      <c r="J248" s="4" t="s">
        <v>16</v>
      </c>
      <c r="K248" s="4" t="s">
        <v>20</v>
      </c>
      <c r="L248" s="4">
        <v>4.0013976961181115</v>
      </c>
      <c r="M248" s="6">
        <v>1943501310.4319999</v>
      </c>
      <c r="N248" s="3" t="s">
        <v>25</v>
      </c>
    </row>
    <row r="249" spans="1:14" ht="12.75" customHeight="1" x14ac:dyDescent="0.25">
      <c r="A249" s="3">
        <v>51</v>
      </c>
      <c r="B249" s="3" t="s">
        <v>181</v>
      </c>
      <c r="C249" s="3">
        <v>2017</v>
      </c>
      <c r="D249" s="3">
        <v>3</v>
      </c>
      <c r="E249" s="3" t="s">
        <v>15</v>
      </c>
      <c r="F249" s="4">
        <v>69.444732371599997</v>
      </c>
      <c r="G249" s="5">
        <v>2</v>
      </c>
      <c r="H249" s="5">
        <v>1</v>
      </c>
      <c r="I249" s="4" t="s">
        <v>16</v>
      </c>
      <c r="J249" s="4" t="s">
        <v>16</v>
      </c>
      <c r="K249" s="4" t="s">
        <v>20</v>
      </c>
      <c r="L249" s="4">
        <v>4.8074405153198398</v>
      </c>
      <c r="M249" s="6">
        <v>1316869126.5839999</v>
      </c>
      <c r="N249" s="3" t="s">
        <v>18</v>
      </c>
    </row>
    <row r="250" spans="1:14" ht="12.75" hidden="1" customHeight="1" x14ac:dyDescent="0.25">
      <c r="A250" s="3">
        <v>222</v>
      </c>
      <c r="E250" s="3" t="s">
        <v>15</v>
      </c>
      <c r="F250" s="4">
        <v>73.323321137999983</v>
      </c>
      <c r="G250" s="5">
        <v>2</v>
      </c>
      <c r="H250" s="5">
        <v>1</v>
      </c>
      <c r="I250" s="4" t="s">
        <v>16</v>
      </c>
      <c r="J250" s="4" t="s">
        <v>16</v>
      </c>
      <c r="K250" s="4" t="s">
        <v>42</v>
      </c>
      <c r="L250" s="4"/>
      <c r="M250" s="6">
        <v>1424170213.1799998</v>
      </c>
      <c r="N250" s="3" t="s">
        <v>25</v>
      </c>
    </row>
    <row r="251" spans="1:14" ht="12.75" hidden="1" customHeight="1" x14ac:dyDescent="0.25">
      <c r="A251" s="3">
        <v>232</v>
      </c>
      <c r="E251" s="3" t="s">
        <v>15</v>
      </c>
      <c r="F251" s="4">
        <v>98.31422813799999</v>
      </c>
      <c r="G251" s="5">
        <v>2</v>
      </c>
      <c r="H251" s="5">
        <v>2</v>
      </c>
      <c r="I251" s="4" t="s">
        <v>16</v>
      </c>
      <c r="J251" s="4" t="s">
        <v>16</v>
      </c>
      <c r="K251" s="4" t="s">
        <v>42</v>
      </c>
      <c r="L251" s="4"/>
      <c r="M251" s="6">
        <v>1659447394.2199998</v>
      </c>
      <c r="N251" s="3" t="s">
        <v>25</v>
      </c>
    </row>
    <row r="252" spans="1:14" ht="12.75" customHeight="1" x14ac:dyDescent="0.25">
      <c r="A252" s="3">
        <v>173</v>
      </c>
      <c r="B252" s="3" t="s">
        <v>35</v>
      </c>
      <c r="C252" s="3">
        <v>2017</v>
      </c>
      <c r="D252" s="3">
        <v>6</v>
      </c>
      <c r="E252" s="3" t="s">
        <v>15</v>
      </c>
      <c r="F252" s="4">
        <v>64.836409120799999</v>
      </c>
      <c r="G252" s="5">
        <v>2</v>
      </c>
      <c r="H252" s="5">
        <v>1</v>
      </c>
      <c r="I252" s="4" t="s">
        <v>16</v>
      </c>
      <c r="J252" s="4" t="s">
        <v>16</v>
      </c>
      <c r="K252" s="4" t="s">
        <v>20</v>
      </c>
      <c r="L252" s="4">
        <v>3.4799691585180073</v>
      </c>
      <c r="M252" s="6">
        <v>1221354301.244</v>
      </c>
      <c r="N252" s="3" t="s">
        <v>18</v>
      </c>
    </row>
    <row r="253" spans="1:14" ht="12.75" customHeight="1" x14ac:dyDescent="0.25">
      <c r="A253" s="3">
        <v>59</v>
      </c>
      <c r="B253" s="3" t="s">
        <v>182</v>
      </c>
      <c r="C253" s="3">
        <v>2017</v>
      </c>
      <c r="D253" s="3">
        <v>2</v>
      </c>
      <c r="E253" s="3" t="s">
        <v>15</v>
      </c>
      <c r="F253" s="4">
        <v>86.198636424399993</v>
      </c>
      <c r="G253" s="5">
        <v>2</v>
      </c>
      <c r="H253" s="5">
        <v>2</v>
      </c>
      <c r="I253" s="4" t="s">
        <v>16</v>
      </c>
      <c r="J253" s="4" t="s">
        <v>16</v>
      </c>
      <c r="K253" s="4" t="s">
        <v>42</v>
      </c>
      <c r="L253" s="4"/>
      <c r="M253" s="6">
        <v>1753897668.2480001</v>
      </c>
      <c r="N253" s="3" t="s">
        <v>18</v>
      </c>
    </row>
    <row r="254" spans="1:14" ht="12.75" customHeight="1" x14ac:dyDescent="0.25">
      <c r="A254" s="3">
        <v>114</v>
      </c>
      <c r="B254" s="3" t="s">
        <v>94</v>
      </c>
      <c r="C254" s="3">
        <v>2016</v>
      </c>
      <c r="D254" s="3">
        <v>10</v>
      </c>
      <c r="E254" s="3" t="s">
        <v>15</v>
      </c>
      <c r="F254" s="4">
        <v>66.965634397199992</v>
      </c>
      <c r="G254" s="5">
        <v>2</v>
      </c>
      <c r="H254" s="5">
        <v>1</v>
      </c>
      <c r="I254" s="4" t="s">
        <v>16</v>
      </c>
      <c r="J254" s="4" t="s">
        <v>16</v>
      </c>
      <c r="K254" s="4" t="s">
        <v>20</v>
      </c>
      <c r="L254" s="4">
        <v>2.7750862763649131</v>
      </c>
      <c r="M254" s="6">
        <v>1198626149.8419998</v>
      </c>
      <c r="N254" s="3" t="s">
        <v>18</v>
      </c>
    </row>
    <row r="255" spans="1:14" ht="12.75" customHeight="1" x14ac:dyDescent="0.25">
      <c r="A255" s="3">
        <v>37</v>
      </c>
      <c r="B255" s="3" t="s">
        <v>183</v>
      </c>
      <c r="C255" s="3">
        <v>2017</v>
      </c>
      <c r="D255" s="3">
        <v>5</v>
      </c>
      <c r="E255" s="3" t="s">
        <v>15</v>
      </c>
      <c r="F255" s="4">
        <v>85.768792824000002</v>
      </c>
      <c r="G255" s="5">
        <v>2</v>
      </c>
      <c r="H255" s="5">
        <v>2</v>
      </c>
      <c r="I255" s="4" t="s">
        <v>16</v>
      </c>
      <c r="J255" s="4" t="s">
        <v>16</v>
      </c>
      <c r="K255" s="4" t="s">
        <v>20</v>
      </c>
      <c r="L255" s="4">
        <v>3.3839403976750142</v>
      </c>
      <c r="M255" s="6">
        <v>1734332904.9199998</v>
      </c>
      <c r="N255" s="3" t="s">
        <v>18</v>
      </c>
    </row>
    <row r="256" spans="1:14" ht="12.75" hidden="1" customHeight="1" x14ac:dyDescent="0.25">
      <c r="A256" s="3">
        <v>213</v>
      </c>
      <c r="E256" s="3" t="s">
        <v>15</v>
      </c>
      <c r="F256" s="4">
        <v>126.0841239964</v>
      </c>
      <c r="G256" s="5">
        <v>4</v>
      </c>
      <c r="H256" s="5">
        <v>2</v>
      </c>
      <c r="I256" s="4" t="s">
        <v>23</v>
      </c>
      <c r="J256" s="4" t="s">
        <v>16</v>
      </c>
      <c r="K256" s="4" t="s">
        <v>20</v>
      </c>
      <c r="L256" s="4">
        <v>2.0499629449291894</v>
      </c>
      <c r="M256" s="6">
        <v>2141161902.3959999</v>
      </c>
      <c r="N256" s="3" t="s">
        <v>25</v>
      </c>
    </row>
    <row r="257" spans="1:14" ht="12.75" customHeight="1" x14ac:dyDescent="0.25">
      <c r="A257" s="3">
        <v>62</v>
      </c>
      <c r="B257" s="3" t="s">
        <v>184</v>
      </c>
      <c r="C257" s="3">
        <v>2017</v>
      </c>
      <c r="D257" s="3">
        <v>6</v>
      </c>
      <c r="E257" s="3" t="s">
        <v>15</v>
      </c>
      <c r="F257" s="4">
        <v>74.183008338799993</v>
      </c>
      <c r="G257" s="5">
        <v>2</v>
      </c>
      <c r="H257" s="5">
        <v>1</v>
      </c>
      <c r="I257" s="4" t="s">
        <v>16</v>
      </c>
      <c r="J257" s="4" t="s">
        <v>16</v>
      </c>
      <c r="K257" s="4" t="s">
        <v>20</v>
      </c>
      <c r="L257" s="4">
        <v>4.0646810936176001</v>
      </c>
      <c r="M257" s="6">
        <v>1547488951.1839995</v>
      </c>
      <c r="N257" s="3" t="s">
        <v>18</v>
      </c>
    </row>
    <row r="258" spans="1:14" ht="12.75" hidden="1" customHeight="1" x14ac:dyDescent="0.25">
      <c r="A258" s="3">
        <v>253</v>
      </c>
      <c r="E258" s="3" t="s">
        <v>15</v>
      </c>
      <c r="F258" s="4">
        <v>57.429104286000005</v>
      </c>
      <c r="G258" s="5">
        <v>2</v>
      </c>
      <c r="H258" s="5">
        <v>1</v>
      </c>
      <c r="I258" s="4" t="s">
        <v>16</v>
      </c>
      <c r="J258" s="4" t="s">
        <v>16</v>
      </c>
      <c r="K258" s="4" t="s">
        <v>20</v>
      </c>
      <c r="L258" s="4">
        <v>3.8804859756158243</v>
      </c>
      <c r="M258" s="6">
        <v>1109504227.3699999</v>
      </c>
      <c r="N258" s="3" t="s">
        <v>25</v>
      </c>
    </row>
    <row r="259" spans="1:14" ht="12.75" customHeight="1" x14ac:dyDescent="0.25">
      <c r="A259" s="3">
        <v>166</v>
      </c>
      <c r="B259" s="3" t="s">
        <v>185</v>
      </c>
      <c r="C259" s="3">
        <v>2016</v>
      </c>
      <c r="D259" s="3">
        <v>2</v>
      </c>
      <c r="E259" s="3" t="s">
        <v>15</v>
      </c>
      <c r="F259" s="4">
        <v>72.673557556000006</v>
      </c>
      <c r="G259" s="5">
        <v>2</v>
      </c>
      <c r="H259" s="5">
        <v>1</v>
      </c>
      <c r="I259" s="4" t="s">
        <v>16</v>
      </c>
      <c r="J259" s="4" t="s">
        <v>16</v>
      </c>
      <c r="K259" s="4" t="s">
        <v>20</v>
      </c>
      <c r="L259" s="4">
        <v>2.2560002422484446</v>
      </c>
      <c r="M259" s="6">
        <v>1244746823.98</v>
      </c>
      <c r="N259" s="3" t="s">
        <v>18</v>
      </c>
    </row>
    <row r="260" spans="1:14" ht="12.75" customHeight="1" x14ac:dyDescent="0.25">
      <c r="A260" s="3">
        <v>75</v>
      </c>
      <c r="B260" s="3" t="s">
        <v>186</v>
      </c>
      <c r="C260" s="3">
        <v>2016</v>
      </c>
      <c r="D260" s="3">
        <v>11</v>
      </c>
      <c r="E260" s="3" t="s">
        <v>15</v>
      </c>
      <c r="F260" s="4">
        <v>72.973448439999999</v>
      </c>
      <c r="G260" s="5">
        <v>2</v>
      </c>
      <c r="H260" s="5">
        <v>1</v>
      </c>
      <c r="I260" s="4" t="s">
        <v>16</v>
      </c>
      <c r="J260" s="4" t="s">
        <v>16</v>
      </c>
      <c r="K260" s="4" t="s">
        <v>20</v>
      </c>
      <c r="L260" s="4">
        <v>1.3549988101503181</v>
      </c>
      <c r="M260" s="6">
        <v>1225467885.4000001</v>
      </c>
      <c r="N260" s="3" t="s">
        <v>18</v>
      </c>
    </row>
    <row r="261" spans="1:14" ht="12.75" customHeight="1" x14ac:dyDescent="0.25">
      <c r="A261" s="3">
        <v>65</v>
      </c>
      <c r="B261" s="3" t="s">
        <v>187</v>
      </c>
      <c r="C261" s="3">
        <v>2016</v>
      </c>
      <c r="D261" s="3">
        <v>9</v>
      </c>
      <c r="E261" s="3" t="s">
        <v>15</v>
      </c>
      <c r="F261" s="4">
        <v>72.973448439999999</v>
      </c>
      <c r="G261" s="5">
        <v>2</v>
      </c>
      <c r="H261" s="5">
        <v>1</v>
      </c>
      <c r="I261" s="4" t="s">
        <v>16</v>
      </c>
      <c r="J261" s="4" t="s">
        <v>16</v>
      </c>
      <c r="K261" s="4" t="s">
        <v>188</v>
      </c>
      <c r="L261" s="4"/>
      <c r="M261" s="6">
        <v>1428654231.4000001</v>
      </c>
      <c r="N261" s="3" t="s">
        <v>18</v>
      </c>
    </row>
    <row r="262" spans="1:14" ht="12.75" customHeight="1" x14ac:dyDescent="0.25">
      <c r="A262" s="3">
        <v>97</v>
      </c>
      <c r="B262" s="3" t="s">
        <v>189</v>
      </c>
      <c r="C262" s="3">
        <v>2017</v>
      </c>
      <c r="D262" s="3">
        <v>5</v>
      </c>
      <c r="E262" s="3" t="s">
        <v>15</v>
      </c>
      <c r="F262" s="4">
        <v>105.67155115879999</v>
      </c>
      <c r="G262" s="5">
        <v>3</v>
      </c>
      <c r="H262" s="5">
        <v>2</v>
      </c>
      <c r="I262" s="4" t="s">
        <v>16</v>
      </c>
      <c r="J262" s="4" t="s">
        <v>16</v>
      </c>
      <c r="K262" s="4" t="s">
        <v>20</v>
      </c>
      <c r="L262" s="4">
        <v>2.1327907959113959</v>
      </c>
      <c r="M262" s="6">
        <v>1969543205.9819999</v>
      </c>
      <c r="N262" s="3" t="s">
        <v>18</v>
      </c>
    </row>
    <row r="263" spans="1:14" ht="12.75" hidden="1" customHeight="1" x14ac:dyDescent="0.25">
      <c r="A263" s="3">
        <v>261</v>
      </c>
      <c r="E263" s="3" t="s">
        <v>15</v>
      </c>
      <c r="F263" s="4">
        <v>74.163015613200002</v>
      </c>
      <c r="G263" s="5">
        <v>2</v>
      </c>
      <c r="H263" s="5">
        <v>1</v>
      </c>
      <c r="I263" s="4" t="s">
        <v>16</v>
      </c>
      <c r="J263" s="4" t="s">
        <v>16</v>
      </c>
      <c r="K263" s="4" t="s">
        <v>20</v>
      </c>
      <c r="L263" s="4">
        <v>1.420820108648752</v>
      </c>
      <c r="M263" s="6">
        <v>1418402023.3900001</v>
      </c>
      <c r="N263" s="3" t="s">
        <v>25</v>
      </c>
    </row>
    <row r="264" spans="1:14" ht="12.75" customHeight="1" x14ac:dyDescent="0.25">
      <c r="A264" s="3">
        <v>31</v>
      </c>
      <c r="B264" s="3" t="s">
        <v>190</v>
      </c>
      <c r="C264" s="3">
        <v>2017</v>
      </c>
      <c r="D264" s="3">
        <v>4</v>
      </c>
      <c r="E264" s="3" t="s">
        <v>15</v>
      </c>
      <c r="F264" s="4">
        <v>103.1524677332</v>
      </c>
      <c r="G264" s="5">
        <v>3</v>
      </c>
      <c r="H264" s="5">
        <v>2</v>
      </c>
      <c r="I264" s="4" t="s">
        <v>16</v>
      </c>
      <c r="J264" s="4" t="s">
        <v>16</v>
      </c>
      <c r="K264" s="4" t="s">
        <v>20</v>
      </c>
      <c r="L264" s="4">
        <v>2.9008264507325321</v>
      </c>
      <c r="M264" s="6">
        <v>1972432754.776</v>
      </c>
      <c r="N264" s="3" t="s">
        <v>18</v>
      </c>
    </row>
    <row r="265" spans="1:14" ht="12.75" customHeight="1" x14ac:dyDescent="0.25">
      <c r="A265" s="3">
        <v>148</v>
      </c>
      <c r="B265" s="3" t="s">
        <v>45</v>
      </c>
      <c r="C265" s="3">
        <v>2017</v>
      </c>
      <c r="D265" s="3">
        <v>4</v>
      </c>
      <c r="E265" s="3" t="s">
        <v>15</v>
      </c>
      <c r="F265" s="4">
        <v>72.973448439999999</v>
      </c>
      <c r="G265" s="5">
        <v>2</v>
      </c>
      <c r="H265" s="5">
        <v>1</v>
      </c>
      <c r="I265" s="4" t="s">
        <v>16</v>
      </c>
      <c r="J265" s="4" t="s">
        <v>16</v>
      </c>
      <c r="K265" s="4" t="s">
        <v>24</v>
      </c>
      <c r="L265" s="4"/>
      <c r="M265" s="6">
        <v>1209592806.4000001</v>
      </c>
      <c r="N265" s="3" t="s">
        <v>18</v>
      </c>
    </row>
    <row r="266" spans="1:14" ht="12.75" customHeight="1" x14ac:dyDescent="0.25">
      <c r="A266" s="3">
        <v>10</v>
      </c>
      <c r="B266" s="3" t="s">
        <v>191</v>
      </c>
      <c r="C266" s="3">
        <v>2016</v>
      </c>
      <c r="D266" s="3">
        <v>3</v>
      </c>
      <c r="E266" s="3" t="s">
        <v>15</v>
      </c>
      <c r="F266" s="4">
        <v>73.813142915200004</v>
      </c>
      <c r="G266" s="5">
        <v>2</v>
      </c>
      <c r="H266" s="5">
        <v>1</v>
      </c>
      <c r="I266" s="4" t="s">
        <v>16</v>
      </c>
      <c r="J266" s="4" t="s">
        <v>16</v>
      </c>
      <c r="K266" s="4" t="s">
        <v>20</v>
      </c>
      <c r="L266" s="4">
        <v>1.4105334951903195</v>
      </c>
      <c r="M266" s="6">
        <v>1308942754.8559999</v>
      </c>
      <c r="N266" s="3" t="s">
        <v>18</v>
      </c>
    </row>
    <row r="267" spans="1:14" ht="12.75" customHeight="1" x14ac:dyDescent="0.25">
      <c r="A267" s="3">
        <v>5</v>
      </c>
      <c r="B267" s="3" t="s">
        <v>192</v>
      </c>
      <c r="C267" s="3">
        <v>2014</v>
      </c>
      <c r="D267" s="3">
        <v>11</v>
      </c>
      <c r="E267" s="3" t="s">
        <v>15</v>
      </c>
      <c r="F267" s="4">
        <v>127.78350567239998</v>
      </c>
      <c r="G267" s="5">
        <v>4</v>
      </c>
      <c r="H267" s="5">
        <v>2</v>
      </c>
      <c r="I267" s="4" t="s">
        <v>16</v>
      </c>
      <c r="J267" s="4" t="s">
        <v>23</v>
      </c>
      <c r="K267" s="4" t="s">
        <v>20</v>
      </c>
      <c r="L267" s="4">
        <v>4.4000657733940463</v>
      </c>
      <c r="M267" s="6">
        <v>2594647804.8259997</v>
      </c>
      <c r="N267" s="3" t="s">
        <v>18</v>
      </c>
    </row>
    <row r="268" spans="1:14" ht="12.75" customHeight="1" x14ac:dyDescent="0.25">
      <c r="A268" s="3">
        <v>79</v>
      </c>
      <c r="B268" s="3" t="s">
        <v>193</v>
      </c>
      <c r="C268" s="3">
        <v>2016</v>
      </c>
      <c r="D268" s="3">
        <v>6</v>
      </c>
      <c r="E268" s="3" t="s">
        <v>15</v>
      </c>
      <c r="F268" s="4">
        <v>72.673557556000006</v>
      </c>
      <c r="G268" s="5">
        <v>2</v>
      </c>
      <c r="H268" s="5">
        <v>1</v>
      </c>
      <c r="I268" s="4" t="s">
        <v>16</v>
      </c>
      <c r="J268" s="4" t="s">
        <v>16</v>
      </c>
      <c r="K268" s="4" t="s">
        <v>20</v>
      </c>
      <c r="L268" s="4">
        <v>4.9338456606332466</v>
      </c>
      <c r="M268" s="6">
        <v>1090002366.6400001</v>
      </c>
      <c r="N268" s="3" t="s">
        <v>18</v>
      </c>
    </row>
    <row r="269" spans="1:14" ht="12.75" customHeight="1" x14ac:dyDescent="0.25">
      <c r="M269" s="6"/>
    </row>
    <row r="270" spans="1:14" ht="12.75" customHeight="1" x14ac:dyDescent="0.25">
      <c r="M270" s="6"/>
    </row>
    <row r="271" spans="1:14" ht="12.75" customHeight="1" x14ac:dyDescent="0.25">
      <c r="M271" s="6"/>
    </row>
    <row r="272" spans="1:14" ht="12.75" customHeight="1" x14ac:dyDescent="0.25">
      <c r="M272" s="6"/>
    </row>
    <row r="273" spans="13:13" ht="12.75" customHeight="1" x14ac:dyDescent="0.25">
      <c r="M273" s="6"/>
    </row>
    <row r="274" spans="13:13" ht="12.75" customHeight="1" x14ac:dyDescent="0.25">
      <c r="M274" s="6"/>
    </row>
    <row r="275" spans="13:13" ht="12.75" customHeight="1" x14ac:dyDescent="0.25">
      <c r="M275" s="6"/>
    </row>
    <row r="276" spans="13:13" ht="12.75" customHeight="1" x14ac:dyDescent="0.25">
      <c r="M276" s="6"/>
    </row>
    <row r="277" spans="13:13" ht="12.75" customHeight="1" x14ac:dyDescent="0.25">
      <c r="M277" s="6"/>
    </row>
    <row r="278" spans="13:13" ht="12.75" customHeight="1" x14ac:dyDescent="0.25">
      <c r="M278" s="6"/>
    </row>
    <row r="279" spans="13:13" ht="12.75" customHeight="1" x14ac:dyDescent="0.25">
      <c r="M279" s="6"/>
    </row>
    <row r="280" spans="13:13" ht="12.75" customHeight="1" x14ac:dyDescent="0.25">
      <c r="M280" s="6"/>
    </row>
    <row r="281" spans="13:13" ht="12.75" customHeight="1" x14ac:dyDescent="0.25">
      <c r="M281" s="6"/>
    </row>
    <row r="282" spans="13:13" ht="12.75" customHeight="1" x14ac:dyDescent="0.25">
      <c r="M282" s="6"/>
    </row>
    <row r="283" spans="13:13" ht="12.75" customHeight="1" x14ac:dyDescent="0.25">
      <c r="M283" s="6"/>
    </row>
    <row r="284" spans="13:13" ht="12.75" customHeight="1" x14ac:dyDescent="0.25">
      <c r="M284" s="6"/>
    </row>
    <row r="285" spans="13:13" ht="12.75" customHeight="1" x14ac:dyDescent="0.25">
      <c r="M285" s="6"/>
    </row>
    <row r="286" spans="13:13" ht="12.75" customHeight="1" x14ac:dyDescent="0.25">
      <c r="M286" s="6"/>
    </row>
    <row r="287" spans="13:13" ht="12.75" customHeight="1" x14ac:dyDescent="0.25">
      <c r="M287" s="6"/>
    </row>
    <row r="288" spans="13:13" ht="12.75" customHeight="1" x14ac:dyDescent="0.25">
      <c r="M288" s="6"/>
    </row>
    <row r="289" spans="13:13" ht="12.75" customHeight="1" x14ac:dyDescent="0.25">
      <c r="M289" s="6"/>
    </row>
    <row r="290" spans="13:13" ht="12.75" customHeight="1" x14ac:dyDescent="0.25">
      <c r="M290" s="6"/>
    </row>
    <row r="291" spans="13:13" ht="12.75" customHeight="1" x14ac:dyDescent="0.25">
      <c r="M291" s="6"/>
    </row>
    <row r="292" spans="13:13" ht="12.75" customHeight="1" x14ac:dyDescent="0.25">
      <c r="M292" s="6"/>
    </row>
    <row r="293" spans="13:13" ht="12.75" customHeight="1" x14ac:dyDescent="0.25">
      <c r="M293" s="6"/>
    </row>
    <row r="294" spans="13:13" ht="12.75" customHeight="1" x14ac:dyDescent="0.25">
      <c r="M294" s="6"/>
    </row>
    <row r="295" spans="13:13" ht="12.75" customHeight="1" x14ac:dyDescent="0.25">
      <c r="M295" s="6"/>
    </row>
    <row r="296" spans="13:13" ht="12.75" customHeight="1" x14ac:dyDescent="0.25">
      <c r="M296" s="6"/>
    </row>
    <row r="297" spans="13:13" ht="12.75" customHeight="1" x14ac:dyDescent="0.25">
      <c r="M297" s="6"/>
    </row>
    <row r="298" spans="13:13" ht="12.75" customHeight="1" x14ac:dyDescent="0.25">
      <c r="M298" s="6"/>
    </row>
    <row r="299" spans="13:13" ht="12.75" customHeight="1" x14ac:dyDescent="0.25">
      <c r="M299" s="6"/>
    </row>
    <row r="300" spans="13:13" ht="12.75" customHeight="1" x14ac:dyDescent="0.25">
      <c r="M300" s="6"/>
    </row>
    <row r="301" spans="13:13" ht="12.75" customHeight="1" x14ac:dyDescent="0.25">
      <c r="M301" s="6"/>
    </row>
    <row r="302" spans="13:13" ht="12.75" customHeight="1" x14ac:dyDescent="0.25">
      <c r="M302" s="6"/>
    </row>
    <row r="303" spans="13:13" ht="12.75" customHeight="1" x14ac:dyDescent="0.25">
      <c r="M303" s="6"/>
    </row>
    <row r="304" spans="13:13" ht="12.75" customHeight="1" x14ac:dyDescent="0.25">
      <c r="M304" s="6"/>
    </row>
    <row r="305" spans="13:13" ht="12.75" customHeight="1" x14ac:dyDescent="0.25">
      <c r="M305" s="6"/>
    </row>
    <row r="306" spans="13:13" ht="12.75" customHeight="1" x14ac:dyDescent="0.25">
      <c r="M306" s="6"/>
    </row>
    <row r="307" spans="13:13" ht="12.75" customHeight="1" x14ac:dyDescent="0.25">
      <c r="M307" s="6"/>
    </row>
    <row r="308" spans="13:13" ht="12.75" customHeight="1" x14ac:dyDescent="0.25">
      <c r="M308" s="6"/>
    </row>
    <row r="309" spans="13:13" ht="12.75" customHeight="1" x14ac:dyDescent="0.25">
      <c r="M309" s="6"/>
    </row>
    <row r="310" spans="13:13" ht="12.75" customHeight="1" x14ac:dyDescent="0.25">
      <c r="M310" s="6"/>
    </row>
    <row r="311" spans="13:13" ht="12.75" customHeight="1" x14ac:dyDescent="0.25">
      <c r="M311" s="6"/>
    </row>
    <row r="312" spans="13:13" ht="12.75" customHeight="1" x14ac:dyDescent="0.25">
      <c r="M312" s="6"/>
    </row>
    <row r="313" spans="13:13" ht="12.75" customHeight="1" x14ac:dyDescent="0.25">
      <c r="M313" s="6"/>
    </row>
    <row r="314" spans="13:13" ht="12.75" customHeight="1" x14ac:dyDescent="0.25">
      <c r="M314" s="6"/>
    </row>
    <row r="315" spans="13:13" ht="12.75" customHeight="1" x14ac:dyDescent="0.25">
      <c r="M315" s="6"/>
    </row>
    <row r="316" spans="13:13" ht="12.75" customHeight="1" x14ac:dyDescent="0.25">
      <c r="M316" s="6"/>
    </row>
    <row r="317" spans="13:13" ht="12.75" customHeight="1" x14ac:dyDescent="0.25">
      <c r="M317" s="6"/>
    </row>
    <row r="318" spans="13:13" ht="12.75" customHeight="1" x14ac:dyDescent="0.25">
      <c r="M318" s="6"/>
    </row>
    <row r="319" spans="13:13" ht="12.75" customHeight="1" x14ac:dyDescent="0.25">
      <c r="M319" s="6"/>
    </row>
    <row r="320" spans="13:13" ht="12.75" customHeight="1" x14ac:dyDescent="0.25">
      <c r="M320" s="6"/>
    </row>
    <row r="321" spans="13:13" ht="12.75" customHeight="1" x14ac:dyDescent="0.25">
      <c r="M321" s="6"/>
    </row>
    <row r="322" spans="13:13" ht="12.75" customHeight="1" x14ac:dyDescent="0.25">
      <c r="M322" s="6"/>
    </row>
    <row r="323" spans="13:13" ht="12.75" customHeight="1" x14ac:dyDescent="0.25">
      <c r="M323" s="6"/>
    </row>
    <row r="324" spans="13:13" ht="12.75" customHeight="1" x14ac:dyDescent="0.25">
      <c r="M324" s="6"/>
    </row>
    <row r="325" spans="13:13" ht="12.75" customHeight="1" x14ac:dyDescent="0.25">
      <c r="M325" s="6"/>
    </row>
    <row r="326" spans="13:13" ht="12.75" customHeight="1" x14ac:dyDescent="0.25">
      <c r="M326" s="6"/>
    </row>
    <row r="327" spans="13:13" ht="12.75" customHeight="1" x14ac:dyDescent="0.25">
      <c r="M327" s="6"/>
    </row>
    <row r="328" spans="13:13" ht="12.75" customHeight="1" x14ac:dyDescent="0.25">
      <c r="M328" s="6"/>
    </row>
    <row r="329" spans="13:13" ht="12.75" customHeight="1" x14ac:dyDescent="0.25">
      <c r="M329" s="6"/>
    </row>
    <row r="330" spans="13:13" ht="12.75" customHeight="1" x14ac:dyDescent="0.25">
      <c r="M330" s="6"/>
    </row>
    <row r="331" spans="13:13" ht="12.75" customHeight="1" x14ac:dyDescent="0.25">
      <c r="M331" s="6"/>
    </row>
    <row r="332" spans="13:13" ht="12.75" customHeight="1" x14ac:dyDescent="0.25">
      <c r="M332" s="6"/>
    </row>
    <row r="333" spans="13:13" ht="12.75" customHeight="1" x14ac:dyDescent="0.25">
      <c r="M333" s="6"/>
    </row>
    <row r="334" spans="13:13" ht="12.75" customHeight="1" x14ac:dyDescent="0.25">
      <c r="M334" s="6"/>
    </row>
    <row r="335" spans="13:13" ht="12.75" customHeight="1" x14ac:dyDescent="0.25">
      <c r="M335" s="6"/>
    </row>
    <row r="336" spans="13:13" ht="12.75" customHeight="1" x14ac:dyDescent="0.25">
      <c r="M336" s="6"/>
    </row>
    <row r="337" spans="13:13" ht="12.75" customHeight="1" x14ac:dyDescent="0.25">
      <c r="M337" s="6"/>
    </row>
    <row r="338" spans="13:13" ht="12.75" customHeight="1" x14ac:dyDescent="0.25">
      <c r="M338" s="6"/>
    </row>
    <row r="339" spans="13:13" ht="12.75" customHeight="1" x14ac:dyDescent="0.25">
      <c r="M339" s="6"/>
    </row>
    <row r="340" spans="13:13" ht="12.75" customHeight="1" x14ac:dyDescent="0.25">
      <c r="M340" s="6"/>
    </row>
    <row r="341" spans="13:13" ht="12.75" customHeight="1" x14ac:dyDescent="0.25">
      <c r="M341" s="6"/>
    </row>
    <row r="342" spans="13:13" ht="12.75" customHeight="1" x14ac:dyDescent="0.25">
      <c r="M342" s="6"/>
    </row>
    <row r="343" spans="13:13" ht="12.75" customHeight="1" x14ac:dyDescent="0.25">
      <c r="M343" s="6"/>
    </row>
    <row r="344" spans="13:13" ht="12.75" customHeight="1" x14ac:dyDescent="0.25">
      <c r="M344" s="6"/>
    </row>
    <row r="345" spans="13:13" ht="12.75" customHeight="1" x14ac:dyDescent="0.25">
      <c r="M345" s="6"/>
    </row>
    <row r="346" spans="13:13" ht="12.75" customHeight="1" x14ac:dyDescent="0.25">
      <c r="M346" s="6"/>
    </row>
    <row r="347" spans="13:13" ht="12.75" customHeight="1" x14ac:dyDescent="0.25">
      <c r="M347" s="6"/>
    </row>
    <row r="348" spans="13:13" ht="12.75" customHeight="1" x14ac:dyDescent="0.25">
      <c r="M348" s="6"/>
    </row>
    <row r="349" spans="13:13" ht="12.75" customHeight="1" x14ac:dyDescent="0.25">
      <c r="M349" s="6"/>
    </row>
    <row r="350" spans="13:13" ht="12.75" customHeight="1" x14ac:dyDescent="0.25">
      <c r="M350" s="6"/>
    </row>
    <row r="351" spans="13:13" ht="12.75" customHeight="1" x14ac:dyDescent="0.25">
      <c r="M351" s="6"/>
    </row>
    <row r="352" spans="13:13" ht="12.75" customHeight="1" x14ac:dyDescent="0.25">
      <c r="M352" s="6"/>
    </row>
    <row r="353" spans="13:13" ht="12.75" customHeight="1" x14ac:dyDescent="0.25">
      <c r="M353" s="6"/>
    </row>
    <row r="354" spans="13:13" ht="12.75" customHeight="1" x14ac:dyDescent="0.25">
      <c r="M354" s="6"/>
    </row>
    <row r="355" spans="13:13" ht="12.75" customHeight="1" x14ac:dyDescent="0.25">
      <c r="M355" s="6"/>
    </row>
    <row r="356" spans="13:13" ht="12.75" customHeight="1" x14ac:dyDescent="0.25">
      <c r="M356" s="6"/>
    </row>
    <row r="357" spans="13:13" ht="12.75" customHeight="1" x14ac:dyDescent="0.25">
      <c r="M357" s="6"/>
    </row>
    <row r="358" spans="13:13" ht="12.75" customHeight="1" x14ac:dyDescent="0.25">
      <c r="M358" s="6"/>
    </row>
    <row r="359" spans="13:13" ht="12.75" customHeight="1" x14ac:dyDescent="0.25">
      <c r="M359" s="6"/>
    </row>
    <row r="360" spans="13:13" ht="12.75" customHeight="1" x14ac:dyDescent="0.25">
      <c r="M360" s="6"/>
    </row>
    <row r="361" spans="13:13" ht="12.75" customHeight="1" x14ac:dyDescent="0.25">
      <c r="M361" s="6"/>
    </row>
    <row r="362" spans="13:13" ht="12.75" customHeight="1" x14ac:dyDescent="0.25">
      <c r="M362" s="6"/>
    </row>
    <row r="363" spans="13:13" ht="12.75" customHeight="1" x14ac:dyDescent="0.25">
      <c r="M363" s="6"/>
    </row>
    <row r="364" spans="13:13" ht="12.75" customHeight="1" x14ac:dyDescent="0.25">
      <c r="M364" s="6"/>
    </row>
    <row r="365" spans="13:13" ht="12.75" customHeight="1" x14ac:dyDescent="0.25">
      <c r="M365" s="6"/>
    </row>
    <row r="366" spans="13:13" ht="12.75" customHeight="1" x14ac:dyDescent="0.25">
      <c r="M366" s="6"/>
    </row>
    <row r="367" spans="13:13" ht="12.75" customHeight="1" x14ac:dyDescent="0.25">
      <c r="M367" s="6"/>
    </row>
    <row r="368" spans="13:13" ht="12.75" customHeight="1" x14ac:dyDescent="0.25">
      <c r="M368" s="6"/>
    </row>
    <row r="369" spans="13:13" ht="12.75" customHeight="1" x14ac:dyDescent="0.25">
      <c r="M369" s="6"/>
    </row>
    <row r="370" spans="13:13" ht="12.75" customHeight="1" x14ac:dyDescent="0.25">
      <c r="M370" s="6"/>
    </row>
    <row r="371" spans="13:13" ht="12.75" customHeight="1" x14ac:dyDescent="0.25">
      <c r="M371" s="6"/>
    </row>
    <row r="372" spans="13:13" ht="12.75" customHeight="1" x14ac:dyDescent="0.25">
      <c r="M372" s="6"/>
    </row>
    <row r="373" spans="13:13" ht="12.75" customHeight="1" x14ac:dyDescent="0.25">
      <c r="M373" s="6"/>
    </row>
    <row r="374" spans="13:13" ht="12.75" customHeight="1" x14ac:dyDescent="0.25">
      <c r="M374" s="6"/>
    </row>
    <row r="375" spans="13:13" ht="12.75" customHeight="1" x14ac:dyDescent="0.25">
      <c r="M375" s="6"/>
    </row>
    <row r="376" spans="13:13" ht="12.75" customHeight="1" x14ac:dyDescent="0.25">
      <c r="M376" s="6"/>
    </row>
    <row r="377" spans="13:13" ht="12.75" customHeight="1" x14ac:dyDescent="0.25">
      <c r="M377" s="6"/>
    </row>
    <row r="378" spans="13:13" ht="12.75" customHeight="1" x14ac:dyDescent="0.25">
      <c r="M378" s="6"/>
    </row>
    <row r="379" spans="13:13" ht="12.75" customHeight="1" x14ac:dyDescent="0.25">
      <c r="M379" s="6"/>
    </row>
    <row r="380" spans="13:13" ht="12.75" customHeight="1" x14ac:dyDescent="0.25">
      <c r="M380" s="6"/>
    </row>
    <row r="381" spans="13:13" ht="12.75" customHeight="1" x14ac:dyDescent="0.25">
      <c r="M381" s="6"/>
    </row>
    <row r="382" spans="13:13" ht="12.75" customHeight="1" x14ac:dyDescent="0.25">
      <c r="M382" s="6"/>
    </row>
    <row r="383" spans="13:13" ht="12.75" customHeight="1" x14ac:dyDescent="0.25">
      <c r="M383" s="6"/>
    </row>
    <row r="384" spans="13:13" ht="12.75" customHeight="1" x14ac:dyDescent="0.25">
      <c r="M384" s="6"/>
    </row>
    <row r="385" spans="13:13" ht="12.75" customHeight="1" x14ac:dyDescent="0.25">
      <c r="M385" s="6"/>
    </row>
    <row r="386" spans="13:13" ht="12.75" customHeight="1" x14ac:dyDescent="0.25">
      <c r="M386" s="6"/>
    </row>
    <row r="387" spans="13:13" ht="12.75" customHeight="1" x14ac:dyDescent="0.25">
      <c r="M387" s="6"/>
    </row>
    <row r="388" spans="13:13" ht="12.75" customHeight="1" x14ac:dyDescent="0.25">
      <c r="M388" s="6"/>
    </row>
    <row r="389" spans="13:13" ht="12.75" customHeight="1" x14ac:dyDescent="0.25">
      <c r="M389" s="6"/>
    </row>
    <row r="390" spans="13:13" ht="12.75" customHeight="1" x14ac:dyDescent="0.25">
      <c r="M390" s="6"/>
    </row>
    <row r="391" spans="13:13" ht="12.75" customHeight="1" x14ac:dyDescent="0.25">
      <c r="M391" s="6"/>
    </row>
    <row r="392" spans="13:13" ht="12.75" customHeight="1" x14ac:dyDescent="0.25">
      <c r="M392" s="6"/>
    </row>
    <row r="393" spans="13:13" ht="12.75" customHeight="1" x14ac:dyDescent="0.25">
      <c r="M393" s="6"/>
    </row>
    <row r="394" spans="13:13" ht="12.75" customHeight="1" x14ac:dyDescent="0.25">
      <c r="M394" s="6"/>
    </row>
    <row r="395" spans="13:13" ht="12.75" customHeight="1" x14ac:dyDescent="0.25">
      <c r="M395" s="6"/>
    </row>
    <row r="396" spans="13:13" ht="12.75" customHeight="1" x14ac:dyDescent="0.25">
      <c r="M396" s="6"/>
    </row>
    <row r="397" spans="13:13" ht="12.75" customHeight="1" x14ac:dyDescent="0.25">
      <c r="M397" s="6"/>
    </row>
    <row r="398" spans="13:13" ht="12.75" customHeight="1" x14ac:dyDescent="0.25">
      <c r="M398" s="6"/>
    </row>
    <row r="399" spans="13:13" ht="12.75" customHeight="1" x14ac:dyDescent="0.25">
      <c r="M399" s="6"/>
    </row>
    <row r="400" spans="13:13" ht="12.75" customHeight="1" x14ac:dyDescent="0.25">
      <c r="M400" s="6"/>
    </row>
    <row r="401" spans="13:13" ht="12.75" customHeight="1" x14ac:dyDescent="0.25">
      <c r="M401" s="6"/>
    </row>
    <row r="402" spans="13:13" ht="12.75" customHeight="1" x14ac:dyDescent="0.25">
      <c r="M402" s="6"/>
    </row>
    <row r="403" spans="13:13" ht="12.75" customHeight="1" x14ac:dyDescent="0.25">
      <c r="M403" s="6"/>
    </row>
    <row r="404" spans="13:13" ht="12.75" customHeight="1" x14ac:dyDescent="0.25">
      <c r="M404" s="6"/>
    </row>
    <row r="405" spans="13:13" ht="12.75" customHeight="1" x14ac:dyDescent="0.25">
      <c r="M405" s="6"/>
    </row>
    <row r="406" spans="13:13" ht="12.75" customHeight="1" x14ac:dyDescent="0.25">
      <c r="M406" s="6"/>
    </row>
    <row r="407" spans="13:13" ht="12.75" customHeight="1" x14ac:dyDescent="0.25">
      <c r="M407" s="6"/>
    </row>
    <row r="408" spans="13:13" ht="12.75" customHeight="1" x14ac:dyDescent="0.25">
      <c r="M408" s="6"/>
    </row>
    <row r="409" spans="13:13" ht="12.75" customHeight="1" x14ac:dyDescent="0.25">
      <c r="M409" s="6"/>
    </row>
    <row r="410" spans="13:13" ht="12.75" customHeight="1" x14ac:dyDescent="0.25">
      <c r="M410" s="6"/>
    </row>
    <row r="411" spans="13:13" ht="12.75" customHeight="1" x14ac:dyDescent="0.25">
      <c r="M411" s="6"/>
    </row>
    <row r="412" spans="13:13" ht="12.75" customHeight="1" x14ac:dyDescent="0.25">
      <c r="M412" s="6"/>
    </row>
    <row r="413" spans="13:13" ht="12.75" customHeight="1" x14ac:dyDescent="0.25">
      <c r="M413" s="6"/>
    </row>
    <row r="414" spans="13:13" ht="12.75" customHeight="1" x14ac:dyDescent="0.25">
      <c r="M414" s="6"/>
    </row>
    <row r="415" spans="13:13" ht="12.75" customHeight="1" x14ac:dyDescent="0.25">
      <c r="M415" s="6"/>
    </row>
    <row r="416" spans="13:13" ht="12.75" customHeight="1" x14ac:dyDescent="0.25">
      <c r="M416" s="6"/>
    </row>
    <row r="417" spans="13:13" ht="12.75" customHeight="1" x14ac:dyDescent="0.25">
      <c r="M417" s="6"/>
    </row>
    <row r="418" spans="13:13" ht="12.75" customHeight="1" x14ac:dyDescent="0.25">
      <c r="M418" s="6"/>
    </row>
    <row r="419" spans="13:13" ht="12.75" customHeight="1" x14ac:dyDescent="0.25">
      <c r="M419" s="6"/>
    </row>
    <row r="420" spans="13:13" ht="12.75" customHeight="1" x14ac:dyDescent="0.25">
      <c r="M420" s="6"/>
    </row>
    <row r="421" spans="13:13" ht="12.75" customHeight="1" x14ac:dyDescent="0.25">
      <c r="M421" s="6"/>
    </row>
    <row r="422" spans="13:13" ht="12.75" customHeight="1" x14ac:dyDescent="0.25">
      <c r="M422" s="6"/>
    </row>
    <row r="423" spans="13:13" ht="12.75" customHeight="1" x14ac:dyDescent="0.25">
      <c r="M423" s="6"/>
    </row>
    <row r="424" spans="13:13" ht="12.75" customHeight="1" x14ac:dyDescent="0.25">
      <c r="M424" s="6"/>
    </row>
    <row r="425" spans="13:13" ht="12.75" customHeight="1" x14ac:dyDescent="0.25">
      <c r="M425" s="6"/>
    </row>
    <row r="426" spans="13:13" ht="12.75" customHeight="1" x14ac:dyDescent="0.25">
      <c r="M426" s="6"/>
    </row>
    <row r="427" spans="13:13" ht="12.75" customHeight="1" x14ac:dyDescent="0.25">
      <c r="M427" s="6"/>
    </row>
    <row r="428" spans="13:13" ht="12.75" customHeight="1" x14ac:dyDescent="0.25">
      <c r="M428" s="6"/>
    </row>
    <row r="429" spans="13:13" ht="12.75" customHeight="1" x14ac:dyDescent="0.25">
      <c r="M429" s="6"/>
    </row>
    <row r="430" spans="13:13" ht="12.75" customHeight="1" x14ac:dyDescent="0.25">
      <c r="M430" s="6"/>
    </row>
    <row r="431" spans="13:13" ht="12.75" customHeight="1" x14ac:dyDescent="0.25">
      <c r="M431" s="6"/>
    </row>
    <row r="432" spans="13:13" ht="12.75" customHeight="1" x14ac:dyDescent="0.25">
      <c r="M432" s="6"/>
    </row>
    <row r="433" spans="13:13" ht="12.75" customHeight="1" x14ac:dyDescent="0.25">
      <c r="M433" s="6"/>
    </row>
    <row r="434" spans="13:13" ht="12.75" customHeight="1" x14ac:dyDescent="0.25">
      <c r="M434" s="6"/>
    </row>
    <row r="435" spans="13:13" ht="12.75" customHeight="1" x14ac:dyDescent="0.25">
      <c r="M435" s="6"/>
    </row>
    <row r="436" spans="13:13" ht="12.75" customHeight="1" x14ac:dyDescent="0.25">
      <c r="M436" s="6"/>
    </row>
    <row r="437" spans="13:13" ht="12.75" customHeight="1" x14ac:dyDescent="0.25">
      <c r="M437" s="6"/>
    </row>
    <row r="438" spans="13:13" ht="12.75" customHeight="1" x14ac:dyDescent="0.25">
      <c r="M438" s="6"/>
    </row>
    <row r="439" spans="13:13" ht="12.75" customHeight="1" x14ac:dyDescent="0.25">
      <c r="M439" s="6"/>
    </row>
    <row r="440" spans="13:13" ht="12.75" customHeight="1" x14ac:dyDescent="0.25">
      <c r="M440" s="6"/>
    </row>
    <row r="441" spans="13:13" ht="12.75" customHeight="1" x14ac:dyDescent="0.25">
      <c r="M441" s="6"/>
    </row>
    <row r="442" spans="13:13" ht="12.75" customHeight="1" x14ac:dyDescent="0.25">
      <c r="M442" s="6"/>
    </row>
    <row r="443" spans="13:13" ht="12.75" customHeight="1" x14ac:dyDescent="0.25">
      <c r="M443" s="6"/>
    </row>
    <row r="444" spans="13:13" ht="12.75" customHeight="1" x14ac:dyDescent="0.25">
      <c r="M444" s="6"/>
    </row>
    <row r="445" spans="13:13" ht="12.75" customHeight="1" x14ac:dyDescent="0.25">
      <c r="M445" s="6"/>
    </row>
    <row r="446" spans="13:13" ht="12.75" customHeight="1" x14ac:dyDescent="0.25">
      <c r="M446" s="6"/>
    </row>
    <row r="447" spans="13:13" ht="12.75" customHeight="1" x14ac:dyDescent="0.25">
      <c r="M447" s="6"/>
    </row>
    <row r="448" spans="13:13" ht="12.75" customHeight="1" x14ac:dyDescent="0.25">
      <c r="M448" s="6"/>
    </row>
    <row r="449" spans="13:13" ht="12.75" customHeight="1" x14ac:dyDescent="0.25">
      <c r="M449" s="6"/>
    </row>
    <row r="450" spans="13:13" ht="12.75" customHeight="1" x14ac:dyDescent="0.25">
      <c r="M450" s="6"/>
    </row>
    <row r="451" spans="13:13" ht="12.75" customHeight="1" x14ac:dyDescent="0.25">
      <c r="M451" s="6"/>
    </row>
    <row r="452" spans="13:13" ht="12.75" customHeight="1" x14ac:dyDescent="0.25">
      <c r="M452" s="6"/>
    </row>
    <row r="453" spans="13:13" ht="12.75" customHeight="1" x14ac:dyDescent="0.25">
      <c r="M453" s="6"/>
    </row>
    <row r="454" spans="13:13" ht="12.75" customHeight="1" x14ac:dyDescent="0.25">
      <c r="M454" s="6"/>
    </row>
    <row r="455" spans="13:13" ht="12.75" customHeight="1" x14ac:dyDescent="0.25">
      <c r="M455" s="6"/>
    </row>
    <row r="456" spans="13:13" ht="12.75" customHeight="1" x14ac:dyDescent="0.25">
      <c r="M456" s="6"/>
    </row>
    <row r="457" spans="13:13" ht="12.75" customHeight="1" x14ac:dyDescent="0.25">
      <c r="M457" s="6"/>
    </row>
    <row r="458" spans="13:13" ht="12.75" customHeight="1" x14ac:dyDescent="0.25">
      <c r="M458" s="6"/>
    </row>
    <row r="459" spans="13:13" ht="12.75" customHeight="1" x14ac:dyDescent="0.25">
      <c r="M459" s="6"/>
    </row>
    <row r="460" spans="13:13" ht="12.75" customHeight="1" x14ac:dyDescent="0.25">
      <c r="M460" s="6"/>
    </row>
    <row r="461" spans="13:13" ht="12.75" customHeight="1" x14ac:dyDescent="0.25">
      <c r="M461" s="6"/>
    </row>
    <row r="462" spans="13:13" ht="12.75" customHeight="1" x14ac:dyDescent="0.25">
      <c r="M462" s="6"/>
    </row>
    <row r="463" spans="13:13" ht="12.75" customHeight="1" x14ac:dyDescent="0.25">
      <c r="M463" s="6"/>
    </row>
    <row r="464" spans="13:13" ht="12.75" customHeight="1" x14ac:dyDescent="0.25">
      <c r="M464" s="6"/>
    </row>
    <row r="465" spans="13:13" ht="12.75" customHeight="1" x14ac:dyDescent="0.25">
      <c r="M465" s="6"/>
    </row>
    <row r="466" spans="13:13" ht="12.75" customHeight="1" x14ac:dyDescent="0.25">
      <c r="M466" s="6"/>
    </row>
    <row r="467" spans="13:13" ht="12.75" customHeight="1" x14ac:dyDescent="0.25">
      <c r="M467" s="6"/>
    </row>
    <row r="468" spans="13:13" ht="12.75" customHeight="1" x14ac:dyDescent="0.25">
      <c r="M468" s="6"/>
    </row>
    <row r="469" spans="13:13" ht="12.75" customHeight="1" x14ac:dyDescent="0.25">
      <c r="M469" s="6"/>
    </row>
    <row r="470" spans="13:13" ht="12.75" customHeight="1" x14ac:dyDescent="0.25">
      <c r="M470" s="6"/>
    </row>
    <row r="471" spans="13:13" ht="12.75" customHeight="1" x14ac:dyDescent="0.25">
      <c r="M471" s="6"/>
    </row>
    <row r="472" spans="13:13" ht="12.75" customHeight="1" x14ac:dyDescent="0.25">
      <c r="M472" s="6"/>
    </row>
    <row r="473" spans="13:13" ht="12.75" customHeight="1" x14ac:dyDescent="0.25">
      <c r="M473" s="6"/>
    </row>
    <row r="474" spans="13:13" ht="12.75" customHeight="1" x14ac:dyDescent="0.25">
      <c r="M474" s="6"/>
    </row>
    <row r="475" spans="13:13" ht="12.75" customHeight="1" x14ac:dyDescent="0.25">
      <c r="M475" s="6"/>
    </row>
    <row r="476" spans="13:13" ht="12.75" customHeight="1" x14ac:dyDescent="0.25">
      <c r="M476" s="6"/>
    </row>
    <row r="477" spans="13:13" ht="12.75" customHeight="1" x14ac:dyDescent="0.25">
      <c r="M477" s="6"/>
    </row>
    <row r="478" spans="13:13" ht="12.75" customHeight="1" x14ac:dyDescent="0.25">
      <c r="M478" s="6"/>
    </row>
    <row r="479" spans="13:13" ht="12.75" customHeight="1" x14ac:dyDescent="0.25">
      <c r="M479" s="6"/>
    </row>
    <row r="480" spans="13:13" ht="12.75" customHeight="1" x14ac:dyDescent="0.25">
      <c r="M480" s="6"/>
    </row>
    <row r="481" spans="13:13" ht="12.75" customHeight="1" x14ac:dyDescent="0.25">
      <c r="M481" s="6"/>
    </row>
    <row r="482" spans="13:13" ht="12.75" customHeight="1" x14ac:dyDescent="0.25">
      <c r="M482" s="6"/>
    </row>
    <row r="483" spans="13:13" ht="12.75" customHeight="1" x14ac:dyDescent="0.25">
      <c r="M483" s="6"/>
    </row>
    <row r="484" spans="13:13" ht="12.75" customHeight="1" x14ac:dyDescent="0.25">
      <c r="M484" s="6"/>
    </row>
    <row r="485" spans="13:13" ht="12.75" customHeight="1" x14ac:dyDescent="0.25">
      <c r="M485" s="6"/>
    </row>
    <row r="486" spans="13:13" ht="12.75" customHeight="1" x14ac:dyDescent="0.25">
      <c r="M486" s="6"/>
    </row>
    <row r="487" spans="13:13" ht="12.75" customHeight="1" x14ac:dyDescent="0.25">
      <c r="M487" s="6"/>
    </row>
    <row r="488" spans="13:13" ht="12.75" customHeight="1" x14ac:dyDescent="0.25">
      <c r="M488" s="6"/>
    </row>
    <row r="489" spans="13:13" ht="12.75" customHeight="1" x14ac:dyDescent="0.25">
      <c r="M489" s="6"/>
    </row>
    <row r="490" spans="13:13" ht="12.75" customHeight="1" x14ac:dyDescent="0.25">
      <c r="M490" s="6"/>
    </row>
    <row r="491" spans="13:13" ht="12.75" customHeight="1" x14ac:dyDescent="0.25">
      <c r="M491" s="6"/>
    </row>
    <row r="492" spans="13:13" ht="12.75" customHeight="1" x14ac:dyDescent="0.25">
      <c r="M492" s="6"/>
    </row>
    <row r="493" spans="13:13" ht="12.75" customHeight="1" x14ac:dyDescent="0.25">
      <c r="M493" s="6"/>
    </row>
    <row r="494" spans="13:13" ht="12.75" customHeight="1" x14ac:dyDescent="0.25">
      <c r="M494" s="6"/>
    </row>
    <row r="495" spans="13:13" ht="12.75" customHeight="1" x14ac:dyDescent="0.25">
      <c r="M495" s="6"/>
    </row>
    <row r="496" spans="13:13" ht="12.75" customHeight="1" x14ac:dyDescent="0.25">
      <c r="M496" s="6"/>
    </row>
    <row r="497" spans="13:13" ht="12.75" customHeight="1" x14ac:dyDescent="0.25">
      <c r="M497" s="6"/>
    </row>
    <row r="498" spans="13:13" ht="12.75" customHeight="1" x14ac:dyDescent="0.25">
      <c r="M498" s="6"/>
    </row>
    <row r="499" spans="13:13" ht="12.75" customHeight="1" x14ac:dyDescent="0.25">
      <c r="M499" s="6"/>
    </row>
    <row r="500" spans="13:13" ht="12.75" customHeight="1" x14ac:dyDescent="0.25">
      <c r="M500" s="6"/>
    </row>
    <row r="501" spans="13:13" ht="12.75" customHeight="1" x14ac:dyDescent="0.25">
      <c r="M501" s="6"/>
    </row>
    <row r="502" spans="13:13" ht="12.75" customHeight="1" x14ac:dyDescent="0.25">
      <c r="M502" s="6"/>
    </row>
    <row r="503" spans="13:13" ht="12.75" customHeight="1" x14ac:dyDescent="0.25">
      <c r="M503" s="6"/>
    </row>
    <row r="504" spans="13:13" ht="12.75" customHeight="1" x14ac:dyDescent="0.25">
      <c r="M504" s="6"/>
    </row>
    <row r="505" spans="13:13" ht="12.75" customHeight="1" x14ac:dyDescent="0.25">
      <c r="M505" s="6"/>
    </row>
    <row r="506" spans="13:13" ht="12.75" customHeight="1" x14ac:dyDescent="0.25">
      <c r="M506" s="6"/>
    </row>
    <row r="507" spans="13:13" ht="12.75" customHeight="1" x14ac:dyDescent="0.25">
      <c r="M507" s="6"/>
    </row>
    <row r="508" spans="13:13" ht="12.75" customHeight="1" x14ac:dyDescent="0.25">
      <c r="M508" s="6"/>
    </row>
    <row r="509" spans="13:13" ht="12.75" customHeight="1" x14ac:dyDescent="0.25">
      <c r="M509" s="6"/>
    </row>
    <row r="510" spans="13:13" ht="12.75" customHeight="1" x14ac:dyDescent="0.25">
      <c r="M510" s="6"/>
    </row>
    <row r="511" spans="13:13" ht="12.75" customHeight="1" x14ac:dyDescent="0.25">
      <c r="M511" s="6"/>
    </row>
    <row r="512" spans="13:13" ht="12.75" customHeight="1" x14ac:dyDescent="0.25">
      <c r="M512" s="6"/>
    </row>
    <row r="513" spans="13:13" ht="12.75" customHeight="1" x14ac:dyDescent="0.25">
      <c r="M513" s="6"/>
    </row>
    <row r="514" spans="13:13" ht="12.75" customHeight="1" x14ac:dyDescent="0.25">
      <c r="M514" s="6"/>
    </row>
    <row r="515" spans="13:13" ht="12.75" customHeight="1" x14ac:dyDescent="0.25">
      <c r="M515" s="6"/>
    </row>
    <row r="516" spans="13:13" ht="12.75" customHeight="1" x14ac:dyDescent="0.25">
      <c r="M516" s="6"/>
    </row>
    <row r="517" spans="13:13" ht="12.75" customHeight="1" x14ac:dyDescent="0.25">
      <c r="M517" s="6"/>
    </row>
    <row r="518" spans="13:13" ht="12.75" customHeight="1" x14ac:dyDescent="0.25">
      <c r="M518" s="6"/>
    </row>
    <row r="519" spans="13:13" ht="12.75" customHeight="1" x14ac:dyDescent="0.25">
      <c r="M519" s="6"/>
    </row>
    <row r="520" spans="13:13" ht="12.75" customHeight="1" x14ac:dyDescent="0.25">
      <c r="M520" s="6"/>
    </row>
    <row r="521" spans="13:13" ht="12.75" customHeight="1" x14ac:dyDescent="0.25">
      <c r="M521" s="6"/>
    </row>
    <row r="522" spans="13:13" ht="12.75" customHeight="1" x14ac:dyDescent="0.25">
      <c r="M522" s="6"/>
    </row>
    <row r="523" spans="13:13" ht="12.75" customHeight="1" x14ac:dyDescent="0.25">
      <c r="M523" s="6"/>
    </row>
    <row r="524" spans="13:13" ht="12.75" customHeight="1" x14ac:dyDescent="0.25">
      <c r="M524" s="6"/>
    </row>
    <row r="525" spans="13:13" ht="12.75" customHeight="1" x14ac:dyDescent="0.25">
      <c r="M525" s="6"/>
    </row>
    <row r="526" spans="13:13" ht="12.75" customHeight="1" x14ac:dyDescent="0.25">
      <c r="M526" s="6"/>
    </row>
    <row r="527" spans="13:13" ht="12.75" customHeight="1" x14ac:dyDescent="0.25">
      <c r="M527" s="6"/>
    </row>
    <row r="528" spans="13:13" ht="12.75" customHeight="1" x14ac:dyDescent="0.25">
      <c r="M528" s="6"/>
    </row>
    <row r="529" spans="13:13" ht="12.75" customHeight="1" x14ac:dyDescent="0.25">
      <c r="M529" s="6"/>
    </row>
    <row r="530" spans="13:13" ht="12.75" customHeight="1" x14ac:dyDescent="0.25">
      <c r="M530" s="6"/>
    </row>
    <row r="531" spans="13:13" ht="12.75" customHeight="1" x14ac:dyDescent="0.25">
      <c r="M531" s="6"/>
    </row>
    <row r="532" spans="13:13" ht="12.75" customHeight="1" x14ac:dyDescent="0.25">
      <c r="M532" s="6"/>
    </row>
    <row r="533" spans="13:13" ht="12.75" customHeight="1" x14ac:dyDescent="0.25">
      <c r="M533" s="6"/>
    </row>
    <row r="534" spans="13:13" ht="12.75" customHeight="1" x14ac:dyDescent="0.25">
      <c r="M534" s="6"/>
    </row>
    <row r="535" spans="13:13" ht="12.75" customHeight="1" x14ac:dyDescent="0.25">
      <c r="M535" s="6"/>
    </row>
    <row r="536" spans="13:13" ht="12.75" customHeight="1" x14ac:dyDescent="0.25">
      <c r="M536" s="6"/>
    </row>
    <row r="537" spans="13:13" ht="12.75" customHeight="1" x14ac:dyDescent="0.25">
      <c r="M537" s="6"/>
    </row>
    <row r="538" spans="13:13" ht="12.75" customHeight="1" x14ac:dyDescent="0.25">
      <c r="M538" s="6"/>
    </row>
    <row r="539" spans="13:13" ht="12.75" customHeight="1" x14ac:dyDescent="0.25">
      <c r="M539" s="6"/>
    </row>
    <row r="540" spans="13:13" ht="12.75" customHeight="1" x14ac:dyDescent="0.25">
      <c r="M540" s="6"/>
    </row>
    <row r="541" spans="13:13" ht="12.75" customHeight="1" x14ac:dyDescent="0.25">
      <c r="M541" s="6"/>
    </row>
    <row r="542" spans="13:13" ht="12.75" customHeight="1" x14ac:dyDescent="0.25">
      <c r="M542" s="6"/>
    </row>
    <row r="543" spans="13:13" ht="12.75" customHeight="1" x14ac:dyDescent="0.25">
      <c r="M543" s="6"/>
    </row>
    <row r="544" spans="13:13" ht="12.75" customHeight="1" x14ac:dyDescent="0.25">
      <c r="M544" s="6"/>
    </row>
    <row r="545" spans="13:13" ht="12.75" customHeight="1" x14ac:dyDescent="0.25">
      <c r="M545" s="6"/>
    </row>
    <row r="546" spans="13:13" ht="12.75" customHeight="1" x14ac:dyDescent="0.25">
      <c r="M546" s="6"/>
    </row>
    <row r="547" spans="13:13" ht="12.75" customHeight="1" x14ac:dyDescent="0.25">
      <c r="M547" s="6"/>
    </row>
    <row r="548" spans="13:13" ht="12.75" customHeight="1" x14ac:dyDescent="0.25">
      <c r="M548" s="6"/>
    </row>
    <row r="549" spans="13:13" ht="12.75" customHeight="1" x14ac:dyDescent="0.25">
      <c r="M549" s="6"/>
    </row>
    <row r="550" spans="13:13" ht="12.75" customHeight="1" x14ac:dyDescent="0.25">
      <c r="M550" s="6"/>
    </row>
    <row r="551" spans="13:13" ht="12.75" customHeight="1" x14ac:dyDescent="0.25">
      <c r="M551" s="6"/>
    </row>
    <row r="552" spans="13:13" ht="12.75" customHeight="1" x14ac:dyDescent="0.25">
      <c r="M552" s="6"/>
    </row>
    <row r="553" spans="13:13" ht="12.75" customHeight="1" x14ac:dyDescent="0.25">
      <c r="M553" s="6"/>
    </row>
    <row r="554" spans="13:13" ht="12.75" customHeight="1" x14ac:dyDescent="0.25">
      <c r="M554" s="6"/>
    </row>
    <row r="555" spans="13:13" ht="12.75" customHeight="1" x14ac:dyDescent="0.25">
      <c r="M555" s="6"/>
    </row>
    <row r="556" spans="13:13" ht="12.75" customHeight="1" x14ac:dyDescent="0.25">
      <c r="M556" s="6"/>
    </row>
    <row r="557" spans="13:13" ht="12.75" customHeight="1" x14ac:dyDescent="0.25">
      <c r="M557" s="6"/>
    </row>
    <row r="558" spans="13:13" ht="12.75" customHeight="1" x14ac:dyDescent="0.25">
      <c r="M558" s="6"/>
    </row>
    <row r="559" spans="13:13" ht="12.75" customHeight="1" x14ac:dyDescent="0.25">
      <c r="M559" s="6"/>
    </row>
    <row r="560" spans="13:13" ht="12.75" customHeight="1" x14ac:dyDescent="0.25">
      <c r="M560" s="6"/>
    </row>
    <row r="561" spans="13:13" ht="12.75" customHeight="1" x14ac:dyDescent="0.25">
      <c r="M561" s="6"/>
    </row>
    <row r="562" spans="13:13" ht="12.75" customHeight="1" x14ac:dyDescent="0.25">
      <c r="M562" s="6"/>
    </row>
    <row r="563" spans="13:13" ht="12.75" customHeight="1" x14ac:dyDescent="0.25">
      <c r="M563" s="6"/>
    </row>
    <row r="564" spans="13:13" ht="12.75" customHeight="1" x14ac:dyDescent="0.25">
      <c r="M564" s="6"/>
    </row>
    <row r="565" spans="13:13" ht="12.75" customHeight="1" x14ac:dyDescent="0.25">
      <c r="M565" s="6"/>
    </row>
    <row r="566" spans="13:13" ht="12.75" customHeight="1" x14ac:dyDescent="0.25">
      <c r="M566" s="6"/>
    </row>
    <row r="567" spans="13:13" ht="12.75" customHeight="1" x14ac:dyDescent="0.25">
      <c r="M567" s="6"/>
    </row>
    <row r="568" spans="13:13" ht="12.75" customHeight="1" x14ac:dyDescent="0.25">
      <c r="M568" s="6"/>
    </row>
    <row r="569" spans="13:13" ht="12.75" customHeight="1" x14ac:dyDescent="0.25">
      <c r="M569" s="6"/>
    </row>
    <row r="570" spans="13:13" ht="12.75" customHeight="1" x14ac:dyDescent="0.25">
      <c r="M570" s="6"/>
    </row>
    <row r="571" spans="13:13" ht="12.75" customHeight="1" x14ac:dyDescent="0.25">
      <c r="M571" s="6"/>
    </row>
    <row r="572" spans="13:13" ht="12.75" customHeight="1" x14ac:dyDescent="0.25">
      <c r="M572" s="6"/>
    </row>
    <row r="573" spans="13:13" ht="12.75" customHeight="1" x14ac:dyDescent="0.25">
      <c r="M573" s="6"/>
    </row>
    <row r="574" spans="13:13" ht="12.75" customHeight="1" x14ac:dyDescent="0.25">
      <c r="M574" s="6"/>
    </row>
    <row r="575" spans="13:13" ht="12.75" customHeight="1" x14ac:dyDescent="0.25">
      <c r="M575" s="6"/>
    </row>
    <row r="576" spans="13:13" ht="12.75" customHeight="1" x14ac:dyDescent="0.25">
      <c r="M576" s="6"/>
    </row>
    <row r="577" spans="13:13" ht="12.75" customHeight="1" x14ac:dyDescent="0.25">
      <c r="M577" s="6"/>
    </row>
    <row r="578" spans="13:13" ht="12.75" customHeight="1" x14ac:dyDescent="0.25">
      <c r="M578" s="6"/>
    </row>
    <row r="579" spans="13:13" ht="12.75" customHeight="1" x14ac:dyDescent="0.25">
      <c r="M579" s="6"/>
    </row>
    <row r="580" spans="13:13" ht="12.75" customHeight="1" x14ac:dyDescent="0.25">
      <c r="M580" s="6"/>
    </row>
    <row r="581" spans="13:13" ht="12.75" customHeight="1" x14ac:dyDescent="0.25">
      <c r="M581" s="6"/>
    </row>
    <row r="582" spans="13:13" ht="12.75" customHeight="1" x14ac:dyDescent="0.25">
      <c r="M582" s="6"/>
    </row>
    <row r="583" spans="13:13" ht="12.75" customHeight="1" x14ac:dyDescent="0.25">
      <c r="M583" s="6"/>
    </row>
    <row r="584" spans="13:13" ht="12.75" customHeight="1" x14ac:dyDescent="0.25">
      <c r="M584" s="6"/>
    </row>
    <row r="585" spans="13:13" ht="12.75" customHeight="1" x14ac:dyDescent="0.25">
      <c r="M585" s="6"/>
    </row>
    <row r="586" spans="13:13" ht="12.75" customHeight="1" x14ac:dyDescent="0.25">
      <c r="M586" s="6"/>
    </row>
    <row r="587" spans="13:13" ht="12.75" customHeight="1" x14ac:dyDescent="0.25">
      <c r="M587" s="6"/>
    </row>
    <row r="588" spans="13:13" ht="12.75" customHeight="1" x14ac:dyDescent="0.25">
      <c r="M588" s="6"/>
    </row>
    <row r="589" spans="13:13" ht="12.75" customHeight="1" x14ac:dyDescent="0.25">
      <c r="M589" s="6"/>
    </row>
    <row r="590" spans="13:13" ht="12.75" customHeight="1" x14ac:dyDescent="0.25">
      <c r="M590" s="6"/>
    </row>
    <row r="591" spans="13:13" ht="12.75" customHeight="1" x14ac:dyDescent="0.25">
      <c r="M591" s="6"/>
    </row>
    <row r="592" spans="13:13" ht="12.75" customHeight="1" x14ac:dyDescent="0.25">
      <c r="M592" s="6"/>
    </row>
    <row r="593" spans="13:13" ht="12.75" customHeight="1" x14ac:dyDescent="0.25">
      <c r="M593" s="6"/>
    </row>
    <row r="594" spans="13:13" ht="12.75" customHeight="1" x14ac:dyDescent="0.25">
      <c r="M594" s="6"/>
    </row>
    <row r="595" spans="13:13" ht="12.75" customHeight="1" x14ac:dyDescent="0.25">
      <c r="M595" s="6"/>
    </row>
    <row r="596" spans="13:13" ht="12.75" customHeight="1" x14ac:dyDescent="0.25">
      <c r="M596" s="6"/>
    </row>
    <row r="597" spans="13:13" ht="12.75" customHeight="1" x14ac:dyDescent="0.25">
      <c r="M597" s="6"/>
    </row>
    <row r="598" spans="13:13" ht="12.75" customHeight="1" x14ac:dyDescent="0.25">
      <c r="M598" s="6"/>
    </row>
    <row r="599" spans="13:13" ht="12.75" customHeight="1" x14ac:dyDescent="0.25">
      <c r="M599" s="6"/>
    </row>
    <row r="600" spans="13:13" ht="12.75" customHeight="1" x14ac:dyDescent="0.25">
      <c r="M600" s="6"/>
    </row>
    <row r="601" spans="13:13" ht="12.75" customHeight="1" x14ac:dyDescent="0.25">
      <c r="M601" s="6"/>
    </row>
    <row r="602" spans="13:13" ht="12.75" customHeight="1" x14ac:dyDescent="0.25">
      <c r="M602" s="6"/>
    </row>
    <row r="603" spans="13:13" ht="12.75" customHeight="1" x14ac:dyDescent="0.25">
      <c r="M603" s="6"/>
    </row>
    <row r="604" spans="13:13" ht="12.75" customHeight="1" x14ac:dyDescent="0.25">
      <c r="M604" s="6"/>
    </row>
    <row r="605" spans="13:13" ht="12.75" customHeight="1" x14ac:dyDescent="0.25">
      <c r="M605" s="6"/>
    </row>
    <row r="606" spans="13:13" ht="12.75" customHeight="1" x14ac:dyDescent="0.25">
      <c r="M606" s="6"/>
    </row>
    <row r="607" spans="13:13" ht="12.75" customHeight="1" x14ac:dyDescent="0.25">
      <c r="M607" s="6"/>
    </row>
    <row r="608" spans="13:13" ht="12.75" customHeight="1" x14ac:dyDescent="0.25">
      <c r="M608" s="6"/>
    </row>
    <row r="609" spans="13:13" ht="12.75" customHeight="1" x14ac:dyDescent="0.25">
      <c r="M609" s="6"/>
    </row>
    <row r="610" spans="13:13" ht="12.75" customHeight="1" x14ac:dyDescent="0.25">
      <c r="M610" s="6"/>
    </row>
    <row r="611" spans="13:13" ht="12.75" customHeight="1" x14ac:dyDescent="0.25">
      <c r="M611" s="6"/>
    </row>
    <row r="612" spans="13:13" ht="12.75" customHeight="1" x14ac:dyDescent="0.25">
      <c r="M612" s="6"/>
    </row>
    <row r="613" spans="13:13" ht="12.75" customHeight="1" x14ac:dyDescent="0.25">
      <c r="M613" s="6"/>
    </row>
    <row r="614" spans="13:13" ht="12.75" customHeight="1" x14ac:dyDescent="0.25">
      <c r="M614" s="6"/>
    </row>
    <row r="615" spans="13:13" ht="12.75" customHeight="1" x14ac:dyDescent="0.25">
      <c r="M615" s="6"/>
    </row>
    <row r="616" spans="13:13" ht="12.75" customHeight="1" x14ac:dyDescent="0.25">
      <c r="M616" s="6"/>
    </row>
    <row r="617" spans="13:13" ht="12.75" customHeight="1" x14ac:dyDescent="0.25">
      <c r="M617" s="6"/>
    </row>
    <row r="618" spans="13:13" ht="12.75" customHeight="1" x14ac:dyDescent="0.25">
      <c r="M618" s="6"/>
    </row>
    <row r="619" spans="13:13" ht="12.75" customHeight="1" x14ac:dyDescent="0.25">
      <c r="M619" s="6"/>
    </row>
    <row r="620" spans="13:13" ht="12.75" customHeight="1" x14ac:dyDescent="0.25">
      <c r="M620" s="6"/>
    </row>
    <row r="621" spans="13:13" ht="12.75" customHeight="1" x14ac:dyDescent="0.25">
      <c r="M621" s="6"/>
    </row>
    <row r="622" spans="13:13" ht="12.75" customHeight="1" x14ac:dyDescent="0.25">
      <c r="M622" s="6"/>
    </row>
    <row r="623" spans="13:13" ht="12.75" customHeight="1" x14ac:dyDescent="0.25">
      <c r="M623" s="6"/>
    </row>
    <row r="624" spans="13:13" ht="12.75" customHeight="1" x14ac:dyDescent="0.25">
      <c r="M624" s="6"/>
    </row>
    <row r="625" spans="13:13" ht="12.75" customHeight="1" x14ac:dyDescent="0.25">
      <c r="M625" s="6"/>
    </row>
    <row r="626" spans="13:13" ht="12.75" customHeight="1" x14ac:dyDescent="0.25">
      <c r="M626" s="6"/>
    </row>
    <row r="627" spans="13:13" ht="12.75" customHeight="1" x14ac:dyDescent="0.25">
      <c r="M627" s="6"/>
    </row>
    <row r="628" spans="13:13" ht="12.75" customHeight="1" x14ac:dyDescent="0.25">
      <c r="M628" s="6"/>
    </row>
    <row r="629" spans="13:13" ht="12.75" customHeight="1" x14ac:dyDescent="0.25">
      <c r="M629" s="6"/>
    </row>
    <row r="630" spans="13:13" ht="12.75" customHeight="1" x14ac:dyDescent="0.25">
      <c r="M630" s="6"/>
    </row>
    <row r="631" spans="13:13" ht="12.75" customHeight="1" x14ac:dyDescent="0.25">
      <c r="M631" s="6"/>
    </row>
    <row r="632" spans="13:13" ht="12.75" customHeight="1" x14ac:dyDescent="0.25">
      <c r="M632" s="6"/>
    </row>
    <row r="633" spans="13:13" ht="12.75" customHeight="1" x14ac:dyDescent="0.25">
      <c r="M633" s="6"/>
    </row>
    <row r="634" spans="13:13" ht="12.75" customHeight="1" x14ac:dyDescent="0.25">
      <c r="M634" s="6"/>
    </row>
    <row r="635" spans="13:13" ht="12.75" customHeight="1" x14ac:dyDescent="0.25">
      <c r="M635" s="6"/>
    </row>
    <row r="636" spans="13:13" ht="12.75" customHeight="1" x14ac:dyDescent="0.25">
      <c r="M636" s="6"/>
    </row>
    <row r="637" spans="13:13" ht="12.75" customHeight="1" x14ac:dyDescent="0.25">
      <c r="M637" s="6"/>
    </row>
    <row r="638" spans="13:13" ht="12.75" customHeight="1" x14ac:dyDescent="0.25">
      <c r="M638" s="6"/>
    </row>
    <row r="639" spans="13:13" ht="12.75" customHeight="1" x14ac:dyDescent="0.25">
      <c r="M639" s="6"/>
    </row>
    <row r="640" spans="13:13" ht="12.75" customHeight="1" x14ac:dyDescent="0.25">
      <c r="M640" s="6"/>
    </row>
    <row r="641" spans="13:13" ht="12.75" customHeight="1" x14ac:dyDescent="0.25">
      <c r="M641" s="6"/>
    </row>
    <row r="642" spans="13:13" ht="12.75" customHeight="1" x14ac:dyDescent="0.25">
      <c r="M642" s="6"/>
    </row>
    <row r="643" spans="13:13" ht="12.75" customHeight="1" x14ac:dyDescent="0.25">
      <c r="M643" s="6"/>
    </row>
    <row r="644" spans="13:13" ht="12.75" customHeight="1" x14ac:dyDescent="0.25">
      <c r="M644" s="6"/>
    </row>
    <row r="645" spans="13:13" ht="12.75" customHeight="1" x14ac:dyDescent="0.25">
      <c r="M645" s="6"/>
    </row>
    <row r="646" spans="13:13" ht="12.75" customHeight="1" x14ac:dyDescent="0.25">
      <c r="M646" s="6"/>
    </row>
    <row r="647" spans="13:13" ht="12.75" customHeight="1" x14ac:dyDescent="0.25">
      <c r="M647" s="6"/>
    </row>
    <row r="648" spans="13:13" ht="12.75" customHeight="1" x14ac:dyDescent="0.25">
      <c r="M648" s="6"/>
    </row>
    <row r="649" spans="13:13" ht="12.75" customHeight="1" x14ac:dyDescent="0.25">
      <c r="M649" s="6"/>
    </row>
    <row r="650" spans="13:13" ht="12.75" customHeight="1" x14ac:dyDescent="0.25">
      <c r="M650" s="6"/>
    </row>
    <row r="651" spans="13:13" ht="12.75" customHeight="1" x14ac:dyDescent="0.25">
      <c r="M651" s="6"/>
    </row>
    <row r="652" spans="13:13" ht="12.75" customHeight="1" x14ac:dyDescent="0.25">
      <c r="M652" s="6"/>
    </row>
    <row r="653" spans="13:13" ht="12.75" customHeight="1" x14ac:dyDescent="0.25">
      <c r="M653" s="6"/>
    </row>
    <row r="654" spans="13:13" ht="12.75" customHeight="1" x14ac:dyDescent="0.25">
      <c r="M654" s="6"/>
    </row>
    <row r="655" spans="13:13" ht="12.75" customHeight="1" x14ac:dyDescent="0.25">
      <c r="M655" s="6"/>
    </row>
    <row r="656" spans="13:13" ht="12.75" customHeight="1" x14ac:dyDescent="0.25">
      <c r="M656" s="6"/>
    </row>
    <row r="657" spans="13:13" ht="12.75" customHeight="1" x14ac:dyDescent="0.25">
      <c r="M657" s="6"/>
    </row>
    <row r="658" spans="13:13" ht="12.75" customHeight="1" x14ac:dyDescent="0.25">
      <c r="M658" s="6"/>
    </row>
    <row r="659" spans="13:13" ht="12.75" customHeight="1" x14ac:dyDescent="0.25">
      <c r="M659" s="6"/>
    </row>
    <row r="660" spans="13:13" ht="12.75" customHeight="1" x14ac:dyDescent="0.25">
      <c r="M660" s="6"/>
    </row>
    <row r="661" spans="13:13" ht="12.75" customHeight="1" x14ac:dyDescent="0.25">
      <c r="M661" s="6"/>
    </row>
    <row r="662" spans="13:13" ht="12.75" customHeight="1" x14ac:dyDescent="0.25">
      <c r="M662" s="6"/>
    </row>
    <row r="663" spans="13:13" ht="12.75" customHeight="1" x14ac:dyDescent="0.25">
      <c r="M663" s="6"/>
    </row>
    <row r="664" spans="13:13" ht="12.75" customHeight="1" x14ac:dyDescent="0.25">
      <c r="M664" s="6"/>
    </row>
    <row r="665" spans="13:13" ht="12.75" customHeight="1" x14ac:dyDescent="0.25">
      <c r="M665" s="6"/>
    </row>
    <row r="666" spans="13:13" ht="12.75" customHeight="1" x14ac:dyDescent="0.25">
      <c r="M666" s="6"/>
    </row>
    <row r="667" spans="13:13" ht="12.75" customHeight="1" x14ac:dyDescent="0.25">
      <c r="M667" s="6"/>
    </row>
    <row r="668" spans="13:13" ht="12.75" customHeight="1" x14ac:dyDescent="0.25">
      <c r="M668" s="6"/>
    </row>
    <row r="669" spans="13:13" ht="12.75" customHeight="1" x14ac:dyDescent="0.25">
      <c r="M669" s="6"/>
    </row>
    <row r="670" spans="13:13" ht="12.75" customHeight="1" x14ac:dyDescent="0.25">
      <c r="M670" s="6"/>
    </row>
    <row r="671" spans="13:13" ht="12.75" customHeight="1" x14ac:dyDescent="0.25">
      <c r="M671" s="6"/>
    </row>
    <row r="672" spans="13:13" ht="12.75" customHeight="1" x14ac:dyDescent="0.25">
      <c r="M672" s="6"/>
    </row>
    <row r="673" spans="13:13" ht="12.75" customHeight="1" x14ac:dyDescent="0.25">
      <c r="M673" s="6"/>
    </row>
    <row r="674" spans="13:13" ht="12.75" customHeight="1" x14ac:dyDescent="0.25">
      <c r="M674" s="6"/>
    </row>
    <row r="675" spans="13:13" ht="12.75" customHeight="1" x14ac:dyDescent="0.25">
      <c r="M675" s="6"/>
    </row>
    <row r="676" spans="13:13" ht="12.75" customHeight="1" x14ac:dyDescent="0.25">
      <c r="M676" s="6"/>
    </row>
    <row r="677" spans="13:13" ht="12.75" customHeight="1" x14ac:dyDescent="0.25">
      <c r="M677" s="6"/>
    </row>
    <row r="678" spans="13:13" ht="12.75" customHeight="1" x14ac:dyDescent="0.25">
      <c r="M678" s="6"/>
    </row>
    <row r="679" spans="13:13" ht="12.75" customHeight="1" x14ac:dyDescent="0.25">
      <c r="M679" s="6"/>
    </row>
    <row r="680" spans="13:13" ht="12.75" customHeight="1" x14ac:dyDescent="0.25">
      <c r="M680" s="6"/>
    </row>
    <row r="681" spans="13:13" ht="12.75" customHeight="1" x14ac:dyDescent="0.25">
      <c r="M681" s="6"/>
    </row>
    <row r="682" spans="13:13" ht="12.75" customHeight="1" x14ac:dyDescent="0.25">
      <c r="M682" s="6"/>
    </row>
    <row r="683" spans="13:13" ht="12.75" customHeight="1" x14ac:dyDescent="0.25">
      <c r="M683" s="6"/>
    </row>
    <row r="684" spans="13:13" ht="12.75" customHeight="1" x14ac:dyDescent="0.25">
      <c r="M684" s="6"/>
    </row>
    <row r="685" spans="13:13" ht="12.75" customHeight="1" x14ac:dyDescent="0.25">
      <c r="M685" s="6"/>
    </row>
    <row r="686" spans="13:13" ht="12.75" customHeight="1" x14ac:dyDescent="0.25">
      <c r="M686" s="6"/>
    </row>
    <row r="687" spans="13:13" ht="12.75" customHeight="1" x14ac:dyDescent="0.25">
      <c r="M687" s="6"/>
    </row>
    <row r="688" spans="13:13" ht="12.75" customHeight="1" x14ac:dyDescent="0.25">
      <c r="M688" s="6"/>
    </row>
    <row r="689" spans="13:13" ht="12.75" customHeight="1" x14ac:dyDescent="0.25">
      <c r="M689" s="6"/>
    </row>
    <row r="690" spans="13:13" ht="12.75" customHeight="1" x14ac:dyDescent="0.25">
      <c r="M690" s="6"/>
    </row>
    <row r="691" spans="13:13" ht="12.75" customHeight="1" x14ac:dyDescent="0.25">
      <c r="M691" s="6"/>
    </row>
    <row r="692" spans="13:13" ht="12.75" customHeight="1" x14ac:dyDescent="0.25">
      <c r="M692" s="6"/>
    </row>
    <row r="693" spans="13:13" ht="12.75" customHeight="1" x14ac:dyDescent="0.25">
      <c r="M693" s="6"/>
    </row>
    <row r="694" spans="13:13" ht="12.75" customHeight="1" x14ac:dyDescent="0.25">
      <c r="M694" s="6"/>
    </row>
    <row r="695" spans="13:13" ht="12.75" customHeight="1" x14ac:dyDescent="0.25">
      <c r="M695" s="6"/>
    </row>
    <row r="696" spans="13:13" ht="12.75" customHeight="1" x14ac:dyDescent="0.25">
      <c r="M696" s="6"/>
    </row>
    <row r="697" spans="13:13" ht="12.75" customHeight="1" x14ac:dyDescent="0.25">
      <c r="M697" s="6"/>
    </row>
    <row r="698" spans="13:13" ht="12.75" customHeight="1" x14ac:dyDescent="0.25">
      <c r="M698" s="6"/>
    </row>
    <row r="699" spans="13:13" ht="12.75" customHeight="1" x14ac:dyDescent="0.25">
      <c r="M699" s="6"/>
    </row>
    <row r="700" spans="13:13" ht="12.75" customHeight="1" x14ac:dyDescent="0.25">
      <c r="M700" s="6"/>
    </row>
    <row r="701" spans="13:13" ht="12.75" customHeight="1" x14ac:dyDescent="0.25">
      <c r="M701" s="6"/>
    </row>
    <row r="702" spans="13:13" ht="12.75" customHeight="1" x14ac:dyDescent="0.25">
      <c r="M702" s="6"/>
    </row>
    <row r="703" spans="13:13" ht="12.75" customHeight="1" x14ac:dyDescent="0.25">
      <c r="M703" s="6"/>
    </row>
    <row r="704" spans="13:13" ht="12.75" customHeight="1" x14ac:dyDescent="0.25">
      <c r="M704" s="6"/>
    </row>
    <row r="705" spans="13:13" ht="12.75" customHeight="1" x14ac:dyDescent="0.25">
      <c r="M705" s="6"/>
    </row>
    <row r="706" spans="13:13" ht="12.75" customHeight="1" x14ac:dyDescent="0.25">
      <c r="M706" s="6"/>
    </row>
    <row r="707" spans="13:13" ht="12.75" customHeight="1" x14ac:dyDescent="0.25">
      <c r="M707" s="6"/>
    </row>
    <row r="708" spans="13:13" ht="12.75" customHeight="1" x14ac:dyDescent="0.25">
      <c r="M708" s="6"/>
    </row>
    <row r="709" spans="13:13" ht="12.75" customHeight="1" x14ac:dyDescent="0.25">
      <c r="M709" s="6"/>
    </row>
    <row r="710" spans="13:13" ht="12.75" customHeight="1" x14ac:dyDescent="0.25">
      <c r="M710" s="6"/>
    </row>
    <row r="711" spans="13:13" ht="12.75" customHeight="1" x14ac:dyDescent="0.25">
      <c r="M711" s="6"/>
    </row>
    <row r="712" spans="13:13" ht="12.75" customHeight="1" x14ac:dyDescent="0.25">
      <c r="M712" s="6"/>
    </row>
    <row r="713" spans="13:13" ht="12.75" customHeight="1" x14ac:dyDescent="0.25">
      <c r="M713" s="6"/>
    </row>
    <row r="714" spans="13:13" ht="12.75" customHeight="1" x14ac:dyDescent="0.25">
      <c r="M714" s="6"/>
    </row>
    <row r="715" spans="13:13" ht="12.75" customHeight="1" x14ac:dyDescent="0.25">
      <c r="M715" s="6"/>
    </row>
    <row r="716" spans="13:13" ht="12.75" customHeight="1" x14ac:dyDescent="0.25">
      <c r="M716" s="6"/>
    </row>
    <row r="717" spans="13:13" ht="12.75" customHeight="1" x14ac:dyDescent="0.25">
      <c r="M717" s="6"/>
    </row>
    <row r="718" spans="13:13" ht="12.75" customHeight="1" x14ac:dyDescent="0.25">
      <c r="M718" s="6"/>
    </row>
    <row r="719" spans="13:13" ht="12.75" customHeight="1" x14ac:dyDescent="0.25">
      <c r="M719" s="6"/>
    </row>
    <row r="720" spans="13:13" ht="12.75" customHeight="1" x14ac:dyDescent="0.25">
      <c r="M720" s="6"/>
    </row>
    <row r="721" spans="13:13" ht="12.75" customHeight="1" x14ac:dyDescent="0.25">
      <c r="M721" s="6"/>
    </row>
    <row r="722" spans="13:13" ht="12.75" customHeight="1" x14ac:dyDescent="0.25">
      <c r="M722" s="6"/>
    </row>
    <row r="723" spans="13:13" ht="12.75" customHeight="1" x14ac:dyDescent="0.25">
      <c r="M723" s="6"/>
    </row>
    <row r="724" spans="13:13" ht="12.75" customHeight="1" x14ac:dyDescent="0.25">
      <c r="M724" s="6"/>
    </row>
    <row r="725" spans="13:13" ht="12.75" customHeight="1" x14ac:dyDescent="0.25">
      <c r="M725" s="6"/>
    </row>
    <row r="726" spans="13:13" ht="12.75" customHeight="1" x14ac:dyDescent="0.25">
      <c r="M726" s="6"/>
    </row>
    <row r="727" spans="13:13" ht="12.75" customHeight="1" x14ac:dyDescent="0.25">
      <c r="M727" s="6"/>
    </row>
    <row r="728" spans="13:13" ht="12.75" customHeight="1" x14ac:dyDescent="0.25">
      <c r="M728" s="6"/>
    </row>
    <row r="729" spans="13:13" ht="12.75" customHeight="1" x14ac:dyDescent="0.25">
      <c r="M729" s="6"/>
    </row>
    <row r="730" spans="13:13" ht="12.75" customHeight="1" x14ac:dyDescent="0.25">
      <c r="M730" s="6"/>
    </row>
    <row r="731" spans="13:13" ht="12.75" customHeight="1" x14ac:dyDescent="0.25">
      <c r="M731" s="6"/>
    </row>
    <row r="732" spans="13:13" ht="12.75" customHeight="1" x14ac:dyDescent="0.25">
      <c r="M732" s="6"/>
    </row>
    <row r="733" spans="13:13" ht="12.75" customHeight="1" x14ac:dyDescent="0.25">
      <c r="M733" s="6"/>
    </row>
    <row r="734" spans="13:13" ht="12.75" customHeight="1" x14ac:dyDescent="0.25">
      <c r="M734" s="6"/>
    </row>
    <row r="735" spans="13:13" ht="12.75" customHeight="1" x14ac:dyDescent="0.25">
      <c r="M735" s="6"/>
    </row>
    <row r="736" spans="13:13" ht="12.75" customHeight="1" x14ac:dyDescent="0.25">
      <c r="M736" s="6"/>
    </row>
    <row r="737" spans="13:13" ht="12.75" customHeight="1" x14ac:dyDescent="0.25">
      <c r="M737" s="6"/>
    </row>
    <row r="738" spans="13:13" ht="12.75" customHeight="1" x14ac:dyDescent="0.25">
      <c r="M738" s="6"/>
    </row>
    <row r="739" spans="13:13" ht="12.75" customHeight="1" x14ac:dyDescent="0.25">
      <c r="M739" s="6"/>
    </row>
    <row r="740" spans="13:13" ht="12.75" customHeight="1" x14ac:dyDescent="0.25">
      <c r="M740" s="6"/>
    </row>
    <row r="741" spans="13:13" ht="12.75" customHeight="1" x14ac:dyDescent="0.25">
      <c r="M741" s="6"/>
    </row>
    <row r="742" spans="13:13" ht="12.75" customHeight="1" x14ac:dyDescent="0.25">
      <c r="M742" s="6"/>
    </row>
    <row r="743" spans="13:13" ht="12.75" customHeight="1" x14ac:dyDescent="0.25">
      <c r="M743" s="6"/>
    </row>
    <row r="744" spans="13:13" ht="12.75" customHeight="1" x14ac:dyDescent="0.25">
      <c r="M744" s="6"/>
    </row>
    <row r="745" spans="13:13" ht="12.75" customHeight="1" x14ac:dyDescent="0.25">
      <c r="M745" s="6"/>
    </row>
    <row r="746" spans="13:13" ht="12.75" customHeight="1" x14ac:dyDescent="0.25">
      <c r="M746" s="6"/>
    </row>
    <row r="747" spans="13:13" ht="12.75" customHeight="1" x14ac:dyDescent="0.25">
      <c r="M747" s="6"/>
    </row>
    <row r="748" spans="13:13" ht="12.75" customHeight="1" x14ac:dyDescent="0.25">
      <c r="M748" s="6"/>
    </row>
    <row r="749" spans="13:13" ht="12.75" customHeight="1" x14ac:dyDescent="0.25">
      <c r="M749" s="6"/>
    </row>
    <row r="750" spans="13:13" ht="12.75" customHeight="1" x14ac:dyDescent="0.25">
      <c r="M750" s="6"/>
    </row>
    <row r="751" spans="13:13" ht="12.75" customHeight="1" x14ac:dyDescent="0.25">
      <c r="M751" s="6"/>
    </row>
    <row r="752" spans="13:13" ht="12.75" customHeight="1" x14ac:dyDescent="0.25">
      <c r="M752" s="6"/>
    </row>
    <row r="753" spans="13:13" ht="12.75" customHeight="1" x14ac:dyDescent="0.25">
      <c r="M753" s="6"/>
    </row>
    <row r="754" spans="13:13" ht="12.75" customHeight="1" x14ac:dyDescent="0.25">
      <c r="M754" s="6"/>
    </row>
    <row r="755" spans="13:13" ht="12.75" customHeight="1" x14ac:dyDescent="0.25">
      <c r="M755" s="6"/>
    </row>
    <row r="756" spans="13:13" ht="12.75" customHeight="1" x14ac:dyDescent="0.25">
      <c r="M756" s="6"/>
    </row>
    <row r="757" spans="13:13" ht="12.75" customHeight="1" x14ac:dyDescent="0.25">
      <c r="M757" s="6"/>
    </row>
    <row r="758" spans="13:13" ht="12.75" customHeight="1" x14ac:dyDescent="0.25">
      <c r="M758" s="6"/>
    </row>
    <row r="759" spans="13:13" ht="12.75" customHeight="1" x14ac:dyDescent="0.25">
      <c r="M759" s="6"/>
    </row>
    <row r="760" spans="13:13" ht="12.75" customHeight="1" x14ac:dyDescent="0.25">
      <c r="M760" s="6"/>
    </row>
    <row r="761" spans="13:13" ht="12.75" customHeight="1" x14ac:dyDescent="0.25">
      <c r="M761" s="6"/>
    </row>
    <row r="762" spans="13:13" ht="12.75" customHeight="1" x14ac:dyDescent="0.25">
      <c r="M762" s="6"/>
    </row>
    <row r="763" spans="13:13" ht="12.75" customHeight="1" x14ac:dyDescent="0.25">
      <c r="M763" s="6"/>
    </row>
    <row r="764" spans="13:13" ht="12.75" customHeight="1" x14ac:dyDescent="0.25">
      <c r="M764" s="6"/>
    </row>
    <row r="765" spans="13:13" ht="12.75" customHeight="1" x14ac:dyDescent="0.25">
      <c r="M765" s="6"/>
    </row>
    <row r="766" spans="13:13" ht="12.75" customHeight="1" x14ac:dyDescent="0.25">
      <c r="M766" s="6"/>
    </row>
    <row r="767" spans="13:13" ht="12.75" customHeight="1" x14ac:dyDescent="0.25">
      <c r="M767" s="6"/>
    </row>
    <row r="768" spans="13:13" ht="12.75" customHeight="1" x14ac:dyDescent="0.25">
      <c r="M768" s="6"/>
    </row>
    <row r="769" spans="13:13" ht="12.75" customHeight="1" x14ac:dyDescent="0.25">
      <c r="M769" s="6"/>
    </row>
    <row r="770" spans="13:13" ht="12.75" customHeight="1" x14ac:dyDescent="0.25">
      <c r="M770" s="6"/>
    </row>
    <row r="771" spans="13:13" ht="12.75" customHeight="1" x14ac:dyDescent="0.25">
      <c r="M771" s="6"/>
    </row>
    <row r="772" spans="13:13" ht="12.75" customHeight="1" x14ac:dyDescent="0.25">
      <c r="M772" s="6"/>
    </row>
    <row r="773" spans="13:13" ht="12.75" customHeight="1" x14ac:dyDescent="0.25">
      <c r="M773" s="6"/>
    </row>
    <row r="774" spans="13:13" ht="12.75" customHeight="1" x14ac:dyDescent="0.25">
      <c r="M774" s="6"/>
    </row>
    <row r="775" spans="13:13" ht="12.75" customHeight="1" x14ac:dyDescent="0.25">
      <c r="M775" s="6"/>
    </row>
    <row r="776" spans="13:13" ht="12.75" customHeight="1" x14ac:dyDescent="0.25">
      <c r="M776" s="6"/>
    </row>
    <row r="777" spans="13:13" ht="12.75" customHeight="1" x14ac:dyDescent="0.25">
      <c r="M777" s="6"/>
    </row>
    <row r="778" spans="13:13" ht="12.75" customHeight="1" x14ac:dyDescent="0.25">
      <c r="M778" s="6"/>
    </row>
    <row r="779" spans="13:13" ht="12.75" customHeight="1" x14ac:dyDescent="0.25">
      <c r="M779" s="6"/>
    </row>
    <row r="780" spans="13:13" ht="12.75" customHeight="1" x14ac:dyDescent="0.25">
      <c r="M780" s="6"/>
    </row>
    <row r="781" spans="13:13" ht="12.75" customHeight="1" x14ac:dyDescent="0.25">
      <c r="M781" s="6"/>
    </row>
    <row r="782" spans="13:13" ht="12.75" customHeight="1" x14ac:dyDescent="0.25">
      <c r="M782" s="6"/>
    </row>
    <row r="783" spans="13:13" ht="12.75" customHeight="1" x14ac:dyDescent="0.25">
      <c r="M783" s="6"/>
    </row>
    <row r="784" spans="13:13" ht="12.75" customHeight="1" x14ac:dyDescent="0.25">
      <c r="M784" s="6"/>
    </row>
    <row r="785" spans="13:13" ht="12.75" customHeight="1" x14ac:dyDescent="0.25">
      <c r="M785" s="6"/>
    </row>
    <row r="786" spans="13:13" ht="12.75" customHeight="1" x14ac:dyDescent="0.25">
      <c r="M786" s="6"/>
    </row>
    <row r="787" spans="13:13" ht="12.75" customHeight="1" x14ac:dyDescent="0.25">
      <c r="M787" s="6"/>
    </row>
    <row r="788" spans="13:13" ht="12.75" customHeight="1" x14ac:dyDescent="0.25">
      <c r="M788" s="6"/>
    </row>
    <row r="789" spans="13:13" ht="12.75" customHeight="1" x14ac:dyDescent="0.25">
      <c r="M789" s="6"/>
    </row>
    <row r="790" spans="13:13" ht="12.75" customHeight="1" x14ac:dyDescent="0.25">
      <c r="M790" s="6"/>
    </row>
    <row r="791" spans="13:13" ht="12.75" customHeight="1" x14ac:dyDescent="0.25">
      <c r="M791" s="6"/>
    </row>
    <row r="792" spans="13:13" ht="12.75" customHeight="1" x14ac:dyDescent="0.25">
      <c r="M792" s="6"/>
    </row>
    <row r="793" spans="13:13" ht="12.75" customHeight="1" x14ac:dyDescent="0.25">
      <c r="M793" s="6"/>
    </row>
    <row r="794" spans="13:13" ht="12.75" customHeight="1" x14ac:dyDescent="0.25">
      <c r="M794" s="6"/>
    </row>
    <row r="795" spans="13:13" ht="12.75" customHeight="1" x14ac:dyDescent="0.25">
      <c r="M795" s="6"/>
    </row>
    <row r="796" spans="13:13" ht="12.75" customHeight="1" x14ac:dyDescent="0.25">
      <c r="M796" s="6"/>
    </row>
    <row r="797" spans="13:13" ht="12.75" customHeight="1" x14ac:dyDescent="0.25">
      <c r="M797" s="6"/>
    </row>
    <row r="798" spans="13:13" ht="12.75" customHeight="1" x14ac:dyDescent="0.25">
      <c r="M798" s="6"/>
    </row>
    <row r="799" spans="13:13" ht="12.75" customHeight="1" x14ac:dyDescent="0.25">
      <c r="M799" s="6"/>
    </row>
    <row r="800" spans="13:13" ht="12.75" customHeight="1" x14ac:dyDescent="0.25">
      <c r="M800" s="6"/>
    </row>
    <row r="801" spans="13:13" ht="12.75" customHeight="1" x14ac:dyDescent="0.25">
      <c r="M801" s="6"/>
    </row>
    <row r="802" spans="13:13" ht="12.75" customHeight="1" x14ac:dyDescent="0.25">
      <c r="M802" s="6"/>
    </row>
    <row r="803" spans="13:13" ht="12.75" customHeight="1" x14ac:dyDescent="0.25">
      <c r="M803" s="6"/>
    </row>
    <row r="804" spans="13:13" ht="12.75" customHeight="1" x14ac:dyDescent="0.25">
      <c r="M804" s="6"/>
    </row>
    <row r="805" spans="13:13" ht="12.75" customHeight="1" x14ac:dyDescent="0.25">
      <c r="M805" s="6"/>
    </row>
    <row r="806" spans="13:13" ht="12.75" customHeight="1" x14ac:dyDescent="0.25">
      <c r="M806" s="6"/>
    </row>
    <row r="807" spans="13:13" ht="12.75" customHeight="1" x14ac:dyDescent="0.25">
      <c r="M807" s="6"/>
    </row>
    <row r="808" spans="13:13" ht="12.75" customHeight="1" x14ac:dyDescent="0.25">
      <c r="M808" s="6"/>
    </row>
    <row r="809" spans="13:13" ht="12.75" customHeight="1" x14ac:dyDescent="0.25">
      <c r="M809" s="6"/>
    </row>
    <row r="810" spans="13:13" ht="12.75" customHeight="1" x14ac:dyDescent="0.25">
      <c r="M810" s="6"/>
    </row>
    <row r="811" spans="13:13" ht="12.75" customHeight="1" x14ac:dyDescent="0.25">
      <c r="M811" s="6"/>
    </row>
    <row r="812" spans="13:13" ht="12.75" customHeight="1" x14ac:dyDescent="0.25">
      <c r="M812" s="6"/>
    </row>
    <row r="813" spans="13:13" ht="12.75" customHeight="1" x14ac:dyDescent="0.25">
      <c r="M813" s="6"/>
    </row>
    <row r="814" spans="13:13" ht="12.75" customHeight="1" x14ac:dyDescent="0.25">
      <c r="M814" s="6"/>
    </row>
    <row r="815" spans="13:13" ht="12.75" customHeight="1" x14ac:dyDescent="0.25">
      <c r="M815" s="6"/>
    </row>
    <row r="816" spans="13:13" ht="12.75" customHeight="1" x14ac:dyDescent="0.25">
      <c r="M816" s="6"/>
    </row>
    <row r="817" spans="13:13" ht="12.75" customHeight="1" x14ac:dyDescent="0.25">
      <c r="M817" s="6"/>
    </row>
    <row r="818" spans="13:13" ht="12.75" customHeight="1" x14ac:dyDescent="0.25">
      <c r="M818" s="6"/>
    </row>
    <row r="819" spans="13:13" ht="12.75" customHeight="1" x14ac:dyDescent="0.25">
      <c r="M819" s="6"/>
    </row>
    <row r="820" spans="13:13" ht="12.75" customHeight="1" x14ac:dyDescent="0.25">
      <c r="M820" s="6"/>
    </row>
    <row r="821" spans="13:13" ht="12.75" customHeight="1" x14ac:dyDescent="0.25">
      <c r="M821" s="6"/>
    </row>
    <row r="822" spans="13:13" ht="12.75" customHeight="1" x14ac:dyDescent="0.25">
      <c r="M822" s="6"/>
    </row>
    <row r="823" spans="13:13" ht="12.75" customHeight="1" x14ac:dyDescent="0.25">
      <c r="M823" s="6"/>
    </row>
    <row r="824" spans="13:13" ht="12.75" customHeight="1" x14ac:dyDescent="0.25">
      <c r="M824" s="6"/>
    </row>
    <row r="825" spans="13:13" ht="12.75" customHeight="1" x14ac:dyDescent="0.25">
      <c r="M825" s="6"/>
    </row>
    <row r="826" spans="13:13" ht="12.75" customHeight="1" x14ac:dyDescent="0.25">
      <c r="M826" s="6"/>
    </row>
    <row r="827" spans="13:13" ht="12.75" customHeight="1" x14ac:dyDescent="0.25">
      <c r="M827" s="6"/>
    </row>
    <row r="828" spans="13:13" ht="12.75" customHeight="1" x14ac:dyDescent="0.25">
      <c r="M828" s="6"/>
    </row>
    <row r="829" spans="13:13" ht="12.75" customHeight="1" x14ac:dyDescent="0.25">
      <c r="M829" s="6"/>
    </row>
    <row r="830" spans="13:13" ht="12.75" customHeight="1" x14ac:dyDescent="0.25">
      <c r="M830" s="6"/>
    </row>
    <row r="831" spans="13:13" ht="12.75" customHeight="1" x14ac:dyDescent="0.25">
      <c r="M831" s="6"/>
    </row>
    <row r="832" spans="13:13" ht="12.75" customHeight="1" x14ac:dyDescent="0.25">
      <c r="M832" s="6"/>
    </row>
    <row r="833" spans="13:13" ht="12.75" customHeight="1" x14ac:dyDescent="0.25">
      <c r="M833" s="6"/>
    </row>
    <row r="834" spans="13:13" ht="12.75" customHeight="1" x14ac:dyDescent="0.25">
      <c r="M834" s="6"/>
    </row>
    <row r="835" spans="13:13" ht="12.75" customHeight="1" x14ac:dyDescent="0.25">
      <c r="M835" s="6"/>
    </row>
    <row r="836" spans="13:13" ht="12.75" customHeight="1" x14ac:dyDescent="0.25">
      <c r="M836" s="6"/>
    </row>
    <row r="837" spans="13:13" ht="12.75" customHeight="1" x14ac:dyDescent="0.25">
      <c r="M837" s="6"/>
    </row>
    <row r="838" spans="13:13" ht="12.75" customHeight="1" x14ac:dyDescent="0.25">
      <c r="M838" s="6"/>
    </row>
    <row r="839" spans="13:13" ht="12.75" customHeight="1" x14ac:dyDescent="0.25">
      <c r="M839" s="6"/>
    </row>
    <row r="840" spans="13:13" ht="12.75" customHeight="1" x14ac:dyDescent="0.25">
      <c r="M840" s="6"/>
    </row>
    <row r="841" spans="13:13" ht="12.75" customHeight="1" x14ac:dyDescent="0.25">
      <c r="M841" s="6"/>
    </row>
    <row r="842" spans="13:13" ht="12.75" customHeight="1" x14ac:dyDescent="0.25">
      <c r="M842" s="6"/>
    </row>
    <row r="843" spans="13:13" ht="12.75" customHeight="1" x14ac:dyDescent="0.25">
      <c r="M843" s="6"/>
    </row>
    <row r="844" spans="13:13" ht="12.75" customHeight="1" x14ac:dyDescent="0.25">
      <c r="M844" s="6"/>
    </row>
    <row r="845" spans="13:13" ht="12.75" customHeight="1" x14ac:dyDescent="0.25">
      <c r="M845" s="6"/>
    </row>
    <row r="846" spans="13:13" ht="12.75" customHeight="1" x14ac:dyDescent="0.25">
      <c r="M846" s="6"/>
    </row>
    <row r="847" spans="13:13" ht="12.75" customHeight="1" x14ac:dyDescent="0.25">
      <c r="M847" s="6"/>
    </row>
    <row r="848" spans="13:13" ht="12.75" customHeight="1" x14ac:dyDescent="0.25">
      <c r="M848" s="6"/>
    </row>
    <row r="849" spans="13:13" ht="12.75" customHeight="1" x14ac:dyDescent="0.25">
      <c r="M849" s="6"/>
    </row>
    <row r="850" spans="13:13" ht="12.75" customHeight="1" x14ac:dyDescent="0.25">
      <c r="M850" s="6"/>
    </row>
    <row r="851" spans="13:13" ht="12.75" customHeight="1" x14ac:dyDescent="0.25">
      <c r="M851" s="6"/>
    </row>
    <row r="852" spans="13:13" ht="12.75" customHeight="1" x14ac:dyDescent="0.25">
      <c r="M852" s="6"/>
    </row>
    <row r="853" spans="13:13" ht="12.75" customHeight="1" x14ac:dyDescent="0.25">
      <c r="M853" s="6"/>
    </row>
    <row r="854" spans="13:13" ht="12.75" customHeight="1" x14ac:dyDescent="0.25">
      <c r="M854" s="6"/>
    </row>
    <row r="855" spans="13:13" ht="12.75" customHeight="1" x14ac:dyDescent="0.25">
      <c r="M855" s="6"/>
    </row>
    <row r="856" spans="13:13" ht="12.75" customHeight="1" x14ac:dyDescent="0.25">
      <c r="M856" s="6"/>
    </row>
    <row r="857" spans="13:13" ht="12.75" customHeight="1" x14ac:dyDescent="0.25">
      <c r="M857" s="6"/>
    </row>
    <row r="858" spans="13:13" ht="12.75" customHeight="1" x14ac:dyDescent="0.25">
      <c r="M858" s="6"/>
    </row>
    <row r="859" spans="13:13" ht="12.75" customHeight="1" x14ac:dyDescent="0.25">
      <c r="M859" s="6"/>
    </row>
    <row r="860" spans="13:13" ht="12.75" customHeight="1" x14ac:dyDescent="0.25">
      <c r="M860" s="6"/>
    </row>
    <row r="861" spans="13:13" ht="12.75" customHeight="1" x14ac:dyDescent="0.25">
      <c r="M861" s="6"/>
    </row>
    <row r="862" spans="13:13" ht="12.75" customHeight="1" x14ac:dyDescent="0.25">
      <c r="M862" s="6"/>
    </row>
    <row r="863" spans="13:13" ht="12.75" customHeight="1" x14ac:dyDescent="0.25">
      <c r="M863" s="6"/>
    </row>
    <row r="864" spans="13:13" ht="12.75" customHeight="1" x14ac:dyDescent="0.25">
      <c r="M864" s="6"/>
    </row>
    <row r="865" spans="13:13" ht="12.75" customHeight="1" x14ac:dyDescent="0.25">
      <c r="M865" s="6"/>
    </row>
    <row r="866" spans="13:13" ht="12.75" customHeight="1" x14ac:dyDescent="0.25">
      <c r="M866" s="6"/>
    </row>
    <row r="867" spans="13:13" ht="12.75" customHeight="1" x14ac:dyDescent="0.25">
      <c r="M867" s="6"/>
    </row>
    <row r="868" spans="13:13" ht="12.75" customHeight="1" x14ac:dyDescent="0.25">
      <c r="M868" s="6"/>
    </row>
    <row r="869" spans="13:13" ht="12.75" customHeight="1" x14ac:dyDescent="0.25">
      <c r="M869" s="6"/>
    </row>
    <row r="870" spans="13:13" ht="12.75" customHeight="1" x14ac:dyDescent="0.25">
      <c r="M870" s="6"/>
    </row>
    <row r="871" spans="13:13" ht="12.75" customHeight="1" x14ac:dyDescent="0.25">
      <c r="M871" s="6"/>
    </row>
    <row r="872" spans="13:13" ht="12.75" customHeight="1" x14ac:dyDescent="0.25">
      <c r="M872" s="6"/>
    </row>
    <row r="873" spans="13:13" ht="12.75" customHeight="1" x14ac:dyDescent="0.25">
      <c r="M873" s="6"/>
    </row>
    <row r="874" spans="13:13" ht="12.75" customHeight="1" x14ac:dyDescent="0.25">
      <c r="M874" s="6"/>
    </row>
    <row r="875" spans="13:13" ht="12.75" customHeight="1" x14ac:dyDescent="0.25">
      <c r="M875" s="6"/>
    </row>
    <row r="876" spans="13:13" ht="12.75" customHeight="1" x14ac:dyDescent="0.25">
      <c r="M876" s="6"/>
    </row>
    <row r="877" spans="13:13" ht="12.75" customHeight="1" x14ac:dyDescent="0.25">
      <c r="M877" s="6"/>
    </row>
    <row r="878" spans="13:13" ht="12.75" customHeight="1" x14ac:dyDescent="0.25">
      <c r="M878" s="6"/>
    </row>
    <row r="879" spans="13:13" ht="12.75" customHeight="1" x14ac:dyDescent="0.25">
      <c r="M879" s="6"/>
    </row>
    <row r="880" spans="13:13" ht="12.75" customHeight="1" x14ac:dyDescent="0.25">
      <c r="M880" s="6"/>
    </row>
    <row r="881" spans="13:13" ht="12.75" customHeight="1" x14ac:dyDescent="0.25">
      <c r="M881" s="6"/>
    </row>
    <row r="882" spans="13:13" ht="12.75" customHeight="1" x14ac:dyDescent="0.25">
      <c r="M882" s="6"/>
    </row>
    <row r="883" spans="13:13" ht="12.75" customHeight="1" x14ac:dyDescent="0.25">
      <c r="M883" s="6"/>
    </row>
    <row r="884" spans="13:13" ht="12.75" customHeight="1" x14ac:dyDescent="0.25">
      <c r="M884" s="6"/>
    </row>
    <row r="885" spans="13:13" ht="12.75" customHeight="1" x14ac:dyDescent="0.25">
      <c r="M885" s="6"/>
    </row>
    <row r="886" spans="13:13" ht="12.75" customHeight="1" x14ac:dyDescent="0.25">
      <c r="M886" s="6"/>
    </row>
    <row r="887" spans="13:13" ht="12.75" customHeight="1" x14ac:dyDescent="0.25">
      <c r="M887" s="6"/>
    </row>
    <row r="888" spans="13:13" ht="12.75" customHeight="1" x14ac:dyDescent="0.25">
      <c r="M888" s="6"/>
    </row>
    <row r="889" spans="13:13" ht="12.75" customHeight="1" x14ac:dyDescent="0.25">
      <c r="M889" s="6"/>
    </row>
    <row r="890" spans="13:13" ht="12.75" customHeight="1" x14ac:dyDescent="0.25">
      <c r="M890" s="6"/>
    </row>
    <row r="891" spans="13:13" ht="12.75" customHeight="1" x14ac:dyDescent="0.25">
      <c r="M891" s="6"/>
    </row>
    <row r="892" spans="13:13" ht="12.75" customHeight="1" x14ac:dyDescent="0.25">
      <c r="M892" s="6"/>
    </row>
    <row r="893" spans="13:13" ht="12.75" customHeight="1" x14ac:dyDescent="0.25">
      <c r="M893" s="6"/>
    </row>
    <row r="894" spans="13:13" ht="12.75" customHeight="1" x14ac:dyDescent="0.25">
      <c r="M894" s="6"/>
    </row>
    <row r="895" spans="13:13" ht="12.75" customHeight="1" x14ac:dyDescent="0.25">
      <c r="M895" s="6"/>
    </row>
    <row r="896" spans="13:13" ht="12.75" customHeight="1" x14ac:dyDescent="0.25">
      <c r="M896" s="6"/>
    </row>
    <row r="897" spans="13:13" ht="12.75" customHeight="1" x14ac:dyDescent="0.25">
      <c r="M897" s="6"/>
    </row>
    <row r="898" spans="13:13" ht="12.75" customHeight="1" x14ac:dyDescent="0.25">
      <c r="M898" s="6"/>
    </row>
    <row r="899" spans="13:13" ht="12.75" customHeight="1" x14ac:dyDescent="0.25">
      <c r="M899" s="6"/>
    </row>
    <row r="900" spans="13:13" ht="12.75" customHeight="1" x14ac:dyDescent="0.25">
      <c r="M900" s="6"/>
    </row>
    <row r="901" spans="13:13" ht="12.75" customHeight="1" x14ac:dyDescent="0.25">
      <c r="M901" s="6"/>
    </row>
    <row r="902" spans="13:13" ht="12.75" customHeight="1" x14ac:dyDescent="0.25">
      <c r="M902" s="6"/>
    </row>
    <row r="903" spans="13:13" ht="12.75" customHeight="1" x14ac:dyDescent="0.25">
      <c r="M903" s="6"/>
    </row>
    <row r="904" spans="13:13" ht="12.75" customHeight="1" x14ac:dyDescent="0.25">
      <c r="M904" s="6"/>
    </row>
    <row r="905" spans="13:13" ht="12.75" customHeight="1" x14ac:dyDescent="0.25">
      <c r="M905" s="6"/>
    </row>
    <row r="906" spans="13:13" ht="12.75" customHeight="1" x14ac:dyDescent="0.25">
      <c r="M906" s="6"/>
    </row>
    <row r="907" spans="13:13" ht="12.75" customHeight="1" x14ac:dyDescent="0.25">
      <c r="M907" s="6"/>
    </row>
    <row r="908" spans="13:13" ht="12.75" customHeight="1" x14ac:dyDescent="0.25">
      <c r="M908" s="6"/>
    </row>
    <row r="909" spans="13:13" ht="12.75" customHeight="1" x14ac:dyDescent="0.25">
      <c r="M909" s="6"/>
    </row>
    <row r="910" spans="13:13" ht="12.75" customHeight="1" x14ac:dyDescent="0.25">
      <c r="M910" s="6"/>
    </row>
    <row r="911" spans="13:13" ht="12.75" customHeight="1" x14ac:dyDescent="0.25">
      <c r="M911" s="6"/>
    </row>
    <row r="912" spans="13:13" ht="12.75" customHeight="1" x14ac:dyDescent="0.25">
      <c r="M912" s="6"/>
    </row>
    <row r="913" spans="13:13" ht="12.75" customHeight="1" x14ac:dyDescent="0.25">
      <c r="M913" s="6"/>
    </row>
    <row r="914" spans="13:13" ht="12.75" customHeight="1" x14ac:dyDescent="0.25">
      <c r="M914" s="6"/>
    </row>
    <row r="915" spans="13:13" ht="12.75" customHeight="1" x14ac:dyDescent="0.25">
      <c r="M915" s="6"/>
    </row>
    <row r="916" spans="13:13" ht="12.75" customHeight="1" x14ac:dyDescent="0.25">
      <c r="M916" s="6"/>
    </row>
    <row r="917" spans="13:13" ht="12.75" customHeight="1" x14ac:dyDescent="0.25">
      <c r="M917" s="6"/>
    </row>
    <row r="918" spans="13:13" ht="12.75" customHeight="1" x14ac:dyDescent="0.25">
      <c r="M918" s="6"/>
    </row>
    <row r="919" spans="13:13" ht="12.75" customHeight="1" x14ac:dyDescent="0.25">
      <c r="M919" s="6"/>
    </row>
    <row r="920" spans="13:13" ht="12.75" customHeight="1" x14ac:dyDescent="0.25">
      <c r="M920" s="6"/>
    </row>
    <row r="921" spans="13:13" ht="12.75" customHeight="1" x14ac:dyDescent="0.25">
      <c r="M921" s="6"/>
    </row>
    <row r="922" spans="13:13" ht="12.75" customHeight="1" x14ac:dyDescent="0.25">
      <c r="M922" s="6"/>
    </row>
    <row r="923" spans="13:13" ht="12.75" customHeight="1" x14ac:dyDescent="0.25">
      <c r="M923" s="6"/>
    </row>
    <row r="924" spans="13:13" ht="12.75" customHeight="1" x14ac:dyDescent="0.25">
      <c r="M924" s="6"/>
    </row>
    <row r="925" spans="13:13" ht="12.75" customHeight="1" x14ac:dyDescent="0.25">
      <c r="M925" s="6"/>
    </row>
    <row r="926" spans="13:13" ht="12.75" customHeight="1" x14ac:dyDescent="0.25">
      <c r="M926" s="6"/>
    </row>
    <row r="927" spans="13:13" ht="12.75" customHeight="1" x14ac:dyDescent="0.25">
      <c r="M927" s="6"/>
    </row>
    <row r="928" spans="13:13" ht="12.75" customHeight="1" x14ac:dyDescent="0.25">
      <c r="M928" s="6"/>
    </row>
    <row r="929" spans="13:13" ht="12.75" customHeight="1" x14ac:dyDescent="0.25">
      <c r="M929" s="6"/>
    </row>
    <row r="930" spans="13:13" ht="12.75" customHeight="1" x14ac:dyDescent="0.25">
      <c r="M930" s="6"/>
    </row>
    <row r="931" spans="13:13" ht="12.75" customHeight="1" x14ac:dyDescent="0.25">
      <c r="M931" s="6"/>
    </row>
    <row r="932" spans="13:13" ht="12.75" customHeight="1" x14ac:dyDescent="0.25">
      <c r="M932" s="6"/>
    </row>
    <row r="933" spans="13:13" ht="12.75" customHeight="1" x14ac:dyDescent="0.25">
      <c r="M933" s="6"/>
    </row>
    <row r="934" spans="13:13" ht="12.75" customHeight="1" x14ac:dyDescent="0.25">
      <c r="M934" s="6"/>
    </row>
    <row r="935" spans="13:13" ht="12.75" customHeight="1" x14ac:dyDescent="0.25">
      <c r="M935" s="6"/>
    </row>
    <row r="936" spans="13:13" ht="12.75" customHeight="1" x14ac:dyDescent="0.25">
      <c r="M936" s="6"/>
    </row>
    <row r="937" spans="13:13" ht="12.75" customHeight="1" x14ac:dyDescent="0.25">
      <c r="M937" s="6"/>
    </row>
    <row r="938" spans="13:13" ht="12.75" customHeight="1" x14ac:dyDescent="0.25">
      <c r="M938" s="6"/>
    </row>
    <row r="939" spans="13:13" ht="12.75" customHeight="1" x14ac:dyDescent="0.25">
      <c r="M939" s="6"/>
    </row>
    <row r="940" spans="13:13" ht="12.75" customHeight="1" x14ac:dyDescent="0.25">
      <c r="M940" s="6"/>
    </row>
    <row r="941" spans="13:13" ht="12.75" customHeight="1" x14ac:dyDescent="0.25">
      <c r="M941" s="6"/>
    </row>
    <row r="942" spans="13:13" ht="12.75" customHeight="1" x14ac:dyDescent="0.25">
      <c r="M942" s="6"/>
    </row>
    <row r="943" spans="13:13" ht="12.75" customHeight="1" x14ac:dyDescent="0.25">
      <c r="M943" s="6"/>
    </row>
    <row r="944" spans="13:13" ht="12.75" customHeight="1" x14ac:dyDescent="0.25">
      <c r="M944" s="6"/>
    </row>
    <row r="945" spans="13:13" ht="12.75" customHeight="1" x14ac:dyDescent="0.25">
      <c r="M945" s="6"/>
    </row>
    <row r="946" spans="13:13" ht="12.75" customHeight="1" x14ac:dyDescent="0.25">
      <c r="M946" s="6"/>
    </row>
    <row r="947" spans="13:13" ht="12.75" customHeight="1" x14ac:dyDescent="0.25">
      <c r="M947" s="6"/>
    </row>
    <row r="948" spans="13:13" ht="12.75" customHeight="1" x14ac:dyDescent="0.25">
      <c r="M948" s="6"/>
    </row>
    <row r="949" spans="13:13" ht="12.75" customHeight="1" x14ac:dyDescent="0.25">
      <c r="M949" s="6"/>
    </row>
    <row r="950" spans="13:13" ht="12.75" customHeight="1" x14ac:dyDescent="0.25">
      <c r="M950" s="6"/>
    </row>
    <row r="951" spans="13:13" ht="12.75" customHeight="1" x14ac:dyDescent="0.25">
      <c r="M951" s="6"/>
    </row>
    <row r="952" spans="13:13" ht="12.75" customHeight="1" x14ac:dyDescent="0.25">
      <c r="M952" s="6"/>
    </row>
    <row r="953" spans="13:13" ht="12.75" customHeight="1" x14ac:dyDescent="0.25">
      <c r="M953" s="6"/>
    </row>
    <row r="954" spans="13:13" ht="12.75" customHeight="1" x14ac:dyDescent="0.25">
      <c r="M954" s="6"/>
    </row>
    <row r="955" spans="13:13" ht="12.75" customHeight="1" x14ac:dyDescent="0.25">
      <c r="M955" s="6"/>
    </row>
    <row r="956" spans="13:13" ht="12.75" customHeight="1" x14ac:dyDescent="0.25">
      <c r="M956" s="6"/>
    </row>
    <row r="957" spans="13:13" ht="12.75" customHeight="1" x14ac:dyDescent="0.25">
      <c r="M957" s="6"/>
    </row>
    <row r="958" spans="13:13" ht="12.75" customHeight="1" x14ac:dyDescent="0.25">
      <c r="M958" s="6"/>
    </row>
    <row r="959" spans="13:13" ht="12.75" customHeight="1" x14ac:dyDescent="0.25">
      <c r="M959" s="6"/>
    </row>
    <row r="960" spans="13:13" ht="12.75" customHeight="1" x14ac:dyDescent="0.25">
      <c r="M960" s="6"/>
    </row>
    <row r="961" spans="13:13" ht="12.75" customHeight="1" x14ac:dyDescent="0.25">
      <c r="M961" s="6"/>
    </row>
    <row r="962" spans="13:13" ht="12.75" customHeight="1" x14ac:dyDescent="0.25">
      <c r="M962" s="6"/>
    </row>
    <row r="963" spans="13:13" ht="12.75" customHeight="1" x14ac:dyDescent="0.25">
      <c r="M963" s="6"/>
    </row>
    <row r="964" spans="13:13" ht="12.75" customHeight="1" x14ac:dyDescent="0.25">
      <c r="M964" s="6"/>
    </row>
    <row r="965" spans="13:13" ht="12.75" customHeight="1" x14ac:dyDescent="0.25">
      <c r="M965" s="6"/>
    </row>
    <row r="966" spans="13:13" ht="12.75" customHeight="1" x14ac:dyDescent="0.25">
      <c r="M966" s="6"/>
    </row>
    <row r="967" spans="13:13" ht="12.75" customHeight="1" x14ac:dyDescent="0.25">
      <c r="M967" s="6"/>
    </row>
    <row r="968" spans="13:13" ht="12.75" customHeight="1" x14ac:dyDescent="0.25">
      <c r="M968" s="6"/>
    </row>
    <row r="969" spans="13:13" ht="12.75" customHeight="1" x14ac:dyDescent="0.25">
      <c r="M969" s="6"/>
    </row>
    <row r="970" spans="13:13" ht="12.75" customHeight="1" x14ac:dyDescent="0.25">
      <c r="M970" s="6"/>
    </row>
    <row r="971" spans="13:13" ht="12.75" customHeight="1" x14ac:dyDescent="0.25">
      <c r="M971" s="6"/>
    </row>
    <row r="972" spans="13:13" ht="12.75" customHeight="1" x14ac:dyDescent="0.25">
      <c r="M972" s="6"/>
    </row>
    <row r="973" spans="13:13" ht="12.75" customHeight="1" x14ac:dyDescent="0.25">
      <c r="M973" s="6"/>
    </row>
    <row r="974" spans="13:13" ht="12.75" customHeight="1" x14ac:dyDescent="0.25">
      <c r="M974" s="6"/>
    </row>
    <row r="975" spans="13:13" ht="12.75" customHeight="1" x14ac:dyDescent="0.25">
      <c r="M975" s="6"/>
    </row>
    <row r="976" spans="13:13" ht="12.75" customHeight="1" x14ac:dyDescent="0.25">
      <c r="M976" s="6"/>
    </row>
    <row r="977" spans="13:13" ht="12.75" customHeight="1" x14ac:dyDescent="0.25">
      <c r="M977" s="6"/>
    </row>
    <row r="978" spans="13:13" ht="12.75" customHeight="1" x14ac:dyDescent="0.25">
      <c r="M978" s="6"/>
    </row>
    <row r="979" spans="13:13" ht="12.75" customHeight="1" x14ac:dyDescent="0.25">
      <c r="M979" s="6"/>
    </row>
    <row r="980" spans="13:13" ht="12.75" customHeight="1" x14ac:dyDescent="0.25">
      <c r="M980" s="6"/>
    </row>
    <row r="981" spans="13:13" ht="12.75" customHeight="1" x14ac:dyDescent="0.25">
      <c r="M981" s="6"/>
    </row>
    <row r="982" spans="13:13" ht="12.75" customHeight="1" x14ac:dyDescent="0.25">
      <c r="M982" s="6"/>
    </row>
    <row r="983" spans="13:13" ht="12.75" customHeight="1" x14ac:dyDescent="0.25">
      <c r="M983" s="6"/>
    </row>
    <row r="984" spans="13:13" ht="12.75" customHeight="1" x14ac:dyDescent="0.25">
      <c r="M984" s="6"/>
    </row>
    <row r="985" spans="13:13" ht="12.75" customHeight="1" x14ac:dyDescent="0.25">
      <c r="M985" s="6"/>
    </row>
    <row r="986" spans="13:13" ht="12.75" customHeight="1" x14ac:dyDescent="0.25">
      <c r="M986" s="6"/>
    </row>
    <row r="987" spans="13:13" ht="12.75" customHeight="1" x14ac:dyDescent="0.25">
      <c r="M987" s="6"/>
    </row>
    <row r="988" spans="13:13" ht="12.75" customHeight="1" x14ac:dyDescent="0.25">
      <c r="M988" s="6"/>
    </row>
    <row r="989" spans="13:13" ht="12.75" customHeight="1" x14ac:dyDescent="0.25">
      <c r="M989" s="6"/>
    </row>
    <row r="990" spans="13:13" ht="12.75" customHeight="1" x14ac:dyDescent="0.25">
      <c r="M990" s="6"/>
    </row>
    <row r="991" spans="13:13" ht="12.75" customHeight="1" x14ac:dyDescent="0.25">
      <c r="M991" s="6"/>
    </row>
    <row r="992" spans="13:13" ht="12.75" customHeight="1" x14ac:dyDescent="0.25">
      <c r="M992" s="6"/>
    </row>
    <row r="993" spans="13:13" ht="12.75" customHeight="1" x14ac:dyDescent="0.25">
      <c r="M993" s="6"/>
    </row>
    <row r="994" spans="13:13" ht="12.75" customHeight="1" x14ac:dyDescent="0.25">
      <c r="M994" s="6"/>
    </row>
    <row r="995" spans="13:13" ht="12.75" customHeight="1" x14ac:dyDescent="0.25">
      <c r="M995" s="6"/>
    </row>
    <row r="996" spans="13:13" ht="12.75" customHeight="1" x14ac:dyDescent="0.25">
      <c r="M996" s="6"/>
    </row>
    <row r="997" spans="13:13" ht="12.75" customHeight="1" x14ac:dyDescent="0.25">
      <c r="M997" s="6"/>
    </row>
    <row r="998" spans="13:13" ht="12.75" customHeight="1" x14ac:dyDescent="0.25">
      <c r="M998" s="6"/>
    </row>
    <row r="999" spans="13:13" ht="12.75" customHeight="1" x14ac:dyDescent="0.25">
      <c r="M999" s="6"/>
    </row>
    <row r="1000" spans="13:13" ht="12.75" customHeight="1" x14ac:dyDescent="0.25">
      <c r="M1000" s="6"/>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pane ySplit="1" topLeftCell="A2" activePane="bottomLeft" state="frozen"/>
      <selection pane="bottomLeft" activeCell="A4" sqref="A4"/>
    </sheetView>
  </sheetViews>
  <sheetFormatPr defaultColWidth="12.6640625" defaultRowHeight="15" customHeight="1" x14ac:dyDescent="0.25"/>
  <cols>
    <col min="1" max="1" width="10.33203125" customWidth="1"/>
    <col min="2" max="2" width="15.6640625" customWidth="1"/>
    <col min="3" max="3" width="27" customWidth="1"/>
    <col min="4" max="4" width="16.33203125" customWidth="1"/>
    <col min="5" max="5" width="21.109375" customWidth="1"/>
    <col min="6" max="6" width="14.6640625" customWidth="1"/>
    <col min="7" max="7" width="10.33203125" customWidth="1"/>
    <col min="8" max="8" width="10.21875" customWidth="1"/>
    <col min="9" max="9" width="8.77734375" customWidth="1"/>
    <col min="10" max="10" width="20.6640625" customWidth="1"/>
    <col min="11" max="11" width="10.6640625" customWidth="1"/>
    <col min="12" max="12" width="9.6640625" customWidth="1"/>
    <col min="13" max="26" width="8.6640625" customWidth="1"/>
  </cols>
  <sheetData>
    <row r="1" spans="1:12" ht="12.75" customHeight="1" x14ac:dyDescent="0.25">
      <c r="A1" s="1" t="s">
        <v>0</v>
      </c>
      <c r="B1" s="1" t="s">
        <v>194</v>
      </c>
      <c r="C1" s="1" t="s">
        <v>195</v>
      </c>
      <c r="D1" s="1" t="s">
        <v>196</v>
      </c>
      <c r="E1" s="1" t="s">
        <v>197</v>
      </c>
      <c r="F1" s="1" t="s">
        <v>198</v>
      </c>
      <c r="G1" s="1" t="s">
        <v>199</v>
      </c>
      <c r="H1" s="1" t="s">
        <v>10</v>
      </c>
      <c r="I1" s="1" t="s">
        <v>200</v>
      </c>
      <c r="J1" s="1" t="s">
        <v>201</v>
      </c>
      <c r="K1" s="1" t="s">
        <v>202</v>
      </c>
      <c r="L1" s="1" t="s">
        <v>203</v>
      </c>
    </row>
    <row r="2" spans="1:12" ht="12.75" customHeight="1" x14ac:dyDescent="0.25">
      <c r="A2" s="3" t="s">
        <v>102</v>
      </c>
      <c r="B2" s="7" t="s">
        <v>232</v>
      </c>
      <c r="C2" s="3" t="s">
        <v>359</v>
      </c>
      <c r="G2" s="3" t="s">
        <v>234</v>
      </c>
      <c r="H2" s="3" t="s">
        <v>20</v>
      </c>
      <c r="I2" s="3" t="s">
        <v>209</v>
      </c>
      <c r="J2" s="3">
        <v>5</v>
      </c>
      <c r="K2" s="3" t="s">
        <v>16</v>
      </c>
      <c r="L2" s="3" t="s">
        <v>223</v>
      </c>
    </row>
    <row r="3" spans="1:12" ht="12.75" customHeight="1" x14ac:dyDescent="0.25">
      <c r="A3" s="3" t="s">
        <v>32</v>
      </c>
      <c r="B3" s="3" t="s">
        <v>204</v>
      </c>
      <c r="C3" s="3" t="s">
        <v>238</v>
      </c>
      <c r="D3" s="3" t="s">
        <v>338</v>
      </c>
      <c r="E3" s="3">
        <v>57</v>
      </c>
      <c r="F3" s="3" t="s">
        <v>229</v>
      </c>
      <c r="G3" s="3" t="s">
        <v>214</v>
      </c>
      <c r="H3" s="3" t="s">
        <v>20</v>
      </c>
      <c r="I3" s="3" t="s">
        <v>209</v>
      </c>
      <c r="J3" s="3">
        <v>5</v>
      </c>
      <c r="K3" s="3" t="s">
        <v>23</v>
      </c>
      <c r="L3" s="3" t="s">
        <v>210</v>
      </c>
    </row>
    <row r="4" spans="1:12" ht="12.75" customHeight="1" x14ac:dyDescent="0.25">
      <c r="A4" s="3" t="s">
        <v>63</v>
      </c>
      <c r="B4" s="3" t="s">
        <v>204</v>
      </c>
      <c r="C4" s="3" t="s">
        <v>355</v>
      </c>
      <c r="D4" s="3" t="s">
        <v>306</v>
      </c>
      <c r="E4" s="3">
        <v>56</v>
      </c>
      <c r="F4" s="3" t="s">
        <v>229</v>
      </c>
      <c r="G4" s="3" t="s">
        <v>208</v>
      </c>
      <c r="H4" s="3" t="s">
        <v>20</v>
      </c>
      <c r="I4" s="3" t="s">
        <v>217</v>
      </c>
      <c r="J4" s="3">
        <v>5</v>
      </c>
      <c r="K4" s="3" t="s">
        <v>16</v>
      </c>
      <c r="L4" s="3" t="s">
        <v>210</v>
      </c>
    </row>
    <row r="5" spans="1:12" ht="12.75" customHeight="1" x14ac:dyDescent="0.25">
      <c r="A5" s="3" t="s">
        <v>38</v>
      </c>
      <c r="B5" s="3" t="s">
        <v>204</v>
      </c>
      <c r="C5" s="3" t="s">
        <v>257</v>
      </c>
      <c r="D5" s="3" t="s">
        <v>258</v>
      </c>
      <c r="E5" s="3">
        <v>56</v>
      </c>
      <c r="F5" s="3" t="s">
        <v>229</v>
      </c>
      <c r="G5" s="3" t="s">
        <v>208</v>
      </c>
      <c r="H5" s="3" t="s">
        <v>20</v>
      </c>
      <c r="I5" s="3" t="s">
        <v>217</v>
      </c>
      <c r="J5" s="3">
        <v>5</v>
      </c>
      <c r="K5" s="3" t="s">
        <v>16</v>
      </c>
      <c r="L5" s="3" t="s">
        <v>210</v>
      </c>
    </row>
    <row r="6" spans="1:12" ht="12.75" customHeight="1" x14ac:dyDescent="0.25">
      <c r="A6" s="3" t="s">
        <v>53</v>
      </c>
      <c r="B6" s="3" t="s">
        <v>204</v>
      </c>
      <c r="C6" s="3" t="s">
        <v>329</v>
      </c>
      <c r="D6" s="3" t="s">
        <v>206</v>
      </c>
      <c r="E6" s="3">
        <v>67</v>
      </c>
      <c r="F6" s="3" t="s">
        <v>220</v>
      </c>
      <c r="G6" s="3" t="s">
        <v>214</v>
      </c>
      <c r="H6" s="3" t="s">
        <v>20</v>
      </c>
      <c r="I6" s="3" t="s">
        <v>217</v>
      </c>
      <c r="J6" s="3">
        <v>2</v>
      </c>
      <c r="K6" s="3" t="s">
        <v>23</v>
      </c>
      <c r="L6" s="3" t="s">
        <v>210</v>
      </c>
    </row>
    <row r="7" spans="1:12" ht="12.75" customHeight="1" x14ac:dyDescent="0.25">
      <c r="A7" s="3" t="s">
        <v>40</v>
      </c>
      <c r="B7" s="3" t="s">
        <v>204</v>
      </c>
      <c r="C7" s="3" t="s">
        <v>261</v>
      </c>
      <c r="D7" s="3" t="s">
        <v>345</v>
      </c>
      <c r="E7" s="3">
        <v>48</v>
      </c>
      <c r="F7" s="3" t="s">
        <v>207</v>
      </c>
      <c r="G7" s="3" t="s">
        <v>208</v>
      </c>
      <c r="H7" s="3" t="s">
        <v>20</v>
      </c>
      <c r="I7" s="3" t="s">
        <v>217</v>
      </c>
      <c r="J7" s="3">
        <v>2</v>
      </c>
      <c r="K7" s="3" t="s">
        <v>23</v>
      </c>
      <c r="L7" s="3" t="s">
        <v>210</v>
      </c>
    </row>
    <row r="8" spans="1:12" ht="12.75" customHeight="1" x14ac:dyDescent="0.25">
      <c r="A8" s="3" t="s">
        <v>146</v>
      </c>
      <c r="B8" s="3" t="s">
        <v>204</v>
      </c>
      <c r="C8" s="3" t="s">
        <v>362</v>
      </c>
      <c r="D8" s="3" t="s">
        <v>363</v>
      </c>
      <c r="E8" s="3">
        <v>34</v>
      </c>
      <c r="F8" s="3" t="s">
        <v>226</v>
      </c>
      <c r="G8" s="3" t="s">
        <v>208</v>
      </c>
      <c r="H8" s="3" t="s">
        <v>20</v>
      </c>
      <c r="I8" s="3" t="s">
        <v>217</v>
      </c>
      <c r="J8" s="3">
        <v>3</v>
      </c>
      <c r="K8" s="3" t="s">
        <v>16</v>
      </c>
      <c r="L8" s="3" t="s">
        <v>210</v>
      </c>
    </row>
    <row r="9" spans="1:12" ht="12.75" customHeight="1" x14ac:dyDescent="0.25">
      <c r="A9" s="3" t="s">
        <v>133</v>
      </c>
      <c r="B9" s="3" t="s">
        <v>204</v>
      </c>
      <c r="C9" s="3" t="s">
        <v>224</v>
      </c>
      <c r="D9" s="3" t="s">
        <v>349</v>
      </c>
      <c r="E9" s="3">
        <v>55</v>
      </c>
      <c r="F9" s="3" t="s">
        <v>207</v>
      </c>
      <c r="G9" s="3" t="s">
        <v>214</v>
      </c>
      <c r="H9" s="3" t="s">
        <v>20</v>
      </c>
      <c r="I9" s="3" t="s">
        <v>209</v>
      </c>
      <c r="J9" s="3">
        <v>4</v>
      </c>
      <c r="K9" s="3" t="s">
        <v>16</v>
      </c>
      <c r="L9" s="3" t="s">
        <v>223</v>
      </c>
    </row>
    <row r="10" spans="1:12" ht="12.75" customHeight="1" x14ac:dyDescent="0.25">
      <c r="A10" s="3" t="s">
        <v>163</v>
      </c>
      <c r="B10" s="3" t="s">
        <v>204</v>
      </c>
      <c r="C10" s="3" t="s">
        <v>295</v>
      </c>
      <c r="D10" s="3" t="s">
        <v>296</v>
      </c>
      <c r="E10" s="3">
        <v>28</v>
      </c>
      <c r="F10" s="3" t="s">
        <v>226</v>
      </c>
      <c r="G10" s="3" t="s">
        <v>208</v>
      </c>
      <c r="H10" s="3" t="s">
        <v>20</v>
      </c>
      <c r="I10" s="3" t="s">
        <v>217</v>
      </c>
      <c r="J10" s="3">
        <v>1</v>
      </c>
      <c r="K10" s="3" t="s">
        <v>16</v>
      </c>
      <c r="L10" s="3" t="s">
        <v>223</v>
      </c>
    </row>
    <row r="11" spans="1:12" ht="12.75" customHeight="1" x14ac:dyDescent="0.25">
      <c r="A11" s="3" t="s">
        <v>156</v>
      </c>
      <c r="B11" s="3" t="s">
        <v>204</v>
      </c>
      <c r="C11" s="3" t="s">
        <v>299</v>
      </c>
      <c r="D11" s="3" t="s">
        <v>258</v>
      </c>
      <c r="E11" s="3">
        <v>42</v>
      </c>
      <c r="F11" s="3" t="s">
        <v>213</v>
      </c>
      <c r="G11" s="3" t="s">
        <v>214</v>
      </c>
      <c r="H11" s="3" t="s">
        <v>20</v>
      </c>
      <c r="I11" s="3" t="s">
        <v>217</v>
      </c>
      <c r="J11" s="3">
        <v>1</v>
      </c>
      <c r="K11" s="3" t="s">
        <v>16</v>
      </c>
      <c r="L11" s="3" t="s">
        <v>210</v>
      </c>
    </row>
    <row r="12" spans="1:12" ht="12.75" customHeight="1" x14ac:dyDescent="0.25">
      <c r="A12" s="3" t="s">
        <v>160</v>
      </c>
      <c r="B12" s="3" t="s">
        <v>204</v>
      </c>
      <c r="C12" s="3" t="s">
        <v>368</v>
      </c>
      <c r="D12" s="3" t="s">
        <v>363</v>
      </c>
      <c r="E12" s="3">
        <v>39</v>
      </c>
      <c r="F12" s="3" t="s">
        <v>213</v>
      </c>
      <c r="G12" s="3" t="s">
        <v>214</v>
      </c>
      <c r="H12" s="3" t="s">
        <v>20</v>
      </c>
      <c r="I12" s="3" t="s">
        <v>217</v>
      </c>
      <c r="J12" s="3">
        <v>1</v>
      </c>
      <c r="K12" s="3" t="s">
        <v>23</v>
      </c>
      <c r="L12" s="3" t="s">
        <v>223</v>
      </c>
    </row>
    <row r="13" spans="1:12" ht="12.75" customHeight="1" x14ac:dyDescent="0.25">
      <c r="A13" s="3" t="s">
        <v>157</v>
      </c>
      <c r="B13" s="7" t="s">
        <v>232</v>
      </c>
      <c r="C13" s="3" t="s">
        <v>233</v>
      </c>
      <c r="G13" s="3" t="s">
        <v>234</v>
      </c>
      <c r="H13" s="3" t="s">
        <v>20</v>
      </c>
      <c r="I13" s="3" t="s">
        <v>209</v>
      </c>
      <c r="J13" s="3">
        <v>5</v>
      </c>
      <c r="K13" s="3" t="s">
        <v>16</v>
      </c>
      <c r="L13" s="3" t="s">
        <v>210</v>
      </c>
    </row>
    <row r="14" spans="1:12" ht="12.75" customHeight="1" x14ac:dyDescent="0.25">
      <c r="A14" s="3" t="s">
        <v>157</v>
      </c>
      <c r="B14" s="7" t="s">
        <v>232</v>
      </c>
      <c r="C14" s="3" t="s">
        <v>233</v>
      </c>
      <c r="G14" s="3" t="s">
        <v>234</v>
      </c>
      <c r="H14" s="3" t="s">
        <v>20</v>
      </c>
      <c r="I14" s="3" t="s">
        <v>209</v>
      </c>
      <c r="J14" s="3">
        <v>4</v>
      </c>
      <c r="K14" s="3" t="s">
        <v>16</v>
      </c>
      <c r="L14" s="3" t="s">
        <v>210</v>
      </c>
    </row>
    <row r="15" spans="1:12" ht="12.75" customHeight="1" x14ac:dyDescent="0.25">
      <c r="A15" s="3" t="s">
        <v>137</v>
      </c>
      <c r="B15" s="3" t="s">
        <v>204</v>
      </c>
      <c r="C15" s="3" t="s">
        <v>294</v>
      </c>
      <c r="D15" s="3" t="s">
        <v>324</v>
      </c>
      <c r="E15" s="3">
        <v>61</v>
      </c>
      <c r="F15" s="3" t="s">
        <v>229</v>
      </c>
      <c r="G15" s="3" t="s">
        <v>214</v>
      </c>
      <c r="H15" s="3" t="s">
        <v>20</v>
      </c>
      <c r="I15" s="3" t="s">
        <v>217</v>
      </c>
      <c r="J15" s="3">
        <v>5</v>
      </c>
      <c r="K15" s="3" t="s">
        <v>23</v>
      </c>
      <c r="L15" s="3" t="s">
        <v>210</v>
      </c>
    </row>
    <row r="16" spans="1:12" ht="12.75" customHeight="1" x14ac:dyDescent="0.25">
      <c r="A16" s="3" t="s">
        <v>192</v>
      </c>
      <c r="B16" s="3" t="s">
        <v>204</v>
      </c>
      <c r="C16" s="3" t="s">
        <v>218</v>
      </c>
      <c r="D16" s="3" t="s">
        <v>237</v>
      </c>
      <c r="E16" s="3">
        <v>25</v>
      </c>
      <c r="F16" s="3" t="s">
        <v>316</v>
      </c>
      <c r="G16" s="3" t="s">
        <v>208</v>
      </c>
      <c r="H16" s="3" t="s">
        <v>20</v>
      </c>
      <c r="I16" s="3" t="s">
        <v>217</v>
      </c>
      <c r="J16" s="3">
        <v>4</v>
      </c>
      <c r="K16" s="3" t="s">
        <v>16</v>
      </c>
      <c r="L16" s="3" t="s">
        <v>223</v>
      </c>
    </row>
    <row r="17" spans="1:12" ht="12.75" customHeight="1" x14ac:dyDescent="0.25">
      <c r="A17" s="3" t="s">
        <v>54</v>
      </c>
      <c r="B17" s="3" t="s">
        <v>204</v>
      </c>
      <c r="C17" s="3" t="s">
        <v>317</v>
      </c>
      <c r="D17" s="3" t="s">
        <v>325</v>
      </c>
      <c r="E17" s="3">
        <v>36</v>
      </c>
      <c r="F17" s="3" t="s">
        <v>213</v>
      </c>
      <c r="G17" s="3" t="s">
        <v>208</v>
      </c>
      <c r="H17" s="3" t="s">
        <v>55</v>
      </c>
      <c r="I17" s="3" t="s">
        <v>217</v>
      </c>
      <c r="J17" s="3">
        <v>2</v>
      </c>
      <c r="K17" s="3" t="s">
        <v>16</v>
      </c>
      <c r="L17" s="3" t="s">
        <v>223</v>
      </c>
    </row>
    <row r="18" spans="1:12" ht="12.75" customHeight="1" x14ac:dyDescent="0.25">
      <c r="A18" s="3" t="s">
        <v>106</v>
      </c>
      <c r="B18" s="3" t="s">
        <v>204</v>
      </c>
      <c r="C18" s="3" t="s">
        <v>347</v>
      </c>
      <c r="D18" s="3" t="s">
        <v>206</v>
      </c>
      <c r="E18" s="3">
        <v>43</v>
      </c>
      <c r="F18" s="3" t="s">
        <v>213</v>
      </c>
      <c r="G18" s="3" t="s">
        <v>214</v>
      </c>
      <c r="H18" s="3" t="s">
        <v>20</v>
      </c>
      <c r="I18" s="3" t="s">
        <v>217</v>
      </c>
      <c r="J18" s="3">
        <v>1</v>
      </c>
      <c r="K18" s="3" t="s">
        <v>23</v>
      </c>
      <c r="L18" s="3" t="s">
        <v>210</v>
      </c>
    </row>
    <row r="19" spans="1:12" ht="12.75" customHeight="1" x14ac:dyDescent="0.25">
      <c r="A19" s="3" t="s">
        <v>76</v>
      </c>
      <c r="B19" s="3" t="s">
        <v>204</v>
      </c>
      <c r="C19" s="3" t="s">
        <v>365</v>
      </c>
      <c r="D19" s="3" t="s">
        <v>366</v>
      </c>
      <c r="E19" s="3">
        <v>37</v>
      </c>
      <c r="F19" s="3" t="s">
        <v>213</v>
      </c>
      <c r="G19" s="3" t="s">
        <v>214</v>
      </c>
      <c r="H19" s="3" t="s">
        <v>20</v>
      </c>
      <c r="I19" s="3" t="s">
        <v>217</v>
      </c>
      <c r="J19" s="3">
        <v>2</v>
      </c>
      <c r="K19" s="3" t="s">
        <v>23</v>
      </c>
      <c r="L19" s="3" t="s">
        <v>210</v>
      </c>
    </row>
    <row r="20" spans="1:12" ht="12.75" customHeight="1" x14ac:dyDescent="0.25">
      <c r="A20" s="3" t="s">
        <v>168</v>
      </c>
      <c r="B20" s="3" t="s">
        <v>204</v>
      </c>
      <c r="C20" s="3" t="s">
        <v>318</v>
      </c>
      <c r="D20" s="3" t="s">
        <v>319</v>
      </c>
      <c r="E20" s="3">
        <v>33</v>
      </c>
      <c r="F20" s="3" t="s">
        <v>226</v>
      </c>
      <c r="G20" s="3" t="s">
        <v>214</v>
      </c>
      <c r="H20" s="3" t="s">
        <v>20</v>
      </c>
      <c r="I20" s="3" t="s">
        <v>217</v>
      </c>
      <c r="J20" s="3">
        <v>1</v>
      </c>
      <c r="K20" s="3" t="s">
        <v>16</v>
      </c>
      <c r="L20" s="3" t="s">
        <v>223</v>
      </c>
    </row>
    <row r="21" spans="1:12" ht="12.75" customHeight="1" x14ac:dyDescent="0.25">
      <c r="A21" s="3" t="s">
        <v>109</v>
      </c>
      <c r="B21" s="3" t="s">
        <v>204</v>
      </c>
      <c r="C21" s="3" t="s">
        <v>243</v>
      </c>
      <c r="D21" s="3" t="s">
        <v>340</v>
      </c>
      <c r="E21" s="3">
        <v>32</v>
      </c>
      <c r="F21" s="3" t="s">
        <v>226</v>
      </c>
      <c r="G21" s="3" t="s">
        <v>214</v>
      </c>
      <c r="H21" s="3" t="s">
        <v>20</v>
      </c>
      <c r="I21" s="3" t="s">
        <v>217</v>
      </c>
      <c r="J21" s="3">
        <v>4</v>
      </c>
      <c r="K21" s="3" t="s">
        <v>16</v>
      </c>
      <c r="L21" s="3" t="s">
        <v>210</v>
      </c>
    </row>
    <row r="22" spans="1:12" ht="12.75" customHeight="1" x14ac:dyDescent="0.25">
      <c r="A22" s="3" t="s">
        <v>167</v>
      </c>
      <c r="B22" s="3" t="s">
        <v>204</v>
      </c>
      <c r="C22" s="3" t="s">
        <v>313</v>
      </c>
      <c r="D22" s="3" t="s">
        <v>314</v>
      </c>
      <c r="E22" s="3">
        <v>37</v>
      </c>
      <c r="F22" s="3" t="s">
        <v>213</v>
      </c>
      <c r="G22" s="3" t="s">
        <v>214</v>
      </c>
      <c r="H22" s="3" t="s">
        <v>20</v>
      </c>
      <c r="I22" s="3" t="s">
        <v>217</v>
      </c>
      <c r="J22" s="3">
        <v>5</v>
      </c>
      <c r="K22" s="3" t="s">
        <v>23</v>
      </c>
      <c r="L22" s="3" t="s">
        <v>210</v>
      </c>
    </row>
    <row r="23" spans="1:12" ht="12.75" customHeight="1" x14ac:dyDescent="0.25">
      <c r="A23" s="3" t="s">
        <v>148</v>
      </c>
      <c r="B23" s="3" t="s">
        <v>204</v>
      </c>
      <c r="C23" s="3" t="s">
        <v>243</v>
      </c>
      <c r="D23" s="3" t="s">
        <v>300</v>
      </c>
      <c r="E23" s="3">
        <v>73</v>
      </c>
      <c r="F23" s="3" t="s">
        <v>220</v>
      </c>
      <c r="G23" s="3" t="s">
        <v>208</v>
      </c>
      <c r="H23" s="3" t="s">
        <v>42</v>
      </c>
      <c r="I23" s="3" t="s">
        <v>209</v>
      </c>
      <c r="J23" s="3">
        <v>3</v>
      </c>
      <c r="K23" s="3" t="s">
        <v>16</v>
      </c>
      <c r="L23" s="3" t="s">
        <v>210</v>
      </c>
    </row>
    <row r="24" spans="1:12" ht="12.75" customHeight="1" x14ac:dyDescent="0.25">
      <c r="A24" s="3" t="s">
        <v>61</v>
      </c>
      <c r="B24" s="3" t="s">
        <v>204</v>
      </c>
      <c r="C24" s="3" t="s">
        <v>286</v>
      </c>
      <c r="D24" s="3" t="s">
        <v>287</v>
      </c>
      <c r="E24" s="3">
        <v>38</v>
      </c>
      <c r="F24" s="3" t="s">
        <v>213</v>
      </c>
      <c r="G24" s="3" t="s">
        <v>214</v>
      </c>
      <c r="H24" s="3" t="s">
        <v>20</v>
      </c>
      <c r="I24" s="3" t="s">
        <v>217</v>
      </c>
      <c r="J24" s="3">
        <v>1</v>
      </c>
      <c r="K24" s="3" t="s">
        <v>23</v>
      </c>
      <c r="L24" s="3" t="s">
        <v>210</v>
      </c>
    </row>
    <row r="25" spans="1:12" ht="12.75" customHeight="1" x14ac:dyDescent="0.25">
      <c r="A25" s="3" t="s">
        <v>139</v>
      </c>
      <c r="B25" s="3" t="s">
        <v>204</v>
      </c>
      <c r="C25" s="3" t="s">
        <v>375</v>
      </c>
      <c r="D25" s="3" t="s">
        <v>363</v>
      </c>
      <c r="E25" s="3">
        <v>55</v>
      </c>
      <c r="F25" s="3" t="s">
        <v>207</v>
      </c>
      <c r="G25" s="3" t="s">
        <v>214</v>
      </c>
      <c r="H25" s="3" t="s">
        <v>20</v>
      </c>
      <c r="I25" s="3" t="s">
        <v>217</v>
      </c>
      <c r="J25" s="3">
        <v>2</v>
      </c>
      <c r="K25" s="3" t="s">
        <v>16</v>
      </c>
      <c r="L25" s="3" t="s">
        <v>210</v>
      </c>
    </row>
    <row r="26" spans="1:12" ht="12.75" customHeight="1" x14ac:dyDescent="0.25">
      <c r="A26" s="3" t="s">
        <v>39</v>
      </c>
      <c r="B26" s="3" t="s">
        <v>204</v>
      </c>
      <c r="C26" s="3" t="s">
        <v>264</v>
      </c>
      <c r="D26" s="3" t="s">
        <v>219</v>
      </c>
      <c r="E26" s="3">
        <v>56</v>
      </c>
      <c r="F26" s="3" t="s">
        <v>229</v>
      </c>
      <c r="G26" s="3" t="s">
        <v>214</v>
      </c>
      <c r="H26" s="3" t="s">
        <v>20</v>
      </c>
      <c r="I26" s="3" t="s">
        <v>217</v>
      </c>
      <c r="J26" s="3">
        <v>3</v>
      </c>
      <c r="K26" s="3" t="s">
        <v>16</v>
      </c>
      <c r="L26" s="3" t="s">
        <v>223</v>
      </c>
    </row>
    <row r="27" spans="1:12" ht="12.75" customHeight="1" x14ac:dyDescent="0.25">
      <c r="A27" s="3" t="s">
        <v>166</v>
      </c>
      <c r="B27" s="7" t="s">
        <v>232</v>
      </c>
      <c r="C27" s="3" t="s">
        <v>348</v>
      </c>
      <c r="G27" s="3" t="s">
        <v>234</v>
      </c>
      <c r="H27" s="3" t="s">
        <v>20</v>
      </c>
      <c r="I27" s="3" t="s">
        <v>209</v>
      </c>
      <c r="J27" s="3">
        <v>5</v>
      </c>
      <c r="K27" s="3" t="s">
        <v>23</v>
      </c>
      <c r="L27" s="3" t="s">
        <v>210</v>
      </c>
    </row>
    <row r="28" spans="1:12" ht="12.75" customHeight="1" x14ac:dyDescent="0.25">
      <c r="A28" s="3" t="s">
        <v>158</v>
      </c>
      <c r="B28" s="3" t="s">
        <v>204</v>
      </c>
      <c r="C28" s="3" t="s">
        <v>224</v>
      </c>
      <c r="D28" s="3" t="s">
        <v>315</v>
      </c>
      <c r="E28" s="3">
        <v>22</v>
      </c>
      <c r="F28" s="3" t="s">
        <v>316</v>
      </c>
      <c r="G28" s="3" t="s">
        <v>208</v>
      </c>
      <c r="H28" s="3" t="s">
        <v>20</v>
      </c>
      <c r="I28" s="3" t="s">
        <v>217</v>
      </c>
      <c r="J28" s="3">
        <v>5</v>
      </c>
      <c r="K28" s="3" t="s">
        <v>16</v>
      </c>
      <c r="L28" s="3" t="s">
        <v>210</v>
      </c>
    </row>
    <row r="29" spans="1:12" ht="12.75" customHeight="1" x14ac:dyDescent="0.25">
      <c r="A29" s="3" t="s">
        <v>86</v>
      </c>
      <c r="B29" s="3" t="s">
        <v>204</v>
      </c>
      <c r="C29" s="3" t="s">
        <v>227</v>
      </c>
      <c r="D29" s="3" t="s">
        <v>358</v>
      </c>
      <c r="E29" s="3">
        <v>19</v>
      </c>
      <c r="F29" s="3" t="s">
        <v>316</v>
      </c>
      <c r="G29" s="3" t="s">
        <v>208</v>
      </c>
      <c r="H29" s="3" t="s">
        <v>20</v>
      </c>
      <c r="I29" s="3" t="s">
        <v>217</v>
      </c>
      <c r="J29" s="3">
        <v>5</v>
      </c>
      <c r="K29" s="3" t="s">
        <v>16</v>
      </c>
      <c r="L29" s="3" t="s">
        <v>210</v>
      </c>
    </row>
    <row r="30" spans="1:12" ht="12.75" customHeight="1" x14ac:dyDescent="0.25">
      <c r="A30" s="3" t="s">
        <v>58</v>
      </c>
      <c r="B30" s="7" t="s">
        <v>232</v>
      </c>
      <c r="C30" s="3" t="s">
        <v>332</v>
      </c>
      <c r="G30" s="3" t="s">
        <v>234</v>
      </c>
      <c r="H30" s="3" t="s">
        <v>20</v>
      </c>
      <c r="I30" s="3" t="s">
        <v>209</v>
      </c>
      <c r="J30" s="3">
        <v>1</v>
      </c>
      <c r="K30" s="3" t="s">
        <v>23</v>
      </c>
      <c r="L30" s="3" t="s">
        <v>210</v>
      </c>
    </row>
    <row r="31" spans="1:12" ht="12.75" customHeight="1" x14ac:dyDescent="0.25">
      <c r="A31" s="3" t="s">
        <v>58</v>
      </c>
      <c r="B31" s="7" t="s">
        <v>232</v>
      </c>
      <c r="C31" s="3" t="s">
        <v>332</v>
      </c>
      <c r="G31" s="3" t="s">
        <v>234</v>
      </c>
      <c r="H31" s="3" t="s">
        <v>20</v>
      </c>
      <c r="I31" s="3" t="s">
        <v>209</v>
      </c>
      <c r="J31" s="3">
        <v>1</v>
      </c>
      <c r="K31" s="3" t="s">
        <v>23</v>
      </c>
      <c r="L31" s="3" t="s">
        <v>210</v>
      </c>
    </row>
    <row r="32" spans="1:12" ht="12.75" customHeight="1" x14ac:dyDescent="0.25">
      <c r="A32" s="3" t="s">
        <v>125</v>
      </c>
      <c r="B32" s="3" t="s">
        <v>204</v>
      </c>
      <c r="C32" s="3" t="s">
        <v>261</v>
      </c>
      <c r="D32" s="3" t="s">
        <v>246</v>
      </c>
      <c r="E32" s="3">
        <v>56</v>
      </c>
      <c r="F32" s="3" t="s">
        <v>229</v>
      </c>
      <c r="G32" s="3" t="s">
        <v>208</v>
      </c>
      <c r="H32" s="3" t="s">
        <v>20</v>
      </c>
      <c r="I32" s="3" t="s">
        <v>209</v>
      </c>
      <c r="J32" s="3">
        <v>3</v>
      </c>
      <c r="K32" s="3" t="s">
        <v>16</v>
      </c>
      <c r="L32" s="3" t="s">
        <v>210</v>
      </c>
    </row>
    <row r="33" spans="1:12" ht="12.75" customHeight="1" x14ac:dyDescent="0.25">
      <c r="A33" s="3" t="s">
        <v>178</v>
      </c>
      <c r="B33" s="3" t="s">
        <v>204</v>
      </c>
      <c r="C33" s="3" t="s">
        <v>364</v>
      </c>
      <c r="D33" s="3" t="s">
        <v>206</v>
      </c>
      <c r="E33" s="3">
        <v>57</v>
      </c>
      <c r="F33" s="3" t="s">
        <v>229</v>
      </c>
      <c r="G33" s="3" t="s">
        <v>214</v>
      </c>
      <c r="H33" s="3" t="s">
        <v>20</v>
      </c>
      <c r="I33" s="3" t="s">
        <v>217</v>
      </c>
      <c r="J33" s="3">
        <v>4</v>
      </c>
      <c r="K33" s="3" t="s">
        <v>16</v>
      </c>
      <c r="L33" s="3" t="s">
        <v>273</v>
      </c>
    </row>
    <row r="34" spans="1:12" ht="12.75" customHeight="1" x14ac:dyDescent="0.25">
      <c r="A34" s="3" t="s">
        <v>185</v>
      </c>
      <c r="B34" s="3" t="s">
        <v>204</v>
      </c>
      <c r="C34" s="3" t="s">
        <v>299</v>
      </c>
      <c r="D34" s="3" t="s">
        <v>239</v>
      </c>
      <c r="E34" s="3">
        <v>67</v>
      </c>
      <c r="F34" s="3" t="s">
        <v>220</v>
      </c>
      <c r="G34" s="3" t="s">
        <v>208</v>
      </c>
      <c r="H34" s="3" t="s">
        <v>20</v>
      </c>
      <c r="I34" s="3" t="s">
        <v>209</v>
      </c>
      <c r="J34" s="3">
        <v>5</v>
      </c>
      <c r="K34" s="3" t="s">
        <v>16</v>
      </c>
      <c r="L34" s="3" t="s">
        <v>210</v>
      </c>
    </row>
    <row r="35" spans="1:12" ht="12.75" customHeight="1" x14ac:dyDescent="0.25">
      <c r="A35" s="3" t="s">
        <v>51</v>
      </c>
      <c r="B35" s="3" t="s">
        <v>204</v>
      </c>
      <c r="C35" s="3" t="s">
        <v>261</v>
      </c>
      <c r="D35" s="3" t="s">
        <v>380</v>
      </c>
      <c r="E35" s="3">
        <v>54</v>
      </c>
      <c r="F35" s="3" t="s">
        <v>207</v>
      </c>
      <c r="G35" s="3" t="s">
        <v>208</v>
      </c>
      <c r="H35" s="3" t="s">
        <v>20</v>
      </c>
      <c r="I35" s="3" t="s">
        <v>217</v>
      </c>
      <c r="J35" s="3">
        <v>3</v>
      </c>
      <c r="K35" s="3" t="s">
        <v>16</v>
      </c>
      <c r="L35" s="3" t="s">
        <v>210</v>
      </c>
    </row>
    <row r="36" spans="1:12" ht="12.75" customHeight="1" x14ac:dyDescent="0.25">
      <c r="A36" s="3" t="s">
        <v>14</v>
      </c>
      <c r="B36" s="3" t="s">
        <v>204</v>
      </c>
      <c r="C36" s="3" t="s">
        <v>243</v>
      </c>
      <c r="D36" s="3" t="s">
        <v>385</v>
      </c>
      <c r="E36" s="3">
        <v>27</v>
      </c>
      <c r="F36" s="3" t="s">
        <v>226</v>
      </c>
      <c r="G36" s="3" t="s">
        <v>214</v>
      </c>
      <c r="H36" s="3" t="s">
        <v>20</v>
      </c>
      <c r="I36" s="3" t="s">
        <v>217</v>
      </c>
      <c r="J36" s="3">
        <v>2</v>
      </c>
      <c r="K36" s="3" t="s">
        <v>23</v>
      </c>
      <c r="L36" s="3" t="s">
        <v>210</v>
      </c>
    </row>
    <row r="37" spans="1:12" ht="12.75" customHeight="1" x14ac:dyDescent="0.25">
      <c r="A37" s="3" t="s">
        <v>193</v>
      </c>
      <c r="B37" s="3" t="s">
        <v>204</v>
      </c>
      <c r="C37" s="3" t="s">
        <v>274</v>
      </c>
      <c r="D37" s="3" t="s">
        <v>275</v>
      </c>
      <c r="E37" s="3">
        <v>49</v>
      </c>
      <c r="F37" s="3" t="s">
        <v>207</v>
      </c>
      <c r="G37" s="3" t="s">
        <v>208</v>
      </c>
      <c r="H37" s="3" t="s">
        <v>20</v>
      </c>
      <c r="I37" s="3" t="s">
        <v>217</v>
      </c>
      <c r="J37" s="3">
        <v>3</v>
      </c>
      <c r="K37" s="3" t="s">
        <v>23</v>
      </c>
      <c r="L37" s="3" t="s">
        <v>210</v>
      </c>
    </row>
    <row r="38" spans="1:12" ht="12.75" customHeight="1" x14ac:dyDescent="0.25">
      <c r="A38" s="3" t="s">
        <v>73</v>
      </c>
      <c r="B38" s="3" t="s">
        <v>204</v>
      </c>
      <c r="C38" s="3" t="s">
        <v>289</v>
      </c>
      <c r="D38" s="3" t="s">
        <v>216</v>
      </c>
      <c r="E38" s="3">
        <v>66</v>
      </c>
      <c r="F38" s="3" t="s">
        <v>220</v>
      </c>
      <c r="G38" s="3" t="s">
        <v>214</v>
      </c>
      <c r="H38" s="3" t="s">
        <v>20</v>
      </c>
      <c r="I38" s="3" t="s">
        <v>217</v>
      </c>
      <c r="J38" s="3">
        <v>5</v>
      </c>
      <c r="K38" s="3" t="s">
        <v>16</v>
      </c>
      <c r="L38" s="3" t="s">
        <v>210</v>
      </c>
    </row>
    <row r="39" spans="1:12" ht="12.75" customHeight="1" x14ac:dyDescent="0.25">
      <c r="A39" s="3" t="s">
        <v>162</v>
      </c>
      <c r="B39" s="3" t="s">
        <v>204</v>
      </c>
      <c r="C39" s="3" t="s">
        <v>276</v>
      </c>
      <c r="D39" s="3" t="s">
        <v>277</v>
      </c>
      <c r="E39" s="3">
        <v>32</v>
      </c>
      <c r="F39" s="3" t="s">
        <v>226</v>
      </c>
      <c r="G39" s="3" t="s">
        <v>214</v>
      </c>
      <c r="H39" s="3" t="s">
        <v>20</v>
      </c>
      <c r="I39" s="3" t="s">
        <v>217</v>
      </c>
      <c r="J39" s="3">
        <v>5</v>
      </c>
      <c r="K39" s="3" t="s">
        <v>23</v>
      </c>
      <c r="L39" s="3" t="s">
        <v>273</v>
      </c>
    </row>
    <row r="40" spans="1:12" ht="12.75" customHeight="1" x14ac:dyDescent="0.25">
      <c r="A40" s="3" t="s">
        <v>142</v>
      </c>
      <c r="B40" s="3" t="s">
        <v>204</v>
      </c>
      <c r="C40" s="3" t="s">
        <v>270</v>
      </c>
      <c r="D40" s="3" t="s">
        <v>271</v>
      </c>
      <c r="E40" s="3">
        <v>35</v>
      </c>
      <c r="F40" s="3" t="s">
        <v>226</v>
      </c>
      <c r="G40" s="3" t="s">
        <v>214</v>
      </c>
      <c r="H40" s="3" t="s">
        <v>20</v>
      </c>
      <c r="I40" s="3" t="s">
        <v>217</v>
      </c>
      <c r="J40" s="3">
        <v>1</v>
      </c>
      <c r="K40" s="3" t="s">
        <v>16</v>
      </c>
      <c r="L40" s="3" t="s">
        <v>210</v>
      </c>
    </row>
    <row r="41" spans="1:12" ht="12.75" customHeight="1" x14ac:dyDescent="0.25">
      <c r="A41" s="3" t="s">
        <v>132</v>
      </c>
      <c r="B41" s="3" t="s">
        <v>204</v>
      </c>
      <c r="C41" s="3" t="s">
        <v>240</v>
      </c>
      <c r="D41" s="3" t="s">
        <v>237</v>
      </c>
      <c r="E41" s="3">
        <v>49</v>
      </c>
      <c r="F41" s="3" t="s">
        <v>207</v>
      </c>
      <c r="G41" s="3" t="s">
        <v>214</v>
      </c>
      <c r="H41" s="3" t="s">
        <v>20</v>
      </c>
      <c r="I41" s="3" t="s">
        <v>217</v>
      </c>
      <c r="J41" s="3">
        <v>3</v>
      </c>
      <c r="K41" s="3" t="s">
        <v>23</v>
      </c>
      <c r="L41" s="3" t="s">
        <v>223</v>
      </c>
    </row>
    <row r="42" spans="1:12" ht="12.75" customHeight="1" x14ac:dyDescent="0.25">
      <c r="A42" s="3" t="s">
        <v>84</v>
      </c>
      <c r="B42" s="3" t="s">
        <v>204</v>
      </c>
      <c r="C42" s="3" t="s">
        <v>215</v>
      </c>
      <c r="D42" s="3" t="s">
        <v>331</v>
      </c>
      <c r="E42" s="3">
        <v>33</v>
      </c>
      <c r="F42" s="3" t="s">
        <v>226</v>
      </c>
      <c r="G42" s="3" t="s">
        <v>214</v>
      </c>
      <c r="H42" s="3" t="s">
        <v>20</v>
      </c>
      <c r="I42" s="3" t="s">
        <v>217</v>
      </c>
      <c r="J42" s="3">
        <v>3</v>
      </c>
      <c r="K42" s="3" t="s">
        <v>16</v>
      </c>
      <c r="L42" s="3" t="s">
        <v>210</v>
      </c>
    </row>
    <row r="43" spans="1:12" ht="12.75" customHeight="1" x14ac:dyDescent="0.25">
      <c r="A43" s="3" t="s">
        <v>74</v>
      </c>
      <c r="B43" s="3" t="s">
        <v>204</v>
      </c>
      <c r="C43" s="3" t="s">
        <v>230</v>
      </c>
      <c r="D43" s="3" t="s">
        <v>231</v>
      </c>
      <c r="E43" s="3">
        <v>26</v>
      </c>
      <c r="F43" s="3" t="s">
        <v>226</v>
      </c>
      <c r="G43" s="3" t="s">
        <v>214</v>
      </c>
      <c r="H43" s="3" t="s">
        <v>20</v>
      </c>
      <c r="I43" s="3" t="s">
        <v>217</v>
      </c>
      <c r="J43" s="3">
        <v>5</v>
      </c>
      <c r="K43" s="3" t="s">
        <v>16</v>
      </c>
      <c r="L43" s="3" t="s">
        <v>210</v>
      </c>
    </row>
    <row r="44" spans="1:12" ht="12.75" customHeight="1" x14ac:dyDescent="0.25">
      <c r="A44" s="3" t="s">
        <v>99</v>
      </c>
      <c r="B44" s="3" t="s">
        <v>204</v>
      </c>
      <c r="C44" s="3" t="s">
        <v>378</v>
      </c>
      <c r="D44" s="3" t="s">
        <v>206</v>
      </c>
      <c r="E44" s="3">
        <v>30</v>
      </c>
      <c r="F44" s="3" t="s">
        <v>226</v>
      </c>
      <c r="G44" s="3" t="s">
        <v>214</v>
      </c>
      <c r="H44" s="3" t="s">
        <v>20</v>
      </c>
      <c r="I44" s="3" t="s">
        <v>217</v>
      </c>
      <c r="J44" s="3">
        <v>4</v>
      </c>
      <c r="K44" s="3" t="s">
        <v>23</v>
      </c>
      <c r="L44" s="3" t="s">
        <v>223</v>
      </c>
    </row>
    <row r="45" spans="1:12" ht="12.75" customHeight="1" x14ac:dyDescent="0.25">
      <c r="A45" s="3" t="s">
        <v>122</v>
      </c>
      <c r="B45" s="3" t="s">
        <v>204</v>
      </c>
      <c r="C45" s="3" t="s">
        <v>351</v>
      </c>
      <c r="D45" s="3" t="s">
        <v>222</v>
      </c>
      <c r="E45" s="3">
        <v>59</v>
      </c>
      <c r="F45" s="3" t="s">
        <v>229</v>
      </c>
      <c r="G45" s="3" t="s">
        <v>208</v>
      </c>
      <c r="H45" s="3" t="s">
        <v>20</v>
      </c>
      <c r="I45" s="3" t="s">
        <v>217</v>
      </c>
      <c r="J45" s="3">
        <v>4</v>
      </c>
      <c r="K45" s="3" t="s">
        <v>23</v>
      </c>
      <c r="L45" s="3" t="s">
        <v>210</v>
      </c>
    </row>
    <row r="46" spans="1:12" ht="12.75" customHeight="1" x14ac:dyDescent="0.25">
      <c r="A46" s="3" t="s">
        <v>155</v>
      </c>
      <c r="B46" s="3" t="s">
        <v>204</v>
      </c>
      <c r="C46" s="3" t="s">
        <v>272</v>
      </c>
      <c r="D46" s="3" t="s">
        <v>331</v>
      </c>
      <c r="E46" s="3">
        <v>52</v>
      </c>
      <c r="F46" s="3" t="s">
        <v>207</v>
      </c>
      <c r="G46" s="3" t="s">
        <v>214</v>
      </c>
      <c r="H46" s="3" t="s">
        <v>20</v>
      </c>
      <c r="I46" s="3" t="s">
        <v>217</v>
      </c>
      <c r="J46" s="3">
        <v>4</v>
      </c>
      <c r="K46" s="3" t="s">
        <v>16</v>
      </c>
      <c r="L46" s="3" t="s">
        <v>223</v>
      </c>
    </row>
    <row r="47" spans="1:12" ht="12.75" customHeight="1" x14ac:dyDescent="0.25">
      <c r="A47" s="3" t="s">
        <v>41</v>
      </c>
      <c r="B47" s="3" t="s">
        <v>204</v>
      </c>
      <c r="C47" s="3" t="s">
        <v>224</v>
      </c>
      <c r="D47" s="3" t="s">
        <v>244</v>
      </c>
      <c r="E47" s="3">
        <v>65</v>
      </c>
      <c r="F47" s="3" t="s">
        <v>229</v>
      </c>
      <c r="G47" s="3" t="s">
        <v>208</v>
      </c>
      <c r="H47" s="3" t="s">
        <v>20</v>
      </c>
      <c r="I47" s="3" t="s">
        <v>217</v>
      </c>
      <c r="J47" s="3">
        <v>3</v>
      </c>
      <c r="K47" s="3" t="s">
        <v>16</v>
      </c>
      <c r="L47" s="3" t="s">
        <v>223</v>
      </c>
    </row>
    <row r="48" spans="1:12" ht="12.75" customHeight="1" x14ac:dyDescent="0.25">
      <c r="A48" s="3" t="s">
        <v>187</v>
      </c>
      <c r="B48" s="3" t="s">
        <v>204</v>
      </c>
      <c r="C48" s="3" t="s">
        <v>261</v>
      </c>
      <c r="D48" s="3" t="s">
        <v>254</v>
      </c>
      <c r="E48" s="3">
        <v>41</v>
      </c>
      <c r="F48" s="3" t="s">
        <v>213</v>
      </c>
      <c r="G48" s="3" t="s">
        <v>208</v>
      </c>
      <c r="H48" s="3" t="s">
        <v>188</v>
      </c>
      <c r="I48" s="3" t="s">
        <v>209</v>
      </c>
      <c r="J48" s="3">
        <v>1</v>
      </c>
      <c r="K48" s="3" t="s">
        <v>16</v>
      </c>
      <c r="L48" s="3" t="s">
        <v>223</v>
      </c>
    </row>
    <row r="49" spans="1:12" ht="12.75" customHeight="1" x14ac:dyDescent="0.25">
      <c r="A49" s="3" t="s">
        <v>145</v>
      </c>
      <c r="B49" s="3" t="s">
        <v>204</v>
      </c>
      <c r="C49" s="3" t="s">
        <v>253</v>
      </c>
      <c r="D49" s="3" t="s">
        <v>254</v>
      </c>
      <c r="E49" s="3">
        <v>34</v>
      </c>
      <c r="F49" s="3" t="s">
        <v>226</v>
      </c>
      <c r="G49" s="3" t="s">
        <v>208</v>
      </c>
      <c r="H49" s="3" t="s">
        <v>20</v>
      </c>
      <c r="I49" s="3" t="s">
        <v>209</v>
      </c>
      <c r="J49" s="3">
        <v>2</v>
      </c>
      <c r="K49" s="3" t="s">
        <v>16</v>
      </c>
      <c r="L49" s="3" t="s">
        <v>223</v>
      </c>
    </row>
    <row r="50" spans="1:12" ht="12.75" customHeight="1" x14ac:dyDescent="0.25">
      <c r="A50" s="3" t="s">
        <v>145</v>
      </c>
      <c r="B50" s="3" t="s">
        <v>204</v>
      </c>
      <c r="C50" s="3" t="s">
        <v>253</v>
      </c>
      <c r="D50" s="3" t="s">
        <v>254</v>
      </c>
      <c r="E50" s="3">
        <v>47</v>
      </c>
      <c r="F50" s="3" t="s">
        <v>207</v>
      </c>
      <c r="G50" s="3" t="s">
        <v>208</v>
      </c>
      <c r="H50" s="3" t="s">
        <v>20</v>
      </c>
      <c r="I50" s="3" t="s">
        <v>209</v>
      </c>
      <c r="J50" s="3">
        <v>1</v>
      </c>
      <c r="K50" s="3" t="s">
        <v>16</v>
      </c>
      <c r="L50" s="3" t="s">
        <v>273</v>
      </c>
    </row>
    <row r="51" spans="1:12" ht="12.75" customHeight="1" x14ac:dyDescent="0.25">
      <c r="A51" s="3" t="s">
        <v>124</v>
      </c>
      <c r="B51" s="3" t="s">
        <v>204</v>
      </c>
      <c r="C51" s="3" t="s">
        <v>317</v>
      </c>
      <c r="D51" s="3" t="s">
        <v>219</v>
      </c>
      <c r="E51" s="3">
        <v>48</v>
      </c>
      <c r="F51" s="3" t="s">
        <v>207</v>
      </c>
      <c r="G51" s="3" t="s">
        <v>214</v>
      </c>
      <c r="H51" s="3" t="s">
        <v>20</v>
      </c>
      <c r="I51" s="3" t="s">
        <v>217</v>
      </c>
      <c r="J51" s="3">
        <v>4</v>
      </c>
      <c r="K51" s="3" t="s">
        <v>16</v>
      </c>
      <c r="L51" s="3" t="s">
        <v>223</v>
      </c>
    </row>
    <row r="52" spans="1:12" ht="12.75" customHeight="1" x14ac:dyDescent="0.25">
      <c r="A52" s="3" t="s">
        <v>124</v>
      </c>
      <c r="B52" s="3" t="s">
        <v>204</v>
      </c>
      <c r="C52" s="3" t="s">
        <v>317</v>
      </c>
      <c r="D52" s="3" t="s">
        <v>219</v>
      </c>
      <c r="E52" s="3">
        <v>48</v>
      </c>
      <c r="F52" s="3" t="s">
        <v>207</v>
      </c>
      <c r="G52" s="3" t="s">
        <v>214</v>
      </c>
      <c r="H52" s="3" t="s">
        <v>20</v>
      </c>
      <c r="I52" s="3" t="s">
        <v>217</v>
      </c>
      <c r="J52" s="3">
        <v>3</v>
      </c>
      <c r="K52" s="3" t="s">
        <v>16</v>
      </c>
      <c r="L52" s="3" t="s">
        <v>223</v>
      </c>
    </row>
    <row r="53" spans="1:12" ht="12.75" customHeight="1" x14ac:dyDescent="0.25">
      <c r="A53" s="3" t="s">
        <v>68</v>
      </c>
      <c r="B53" s="3" t="s">
        <v>204</v>
      </c>
      <c r="C53" s="3" t="s">
        <v>341</v>
      </c>
      <c r="D53" s="3" t="s">
        <v>342</v>
      </c>
      <c r="E53" s="3">
        <v>31</v>
      </c>
      <c r="F53" s="3" t="s">
        <v>226</v>
      </c>
      <c r="G53" s="3" t="s">
        <v>214</v>
      </c>
      <c r="H53" s="3" t="s">
        <v>20</v>
      </c>
      <c r="I53" s="3" t="s">
        <v>217</v>
      </c>
      <c r="J53" s="3">
        <v>5</v>
      </c>
      <c r="K53" s="3" t="s">
        <v>16</v>
      </c>
      <c r="L53" s="3" t="s">
        <v>210</v>
      </c>
    </row>
    <row r="54" spans="1:12" ht="12.75" customHeight="1" x14ac:dyDescent="0.25">
      <c r="A54" s="3" t="s">
        <v>68</v>
      </c>
      <c r="B54" s="3" t="s">
        <v>204</v>
      </c>
      <c r="C54" s="3" t="s">
        <v>341</v>
      </c>
      <c r="D54" s="3" t="s">
        <v>342</v>
      </c>
      <c r="E54" s="3">
        <v>50</v>
      </c>
      <c r="F54" s="3" t="s">
        <v>207</v>
      </c>
      <c r="G54" s="3" t="s">
        <v>214</v>
      </c>
      <c r="H54" s="3" t="s">
        <v>20</v>
      </c>
      <c r="I54" s="3" t="s">
        <v>217</v>
      </c>
      <c r="J54" s="3">
        <v>5</v>
      </c>
      <c r="K54" s="3" t="s">
        <v>16</v>
      </c>
      <c r="L54" s="3" t="s">
        <v>210</v>
      </c>
    </row>
    <row r="55" spans="1:12" ht="12.75" customHeight="1" x14ac:dyDescent="0.25">
      <c r="A55" s="3" t="s">
        <v>94</v>
      </c>
      <c r="B55" s="3" t="s">
        <v>204</v>
      </c>
      <c r="C55" s="3" t="s">
        <v>268</v>
      </c>
      <c r="D55" s="3" t="s">
        <v>269</v>
      </c>
      <c r="E55" s="3">
        <v>50</v>
      </c>
      <c r="F55" s="3" t="s">
        <v>207</v>
      </c>
      <c r="G55" s="3" t="s">
        <v>214</v>
      </c>
      <c r="H55" s="3" t="s">
        <v>20</v>
      </c>
      <c r="I55" s="3" t="s">
        <v>217</v>
      </c>
      <c r="J55" s="3">
        <v>5</v>
      </c>
      <c r="K55" s="3" t="s">
        <v>16</v>
      </c>
      <c r="L55" s="3" t="s">
        <v>223</v>
      </c>
    </row>
    <row r="56" spans="1:12" ht="12.75" customHeight="1" x14ac:dyDescent="0.25">
      <c r="A56" s="3" t="s">
        <v>94</v>
      </c>
      <c r="B56" s="3" t="s">
        <v>204</v>
      </c>
      <c r="C56" s="3" t="s">
        <v>268</v>
      </c>
      <c r="D56" s="3" t="s">
        <v>269</v>
      </c>
      <c r="E56" s="3">
        <v>50</v>
      </c>
      <c r="F56" s="3" t="s">
        <v>207</v>
      </c>
      <c r="G56" s="3" t="s">
        <v>214</v>
      </c>
      <c r="H56" s="3" t="s">
        <v>20</v>
      </c>
      <c r="I56" s="3" t="s">
        <v>209</v>
      </c>
      <c r="J56" s="3">
        <v>5</v>
      </c>
      <c r="K56" s="3" t="s">
        <v>16</v>
      </c>
      <c r="L56" s="3" t="s">
        <v>223</v>
      </c>
    </row>
    <row r="57" spans="1:12" ht="12.75" customHeight="1" x14ac:dyDescent="0.25">
      <c r="A57" s="3" t="s">
        <v>175</v>
      </c>
      <c r="B57" s="3" t="s">
        <v>204</v>
      </c>
      <c r="C57" s="3" t="s">
        <v>352</v>
      </c>
      <c r="D57" s="3" t="s">
        <v>353</v>
      </c>
      <c r="E57" s="3">
        <v>44</v>
      </c>
      <c r="F57" s="3" t="s">
        <v>213</v>
      </c>
      <c r="G57" s="3" t="s">
        <v>208</v>
      </c>
      <c r="H57" s="3" t="s">
        <v>20</v>
      </c>
      <c r="I57" s="3" t="s">
        <v>217</v>
      </c>
      <c r="J57" s="3">
        <v>5</v>
      </c>
      <c r="K57" s="3" t="s">
        <v>23</v>
      </c>
      <c r="L57" s="3" t="s">
        <v>210</v>
      </c>
    </row>
    <row r="58" spans="1:12" ht="12.75" customHeight="1" x14ac:dyDescent="0.25">
      <c r="A58" s="3" t="s">
        <v>135</v>
      </c>
      <c r="B58" s="3" t="s">
        <v>204</v>
      </c>
      <c r="C58" s="3" t="s">
        <v>255</v>
      </c>
      <c r="D58" s="3" t="s">
        <v>219</v>
      </c>
      <c r="E58" s="3">
        <v>42</v>
      </c>
      <c r="F58" s="3" t="s">
        <v>213</v>
      </c>
      <c r="G58" s="3" t="s">
        <v>214</v>
      </c>
      <c r="H58" s="3" t="s">
        <v>20</v>
      </c>
      <c r="I58" s="3" t="s">
        <v>209</v>
      </c>
      <c r="J58" s="3">
        <v>5</v>
      </c>
      <c r="K58" s="3" t="s">
        <v>16</v>
      </c>
      <c r="L58" s="3" t="s">
        <v>223</v>
      </c>
    </row>
    <row r="59" spans="1:12" ht="12.75" customHeight="1" x14ac:dyDescent="0.25">
      <c r="A59" s="3" t="s">
        <v>75</v>
      </c>
      <c r="B59" s="7" t="s">
        <v>232</v>
      </c>
      <c r="C59" s="3" t="s">
        <v>263</v>
      </c>
      <c r="G59" s="3" t="s">
        <v>234</v>
      </c>
      <c r="H59" s="3" t="s">
        <v>20</v>
      </c>
      <c r="I59" s="3" t="s">
        <v>209</v>
      </c>
      <c r="J59" s="3">
        <v>5</v>
      </c>
      <c r="K59" s="3" t="s">
        <v>16</v>
      </c>
      <c r="L59" s="3" t="s">
        <v>210</v>
      </c>
    </row>
    <row r="60" spans="1:12" ht="12.75" customHeight="1" x14ac:dyDescent="0.25">
      <c r="A60" s="3" t="s">
        <v>186</v>
      </c>
      <c r="B60" s="3" t="s">
        <v>204</v>
      </c>
      <c r="C60" s="3" t="s">
        <v>284</v>
      </c>
      <c r="D60" s="3" t="s">
        <v>285</v>
      </c>
      <c r="E60" s="3">
        <v>42</v>
      </c>
      <c r="F60" s="3" t="s">
        <v>213</v>
      </c>
      <c r="G60" s="3" t="s">
        <v>208</v>
      </c>
      <c r="H60" s="3" t="s">
        <v>20</v>
      </c>
      <c r="I60" s="3" t="s">
        <v>217</v>
      </c>
      <c r="J60" s="3">
        <v>4</v>
      </c>
      <c r="K60" s="3" t="s">
        <v>16</v>
      </c>
      <c r="L60" s="3" t="s">
        <v>210</v>
      </c>
    </row>
    <row r="61" spans="1:12" ht="12.75" customHeight="1" x14ac:dyDescent="0.25">
      <c r="A61" s="3" t="s">
        <v>93</v>
      </c>
      <c r="B61" s="3" t="s">
        <v>204</v>
      </c>
      <c r="C61" s="3" t="s">
        <v>382</v>
      </c>
      <c r="D61" s="3" t="s">
        <v>383</v>
      </c>
      <c r="E61" s="3">
        <v>29</v>
      </c>
      <c r="F61" s="3" t="s">
        <v>226</v>
      </c>
      <c r="G61" s="3" t="s">
        <v>208</v>
      </c>
      <c r="H61" s="3" t="s">
        <v>20</v>
      </c>
      <c r="I61" s="3" t="s">
        <v>217</v>
      </c>
      <c r="J61" s="3">
        <v>3</v>
      </c>
      <c r="K61" s="3" t="s">
        <v>23</v>
      </c>
      <c r="L61" s="3" t="s">
        <v>210</v>
      </c>
    </row>
    <row r="62" spans="1:12" ht="12.75" customHeight="1" x14ac:dyDescent="0.25">
      <c r="A62" s="3" t="s">
        <v>171</v>
      </c>
      <c r="B62" s="3" t="s">
        <v>204</v>
      </c>
      <c r="C62" s="3" t="s">
        <v>266</v>
      </c>
      <c r="D62" s="3" t="s">
        <v>228</v>
      </c>
      <c r="E62" s="3">
        <v>45</v>
      </c>
      <c r="F62" s="3" t="s">
        <v>213</v>
      </c>
      <c r="G62" s="3" t="s">
        <v>208</v>
      </c>
      <c r="H62" s="3" t="s">
        <v>20</v>
      </c>
      <c r="I62" s="3" t="s">
        <v>217</v>
      </c>
      <c r="J62" s="3">
        <v>4</v>
      </c>
      <c r="K62" s="3" t="s">
        <v>23</v>
      </c>
      <c r="L62" s="3" t="s">
        <v>210</v>
      </c>
    </row>
    <row r="63" spans="1:12" ht="12.75" customHeight="1" x14ac:dyDescent="0.25">
      <c r="A63" s="3" t="s">
        <v>169</v>
      </c>
      <c r="B63" s="3" t="s">
        <v>204</v>
      </c>
      <c r="C63" s="3" t="s">
        <v>322</v>
      </c>
      <c r="D63" s="3" t="s">
        <v>254</v>
      </c>
      <c r="E63" s="3">
        <v>57</v>
      </c>
      <c r="F63" s="3" t="s">
        <v>229</v>
      </c>
      <c r="G63" s="3" t="s">
        <v>208</v>
      </c>
      <c r="H63" s="3" t="s">
        <v>42</v>
      </c>
      <c r="I63" s="3" t="s">
        <v>217</v>
      </c>
      <c r="J63" s="3">
        <v>3</v>
      </c>
      <c r="K63" s="3" t="s">
        <v>23</v>
      </c>
      <c r="L63" s="3" t="s">
        <v>223</v>
      </c>
    </row>
    <row r="64" spans="1:12" ht="12.75" customHeight="1" x14ac:dyDescent="0.25">
      <c r="A64" s="3" t="s">
        <v>108</v>
      </c>
      <c r="B64" s="3" t="s">
        <v>204</v>
      </c>
      <c r="C64" s="3" t="s">
        <v>333</v>
      </c>
      <c r="D64" s="3" t="s">
        <v>334</v>
      </c>
      <c r="E64" s="3">
        <v>41</v>
      </c>
      <c r="F64" s="3" t="s">
        <v>213</v>
      </c>
      <c r="G64" s="3" t="s">
        <v>208</v>
      </c>
      <c r="H64" s="3" t="s">
        <v>20</v>
      </c>
      <c r="I64" s="3" t="s">
        <v>217</v>
      </c>
      <c r="J64" s="3">
        <v>4</v>
      </c>
      <c r="K64" s="3" t="s">
        <v>23</v>
      </c>
      <c r="L64" s="3" t="s">
        <v>223</v>
      </c>
    </row>
    <row r="65" spans="1:12" ht="12.75" customHeight="1" x14ac:dyDescent="0.25">
      <c r="A65" s="3" t="s">
        <v>153</v>
      </c>
      <c r="B65" s="3" t="s">
        <v>204</v>
      </c>
      <c r="C65" s="3" t="s">
        <v>343</v>
      </c>
      <c r="D65" s="3" t="s">
        <v>260</v>
      </c>
      <c r="E65" s="3">
        <v>29</v>
      </c>
      <c r="F65" s="3" t="s">
        <v>226</v>
      </c>
      <c r="G65" s="3" t="s">
        <v>214</v>
      </c>
      <c r="H65" s="3" t="s">
        <v>20</v>
      </c>
      <c r="I65" s="3" t="s">
        <v>217</v>
      </c>
      <c r="J65" s="3">
        <v>2</v>
      </c>
      <c r="K65" s="3" t="s">
        <v>16</v>
      </c>
      <c r="L65" s="3" t="s">
        <v>210</v>
      </c>
    </row>
    <row r="66" spans="1:12" ht="12.75" customHeight="1" x14ac:dyDescent="0.25">
      <c r="A66" s="3" t="s">
        <v>126</v>
      </c>
      <c r="B66" s="3" t="s">
        <v>204</v>
      </c>
      <c r="C66" s="3" t="s">
        <v>265</v>
      </c>
      <c r="D66" s="3" t="s">
        <v>242</v>
      </c>
      <c r="E66" s="3">
        <v>43</v>
      </c>
      <c r="F66" s="3" t="s">
        <v>213</v>
      </c>
      <c r="G66" s="3" t="s">
        <v>208</v>
      </c>
      <c r="H66" s="3" t="s">
        <v>20</v>
      </c>
      <c r="I66" s="3" t="s">
        <v>217</v>
      </c>
      <c r="J66" s="3">
        <v>4</v>
      </c>
      <c r="K66" s="3" t="s">
        <v>16</v>
      </c>
      <c r="L66" s="3" t="s">
        <v>223</v>
      </c>
    </row>
    <row r="67" spans="1:12" ht="12.75" customHeight="1" x14ac:dyDescent="0.25">
      <c r="A67" s="3" t="s">
        <v>118</v>
      </c>
      <c r="B67" s="3" t="s">
        <v>204</v>
      </c>
      <c r="C67" s="3" t="s">
        <v>257</v>
      </c>
      <c r="D67" s="3" t="s">
        <v>293</v>
      </c>
      <c r="E67" s="3">
        <v>51</v>
      </c>
      <c r="F67" s="3" t="s">
        <v>207</v>
      </c>
      <c r="G67" s="3" t="s">
        <v>214</v>
      </c>
      <c r="H67" s="3" t="s">
        <v>42</v>
      </c>
      <c r="I67" s="3" t="s">
        <v>209</v>
      </c>
      <c r="J67" s="3">
        <v>3</v>
      </c>
      <c r="K67" s="3" t="s">
        <v>16</v>
      </c>
      <c r="L67" s="3" t="s">
        <v>223</v>
      </c>
    </row>
    <row r="68" spans="1:12" ht="12.75" customHeight="1" x14ac:dyDescent="0.25">
      <c r="A68" s="3" t="s">
        <v>144</v>
      </c>
      <c r="B68" s="3" t="s">
        <v>204</v>
      </c>
      <c r="C68" s="3" t="s">
        <v>326</v>
      </c>
      <c r="D68" s="3" t="s">
        <v>327</v>
      </c>
      <c r="E68" s="3">
        <v>31</v>
      </c>
      <c r="F68" s="3" t="s">
        <v>226</v>
      </c>
      <c r="G68" s="3" t="s">
        <v>214</v>
      </c>
      <c r="H68" s="3" t="s">
        <v>20</v>
      </c>
      <c r="I68" s="3" t="s">
        <v>209</v>
      </c>
      <c r="J68" s="3">
        <v>5</v>
      </c>
      <c r="K68" s="3" t="s">
        <v>16</v>
      </c>
      <c r="L68" s="3" t="s">
        <v>223</v>
      </c>
    </row>
    <row r="69" spans="1:12" ht="12.75" customHeight="1" x14ac:dyDescent="0.25">
      <c r="A69" s="3" t="s">
        <v>144</v>
      </c>
      <c r="B69" s="3" t="s">
        <v>204</v>
      </c>
      <c r="C69" s="3" t="s">
        <v>326</v>
      </c>
      <c r="D69" s="3" t="s">
        <v>327</v>
      </c>
      <c r="E69" s="3">
        <v>31</v>
      </c>
      <c r="F69" s="3" t="s">
        <v>226</v>
      </c>
      <c r="G69" s="3" t="s">
        <v>214</v>
      </c>
      <c r="H69" s="3" t="s">
        <v>20</v>
      </c>
      <c r="I69" s="3" t="s">
        <v>209</v>
      </c>
      <c r="J69" s="3">
        <v>5</v>
      </c>
      <c r="K69" s="3" t="s">
        <v>16</v>
      </c>
      <c r="L69" s="3" t="s">
        <v>223</v>
      </c>
    </row>
    <row r="70" spans="1:12" ht="12.75" customHeight="1" x14ac:dyDescent="0.25">
      <c r="A70" s="3" t="s">
        <v>159</v>
      </c>
      <c r="B70" s="3" t="s">
        <v>204</v>
      </c>
      <c r="C70" s="3" t="s">
        <v>291</v>
      </c>
      <c r="D70" s="3" t="s">
        <v>292</v>
      </c>
      <c r="E70" s="3">
        <v>34</v>
      </c>
      <c r="F70" s="3" t="s">
        <v>226</v>
      </c>
      <c r="G70" s="3" t="s">
        <v>208</v>
      </c>
      <c r="H70" s="3" t="s">
        <v>20</v>
      </c>
      <c r="I70" s="3" t="s">
        <v>217</v>
      </c>
      <c r="J70" s="3">
        <v>5</v>
      </c>
      <c r="K70" s="3" t="s">
        <v>23</v>
      </c>
      <c r="L70" s="3" t="s">
        <v>223</v>
      </c>
    </row>
    <row r="71" spans="1:12" ht="12.75" customHeight="1" x14ac:dyDescent="0.25">
      <c r="A71" s="3" t="s">
        <v>57</v>
      </c>
      <c r="B71" s="3" t="s">
        <v>204</v>
      </c>
      <c r="C71" s="3" t="s">
        <v>328</v>
      </c>
      <c r="D71" s="3" t="s">
        <v>315</v>
      </c>
      <c r="E71" s="3">
        <v>41</v>
      </c>
      <c r="F71" s="3" t="s">
        <v>213</v>
      </c>
      <c r="G71" s="3" t="s">
        <v>208</v>
      </c>
      <c r="H71" s="3" t="s">
        <v>20</v>
      </c>
      <c r="I71" s="3" t="s">
        <v>217</v>
      </c>
      <c r="J71" s="3">
        <v>5</v>
      </c>
      <c r="K71" s="3" t="s">
        <v>23</v>
      </c>
      <c r="L71" s="3" t="s">
        <v>223</v>
      </c>
    </row>
    <row r="72" spans="1:12" ht="12.75" customHeight="1" x14ac:dyDescent="0.25">
      <c r="A72" s="3" t="s">
        <v>129</v>
      </c>
      <c r="B72" s="3" t="s">
        <v>204</v>
      </c>
      <c r="C72" s="3" t="s">
        <v>356</v>
      </c>
      <c r="D72" s="3" t="s">
        <v>357</v>
      </c>
      <c r="E72" s="3">
        <v>48</v>
      </c>
      <c r="F72" s="3" t="s">
        <v>207</v>
      </c>
      <c r="G72" s="3" t="s">
        <v>208</v>
      </c>
      <c r="H72" s="3" t="s">
        <v>20</v>
      </c>
      <c r="I72" s="3" t="s">
        <v>217</v>
      </c>
      <c r="J72" s="3">
        <v>4</v>
      </c>
      <c r="K72" s="3" t="s">
        <v>16</v>
      </c>
      <c r="L72" s="3" t="s">
        <v>210</v>
      </c>
    </row>
    <row r="73" spans="1:12" ht="12.75" customHeight="1" x14ac:dyDescent="0.25">
      <c r="A73" s="3" t="s">
        <v>95</v>
      </c>
      <c r="B73" s="3" t="s">
        <v>204</v>
      </c>
      <c r="C73" s="3" t="s">
        <v>344</v>
      </c>
      <c r="D73" s="3" t="s">
        <v>237</v>
      </c>
      <c r="E73" s="3">
        <v>41</v>
      </c>
      <c r="F73" s="3" t="s">
        <v>213</v>
      </c>
      <c r="G73" s="3" t="s">
        <v>214</v>
      </c>
      <c r="H73" s="3" t="s">
        <v>20</v>
      </c>
      <c r="I73" s="3" t="s">
        <v>209</v>
      </c>
      <c r="J73" s="3">
        <v>3</v>
      </c>
      <c r="K73" s="3" t="s">
        <v>16</v>
      </c>
      <c r="L73" s="3" t="s">
        <v>223</v>
      </c>
    </row>
    <row r="74" spans="1:12" ht="12.75" customHeight="1" x14ac:dyDescent="0.25">
      <c r="A74" s="3" t="s">
        <v>19</v>
      </c>
      <c r="B74" s="3" t="s">
        <v>204</v>
      </c>
      <c r="C74" s="3" t="s">
        <v>211</v>
      </c>
      <c r="D74" s="3" t="s">
        <v>212</v>
      </c>
      <c r="E74" s="3">
        <v>44</v>
      </c>
      <c r="F74" s="3" t="s">
        <v>213</v>
      </c>
      <c r="G74" s="3" t="s">
        <v>214</v>
      </c>
      <c r="H74" s="3" t="s">
        <v>20</v>
      </c>
      <c r="I74" s="3" t="s">
        <v>209</v>
      </c>
      <c r="J74" s="3">
        <v>5</v>
      </c>
      <c r="K74" s="3" t="s">
        <v>16</v>
      </c>
      <c r="L74" s="3" t="s">
        <v>210</v>
      </c>
    </row>
    <row r="75" spans="1:12" ht="12.75" customHeight="1" x14ac:dyDescent="0.25">
      <c r="A75" s="3" t="s">
        <v>19</v>
      </c>
      <c r="B75" s="3" t="s">
        <v>204</v>
      </c>
      <c r="C75" s="3" t="s">
        <v>211</v>
      </c>
      <c r="D75" s="3" t="s">
        <v>212</v>
      </c>
      <c r="E75" s="3">
        <v>44</v>
      </c>
      <c r="F75" s="3" t="s">
        <v>213</v>
      </c>
      <c r="G75" s="3" t="s">
        <v>214</v>
      </c>
      <c r="H75" s="3" t="s">
        <v>20</v>
      </c>
      <c r="I75" s="3" t="s">
        <v>217</v>
      </c>
      <c r="J75" s="3">
        <v>5</v>
      </c>
      <c r="K75" s="3" t="s">
        <v>16</v>
      </c>
      <c r="L75" s="3" t="s">
        <v>210</v>
      </c>
    </row>
    <row r="76" spans="1:12" ht="12.75" customHeight="1" x14ac:dyDescent="0.25">
      <c r="A76" s="3" t="s">
        <v>19</v>
      </c>
      <c r="B76" s="3" t="s">
        <v>204</v>
      </c>
      <c r="C76" s="3" t="s">
        <v>211</v>
      </c>
      <c r="D76" s="3" t="s">
        <v>212</v>
      </c>
      <c r="E76" s="3">
        <v>44</v>
      </c>
      <c r="F76" s="3" t="s">
        <v>213</v>
      </c>
      <c r="G76" s="3" t="s">
        <v>214</v>
      </c>
      <c r="H76" s="3" t="s">
        <v>20</v>
      </c>
      <c r="I76" s="3" t="s">
        <v>209</v>
      </c>
      <c r="J76" s="3">
        <v>4</v>
      </c>
      <c r="K76" s="3" t="s">
        <v>16</v>
      </c>
      <c r="L76" s="3" t="s">
        <v>210</v>
      </c>
    </row>
    <row r="77" spans="1:12" ht="12.75" customHeight="1" x14ac:dyDescent="0.25">
      <c r="A77" s="3" t="s">
        <v>182</v>
      </c>
      <c r="B77" s="3" t="s">
        <v>204</v>
      </c>
      <c r="C77" s="3" t="s">
        <v>381</v>
      </c>
      <c r="D77" s="3" t="s">
        <v>338</v>
      </c>
      <c r="E77" s="3">
        <v>40</v>
      </c>
      <c r="F77" s="3" t="s">
        <v>213</v>
      </c>
      <c r="G77" s="3" t="s">
        <v>208</v>
      </c>
      <c r="H77" s="3" t="s">
        <v>42</v>
      </c>
      <c r="I77" s="3" t="s">
        <v>217</v>
      </c>
      <c r="J77" s="3">
        <v>1</v>
      </c>
      <c r="K77" s="3" t="s">
        <v>16</v>
      </c>
      <c r="L77" s="3" t="s">
        <v>223</v>
      </c>
    </row>
    <row r="78" spans="1:12" ht="12.75" customHeight="1" x14ac:dyDescent="0.25">
      <c r="A78" s="3" t="s">
        <v>43</v>
      </c>
      <c r="B78" s="3" t="s">
        <v>204</v>
      </c>
      <c r="C78" s="3" t="s">
        <v>373</v>
      </c>
      <c r="D78" s="3" t="s">
        <v>222</v>
      </c>
      <c r="E78" s="3">
        <v>49</v>
      </c>
      <c r="F78" s="3" t="s">
        <v>207</v>
      </c>
      <c r="G78" s="3" t="s">
        <v>214</v>
      </c>
      <c r="H78" s="3" t="s">
        <v>20</v>
      </c>
      <c r="I78" s="3" t="s">
        <v>217</v>
      </c>
      <c r="J78" s="3">
        <v>3</v>
      </c>
      <c r="K78" s="3" t="s">
        <v>23</v>
      </c>
      <c r="L78" s="3" t="s">
        <v>210</v>
      </c>
    </row>
    <row r="79" spans="1:12" ht="12.75" customHeight="1" x14ac:dyDescent="0.25">
      <c r="A79" s="3" t="s">
        <v>181</v>
      </c>
      <c r="B79" s="3" t="s">
        <v>204</v>
      </c>
      <c r="C79" s="3" t="s">
        <v>312</v>
      </c>
      <c r="D79" s="3" t="s">
        <v>293</v>
      </c>
      <c r="E79" s="3">
        <v>38</v>
      </c>
      <c r="F79" s="3" t="s">
        <v>213</v>
      </c>
      <c r="G79" s="3" t="s">
        <v>214</v>
      </c>
      <c r="H79" s="3" t="s">
        <v>20</v>
      </c>
      <c r="I79" s="3" t="s">
        <v>209</v>
      </c>
      <c r="J79" s="3">
        <v>4</v>
      </c>
      <c r="K79" s="3" t="s">
        <v>23</v>
      </c>
      <c r="L79" s="3" t="s">
        <v>223</v>
      </c>
    </row>
    <row r="80" spans="1:12" ht="12.75" customHeight="1" x14ac:dyDescent="0.25">
      <c r="A80" s="3" t="s">
        <v>131</v>
      </c>
      <c r="B80" s="3" t="s">
        <v>204</v>
      </c>
      <c r="C80" s="3" t="s">
        <v>221</v>
      </c>
      <c r="D80" s="3" t="s">
        <v>222</v>
      </c>
      <c r="E80" s="3">
        <v>39</v>
      </c>
      <c r="F80" s="3" t="s">
        <v>213</v>
      </c>
      <c r="G80" s="3" t="s">
        <v>214</v>
      </c>
      <c r="H80" s="3" t="s">
        <v>20</v>
      </c>
      <c r="I80" s="3" t="s">
        <v>209</v>
      </c>
      <c r="J80" s="3">
        <v>2</v>
      </c>
      <c r="K80" s="3" t="s">
        <v>16</v>
      </c>
      <c r="L80" s="3" t="s">
        <v>223</v>
      </c>
    </row>
    <row r="81" spans="1:12" ht="12.75" customHeight="1" x14ac:dyDescent="0.25">
      <c r="A81" s="3" t="s">
        <v>70</v>
      </c>
      <c r="B81" s="3" t="s">
        <v>204</v>
      </c>
      <c r="C81" s="3" t="s">
        <v>286</v>
      </c>
      <c r="D81" s="3" t="s">
        <v>260</v>
      </c>
      <c r="E81" s="3">
        <v>66</v>
      </c>
      <c r="F81" s="3" t="s">
        <v>220</v>
      </c>
      <c r="G81" s="3" t="s">
        <v>208</v>
      </c>
      <c r="H81" s="3" t="s">
        <v>20</v>
      </c>
      <c r="I81" s="3" t="s">
        <v>217</v>
      </c>
      <c r="J81" s="3">
        <v>5</v>
      </c>
      <c r="K81" s="3" t="s">
        <v>16</v>
      </c>
      <c r="L81" s="3" t="s">
        <v>273</v>
      </c>
    </row>
    <row r="82" spans="1:12" ht="12.75" customHeight="1" x14ac:dyDescent="0.25">
      <c r="A82" s="3" t="s">
        <v>150</v>
      </c>
      <c r="B82" s="3" t="s">
        <v>204</v>
      </c>
      <c r="C82" s="3" t="s">
        <v>266</v>
      </c>
      <c r="D82" s="3" t="s">
        <v>369</v>
      </c>
      <c r="E82" s="3">
        <v>40</v>
      </c>
      <c r="F82" s="3" t="s">
        <v>213</v>
      </c>
      <c r="G82" s="3" t="s">
        <v>208</v>
      </c>
      <c r="H82" s="3" t="s">
        <v>20</v>
      </c>
      <c r="I82" s="3" t="s">
        <v>209</v>
      </c>
      <c r="J82" s="3">
        <v>2</v>
      </c>
      <c r="K82" s="3" t="s">
        <v>23</v>
      </c>
      <c r="L82" s="3" t="s">
        <v>223</v>
      </c>
    </row>
    <row r="83" spans="1:12" ht="12.75" customHeight="1" x14ac:dyDescent="0.25">
      <c r="A83" s="3" t="s">
        <v>149</v>
      </c>
      <c r="B83" s="3" t="s">
        <v>204</v>
      </c>
      <c r="C83" s="3" t="s">
        <v>386</v>
      </c>
      <c r="D83" s="3" t="s">
        <v>216</v>
      </c>
      <c r="E83" s="3">
        <v>40</v>
      </c>
      <c r="F83" s="3" t="s">
        <v>213</v>
      </c>
      <c r="G83" s="3" t="s">
        <v>214</v>
      </c>
      <c r="H83" s="3" t="s">
        <v>20</v>
      </c>
      <c r="I83" s="3" t="s">
        <v>217</v>
      </c>
      <c r="J83" s="3">
        <v>2</v>
      </c>
      <c r="K83" s="3" t="s">
        <v>23</v>
      </c>
      <c r="L83" s="3" t="s">
        <v>223</v>
      </c>
    </row>
    <row r="84" spans="1:12" ht="12.75" customHeight="1" x14ac:dyDescent="0.25">
      <c r="A84" s="3" t="s">
        <v>67</v>
      </c>
      <c r="B84" s="3" t="s">
        <v>204</v>
      </c>
      <c r="C84" s="3" t="s">
        <v>377</v>
      </c>
      <c r="D84" s="3" t="s">
        <v>363</v>
      </c>
      <c r="E84" s="3">
        <v>44</v>
      </c>
      <c r="F84" s="3" t="s">
        <v>213</v>
      </c>
      <c r="G84" s="3" t="s">
        <v>214</v>
      </c>
      <c r="H84" s="3" t="s">
        <v>20</v>
      </c>
      <c r="I84" s="3" t="s">
        <v>217</v>
      </c>
      <c r="J84" s="3">
        <v>2</v>
      </c>
      <c r="K84" s="3" t="s">
        <v>16</v>
      </c>
      <c r="L84" s="3" t="s">
        <v>210</v>
      </c>
    </row>
    <row r="85" spans="1:12" ht="12.75" customHeight="1" x14ac:dyDescent="0.25">
      <c r="A85" s="3" t="s">
        <v>138</v>
      </c>
      <c r="B85" s="3" t="s">
        <v>204</v>
      </c>
      <c r="C85" s="3" t="s">
        <v>262</v>
      </c>
      <c r="D85" s="3" t="s">
        <v>237</v>
      </c>
      <c r="E85" s="3">
        <v>59</v>
      </c>
      <c r="F85" s="3" t="s">
        <v>229</v>
      </c>
      <c r="G85" s="3" t="s">
        <v>214</v>
      </c>
      <c r="H85" s="3" t="s">
        <v>20</v>
      </c>
      <c r="I85" s="3" t="s">
        <v>217</v>
      </c>
      <c r="J85" s="3">
        <v>3</v>
      </c>
      <c r="K85" s="3" t="s">
        <v>16</v>
      </c>
      <c r="L85" s="3" t="s">
        <v>223</v>
      </c>
    </row>
    <row r="86" spans="1:12" ht="12.75" customHeight="1" x14ac:dyDescent="0.25">
      <c r="A86" s="3" t="s">
        <v>45</v>
      </c>
      <c r="B86" s="3" t="s">
        <v>204</v>
      </c>
      <c r="C86" s="3" t="s">
        <v>245</v>
      </c>
      <c r="D86" s="3" t="s">
        <v>246</v>
      </c>
      <c r="E86" s="3">
        <v>60</v>
      </c>
      <c r="F86" s="3" t="s">
        <v>229</v>
      </c>
      <c r="G86" s="3" t="s">
        <v>214</v>
      </c>
      <c r="H86" s="3" t="s">
        <v>24</v>
      </c>
      <c r="I86" s="3" t="s">
        <v>209</v>
      </c>
      <c r="J86" s="3">
        <v>5</v>
      </c>
      <c r="K86" s="3" t="s">
        <v>16</v>
      </c>
      <c r="L86" s="3" t="s">
        <v>210</v>
      </c>
    </row>
    <row r="87" spans="1:12" ht="12.75" customHeight="1" x14ac:dyDescent="0.25">
      <c r="A87" s="3" t="s">
        <v>45</v>
      </c>
      <c r="B87" s="3" t="s">
        <v>204</v>
      </c>
      <c r="C87" s="3" t="s">
        <v>245</v>
      </c>
      <c r="D87" s="3" t="s">
        <v>246</v>
      </c>
      <c r="E87" s="3">
        <v>60</v>
      </c>
      <c r="F87" s="3" t="s">
        <v>229</v>
      </c>
      <c r="G87" s="3" t="s">
        <v>214</v>
      </c>
      <c r="H87" s="3" t="s">
        <v>24</v>
      </c>
      <c r="I87" s="3" t="s">
        <v>209</v>
      </c>
      <c r="J87" s="3">
        <v>5</v>
      </c>
      <c r="K87" s="3" t="s">
        <v>16</v>
      </c>
      <c r="L87" s="3" t="s">
        <v>210</v>
      </c>
    </row>
    <row r="88" spans="1:12" ht="12.75" customHeight="1" x14ac:dyDescent="0.25">
      <c r="A88" s="3" t="s">
        <v>45</v>
      </c>
      <c r="B88" s="3" t="s">
        <v>204</v>
      </c>
      <c r="C88" s="3" t="s">
        <v>245</v>
      </c>
      <c r="D88" s="3" t="s">
        <v>246</v>
      </c>
      <c r="E88" s="3">
        <v>60</v>
      </c>
      <c r="F88" s="3" t="s">
        <v>229</v>
      </c>
      <c r="G88" s="3" t="s">
        <v>214</v>
      </c>
      <c r="H88" s="3" t="s">
        <v>24</v>
      </c>
      <c r="I88" s="3" t="s">
        <v>209</v>
      </c>
      <c r="J88" s="3">
        <v>5</v>
      </c>
      <c r="K88" s="3" t="s">
        <v>16</v>
      </c>
      <c r="L88" s="3" t="s">
        <v>210</v>
      </c>
    </row>
    <row r="89" spans="1:12" ht="12.75" customHeight="1" x14ac:dyDescent="0.25">
      <c r="A89" s="3" t="s">
        <v>45</v>
      </c>
      <c r="B89" s="3" t="s">
        <v>204</v>
      </c>
      <c r="C89" s="3" t="s">
        <v>245</v>
      </c>
      <c r="D89" s="3" t="s">
        <v>246</v>
      </c>
      <c r="E89" s="3">
        <v>60</v>
      </c>
      <c r="F89" s="3" t="s">
        <v>229</v>
      </c>
      <c r="G89" s="3" t="s">
        <v>214</v>
      </c>
      <c r="H89" s="3" t="s">
        <v>24</v>
      </c>
      <c r="I89" s="3" t="s">
        <v>209</v>
      </c>
      <c r="J89" s="3">
        <v>5</v>
      </c>
      <c r="K89" s="3" t="s">
        <v>16</v>
      </c>
      <c r="L89" s="3" t="s">
        <v>210</v>
      </c>
    </row>
    <row r="90" spans="1:12" ht="12.75" customHeight="1" x14ac:dyDescent="0.25">
      <c r="A90" s="3" t="s">
        <v>45</v>
      </c>
      <c r="B90" s="3" t="s">
        <v>204</v>
      </c>
      <c r="C90" s="3" t="s">
        <v>245</v>
      </c>
      <c r="D90" s="3" t="s">
        <v>246</v>
      </c>
      <c r="E90" s="3">
        <v>60</v>
      </c>
      <c r="F90" s="3" t="s">
        <v>229</v>
      </c>
      <c r="G90" s="3" t="s">
        <v>214</v>
      </c>
      <c r="H90" s="3" t="s">
        <v>24</v>
      </c>
      <c r="I90" s="3" t="s">
        <v>209</v>
      </c>
      <c r="J90" s="3">
        <v>5</v>
      </c>
      <c r="K90" s="3" t="s">
        <v>16</v>
      </c>
      <c r="L90" s="3" t="s">
        <v>210</v>
      </c>
    </row>
    <row r="91" spans="1:12" ht="12.75" customHeight="1" x14ac:dyDescent="0.25">
      <c r="A91" s="3" t="s">
        <v>45</v>
      </c>
      <c r="B91" s="3" t="s">
        <v>204</v>
      </c>
      <c r="C91" s="3" t="s">
        <v>245</v>
      </c>
      <c r="D91" s="3" t="s">
        <v>246</v>
      </c>
      <c r="E91" s="3">
        <v>60</v>
      </c>
      <c r="F91" s="3" t="s">
        <v>229</v>
      </c>
      <c r="G91" s="3" t="s">
        <v>214</v>
      </c>
      <c r="H91" s="3" t="s">
        <v>24</v>
      </c>
      <c r="I91" s="3" t="s">
        <v>209</v>
      </c>
      <c r="J91" s="3">
        <v>5</v>
      </c>
      <c r="K91" s="3" t="s">
        <v>16</v>
      </c>
      <c r="L91" s="3" t="s">
        <v>210</v>
      </c>
    </row>
    <row r="92" spans="1:12" ht="12.75" customHeight="1" x14ac:dyDescent="0.25">
      <c r="A92" s="3" t="s">
        <v>45</v>
      </c>
      <c r="B92" s="3" t="s">
        <v>204</v>
      </c>
      <c r="C92" s="3" t="s">
        <v>245</v>
      </c>
      <c r="D92" s="3" t="s">
        <v>246</v>
      </c>
      <c r="E92" s="3">
        <v>60</v>
      </c>
      <c r="F92" s="3" t="s">
        <v>229</v>
      </c>
      <c r="G92" s="3" t="s">
        <v>214</v>
      </c>
      <c r="H92" s="3" t="s">
        <v>24</v>
      </c>
      <c r="I92" s="3" t="s">
        <v>209</v>
      </c>
      <c r="J92" s="3">
        <v>5</v>
      </c>
      <c r="K92" s="3" t="s">
        <v>16</v>
      </c>
      <c r="L92" s="3" t="s">
        <v>210</v>
      </c>
    </row>
    <row r="93" spans="1:12" ht="12.75" customHeight="1" x14ac:dyDescent="0.25">
      <c r="A93" s="3" t="s">
        <v>152</v>
      </c>
      <c r="B93" s="3" t="s">
        <v>204</v>
      </c>
      <c r="C93" s="3" t="s">
        <v>344</v>
      </c>
      <c r="D93" s="3" t="s">
        <v>354</v>
      </c>
      <c r="E93" s="3">
        <v>33</v>
      </c>
      <c r="F93" s="3" t="s">
        <v>226</v>
      </c>
      <c r="G93" s="3" t="s">
        <v>208</v>
      </c>
      <c r="H93" s="3" t="s">
        <v>20</v>
      </c>
      <c r="I93" s="3" t="s">
        <v>209</v>
      </c>
      <c r="J93" s="3">
        <v>4</v>
      </c>
      <c r="K93" s="3" t="s">
        <v>16</v>
      </c>
      <c r="L93" s="3" t="s">
        <v>273</v>
      </c>
    </row>
    <row r="94" spans="1:12" ht="12.75" customHeight="1" x14ac:dyDescent="0.25">
      <c r="A94" s="3" t="s">
        <v>88</v>
      </c>
      <c r="B94" s="3" t="s">
        <v>204</v>
      </c>
      <c r="C94" s="3" t="s">
        <v>259</v>
      </c>
      <c r="D94" s="3" t="s">
        <v>260</v>
      </c>
      <c r="E94" s="3">
        <v>42</v>
      </c>
      <c r="F94" s="3" t="s">
        <v>213</v>
      </c>
      <c r="G94" s="3" t="s">
        <v>214</v>
      </c>
      <c r="H94" s="3" t="s">
        <v>20</v>
      </c>
      <c r="I94" s="3" t="s">
        <v>209</v>
      </c>
      <c r="J94" s="3">
        <v>3</v>
      </c>
      <c r="K94" s="3" t="s">
        <v>23</v>
      </c>
      <c r="L94" s="3" t="s">
        <v>210</v>
      </c>
    </row>
    <row r="95" spans="1:12" ht="12.75" customHeight="1" x14ac:dyDescent="0.25">
      <c r="A95" s="3" t="s">
        <v>85</v>
      </c>
      <c r="B95" s="3" t="s">
        <v>204</v>
      </c>
      <c r="C95" s="3" t="s">
        <v>227</v>
      </c>
      <c r="D95" s="3" t="s">
        <v>206</v>
      </c>
      <c r="E95" s="3">
        <v>48</v>
      </c>
      <c r="F95" s="3" t="s">
        <v>207</v>
      </c>
      <c r="G95" s="3" t="s">
        <v>208</v>
      </c>
      <c r="H95" s="3" t="s">
        <v>20</v>
      </c>
      <c r="I95" s="3" t="s">
        <v>209</v>
      </c>
      <c r="J95" s="3">
        <v>5</v>
      </c>
      <c r="K95" s="3" t="s">
        <v>16</v>
      </c>
      <c r="L95" s="3" t="s">
        <v>273</v>
      </c>
    </row>
    <row r="96" spans="1:12" ht="12.75" customHeight="1" x14ac:dyDescent="0.25">
      <c r="A96" s="3" t="s">
        <v>190</v>
      </c>
      <c r="B96" s="3" t="s">
        <v>204</v>
      </c>
      <c r="C96" s="3" t="s">
        <v>297</v>
      </c>
      <c r="D96" s="3" t="s">
        <v>281</v>
      </c>
      <c r="E96" s="3">
        <v>33</v>
      </c>
      <c r="F96" s="3" t="s">
        <v>226</v>
      </c>
      <c r="G96" s="3" t="s">
        <v>214</v>
      </c>
      <c r="H96" s="3" t="s">
        <v>20</v>
      </c>
      <c r="I96" s="3" t="s">
        <v>217</v>
      </c>
      <c r="J96" s="3">
        <v>2</v>
      </c>
      <c r="K96" s="3" t="s">
        <v>23</v>
      </c>
      <c r="L96" s="3" t="s">
        <v>210</v>
      </c>
    </row>
    <row r="97" spans="1:12" ht="12.75" customHeight="1" x14ac:dyDescent="0.25">
      <c r="A97" s="3" t="s">
        <v>179</v>
      </c>
      <c r="B97" s="3" t="s">
        <v>204</v>
      </c>
      <c r="C97" s="3" t="s">
        <v>308</v>
      </c>
      <c r="D97" s="3" t="s">
        <v>309</v>
      </c>
      <c r="E97" s="3">
        <v>42</v>
      </c>
      <c r="F97" s="3" t="s">
        <v>213</v>
      </c>
      <c r="G97" s="3" t="s">
        <v>214</v>
      </c>
      <c r="H97" s="3" t="s">
        <v>180</v>
      </c>
      <c r="I97" s="3" t="s">
        <v>217</v>
      </c>
      <c r="J97" s="3">
        <v>3</v>
      </c>
      <c r="K97" s="3" t="s">
        <v>16</v>
      </c>
      <c r="L97" s="3" t="s">
        <v>223</v>
      </c>
    </row>
    <row r="98" spans="1:12" ht="12.75" customHeight="1" x14ac:dyDescent="0.25">
      <c r="A98" s="3" t="s">
        <v>79</v>
      </c>
      <c r="B98" s="3" t="s">
        <v>204</v>
      </c>
      <c r="C98" s="3" t="s">
        <v>288</v>
      </c>
      <c r="D98" s="3" t="s">
        <v>228</v>
      </c>
      <c r="E98" s="3">
        <v>33</v>
      </c>
      <c r="F98" s="3" t="s">
        <v>226</v>
      </c>
      <c r="G98" s="3" t="s">
        <v>208</v>
      </c>
      <c r="H98" s="3" t="s">
        <v>20</v>
      </c>
      <c r="I98" s="3" t="s">
        <v>209</v>
      </c>
      <c r="J98" s="3">
        <v>3</v>
      </c>
      <c r="K98" s="3" t="s">
        <v>16</v>
      </c>
      <c r="L98" s="3" t="s">
        <v>273</v>
      </c>
    </row>
    <row r="99" spans="1:12" ht="12.75" customHeight="1" x14ac:dyDescent="0.25">
      <c r="A99" s="3" t="s">
        <v>87</v>
      </c>
      <c r="B99" s="3" t="s">
        <v>204</v>
      </c>
      <c r="C99" s="3" t="s">
        <v>255</v>
      </c>
      <c r="D99" s="3" t="s">
        <v>228</v>
      </c>
      <c r="E99" s="3">
        <v>37</v>
      </c>
      <c r="F99" s="3" t="s">
        <v>213</v>
      </c>
      <c r="G99" s="3" t="s">
        <v>208</v>
      </c>
      <c r="H99" s="3" t="s">
        <v>20</v>
      </c>
      <c r="I99" s="3" t="s">
        <v>217</v>
      </c>
      <c r="J99" s="3">
        <v>1</v>
      </c>
      <c r="K99" s="3" t="s">
        <v>16</v>
      </c>
      <c r="L99" s="3" t="s">
        <v>210</v>
      </c>
    </row>
    <row r="100" spans="1:12" ht="12.75" customHeight="1" x14ac:dyDescent="0.25">
      <c r="A100" s="3" t="s">
        <v>69</v>
      </c>
      <c r="B100" s="3" t="s">
        <v>204</v>
      </c>
      <c r="C100" s="3" t="s">
        <v>262</v>
      </c>
      <c r="D100" s="3" t="s">
        <v>335</v>
      </c>
      <c r="E100" s="3">
        <v>35</v>
      </c>
      <c r="F100" s="3" t="s">
        <v>226</v>
      </c>
      <c r="G100" s="3" t="s">
        <v>214</v>
      </c>
      <c r="H100" s="3" t="s">
        <v>20</v>
      </c>
      <c r="I100" s="3" t="s">
        <v>209</v>
      </c>
      <c r="J100" s="3">
        <v>5</v>
      </c>
      <c r="K100" s="3" t="s">
        <v>16</v>
      </c>
      <c r="L100" s="3" t="s">
        <v>210</v>
      </c>
    </row>
    <row r="101" spans="1:12" ht="12.75" customHeight="1" x14ac:dyDescent="0.25">
      <c r="A101" s="3" t="s">
        <v>113</v>
      </c>
      <c r="B101" s="3" t="s">
        <v>204</v>
      </c>
      <c r="C101" s="3" t="s">
        <v>365</v>
      </c>
      <c r="D101" s="3" t="s">
        <v>319</v>
      </c>
      <c r="E101" s="3">
        <v>51</v>
      </c>
      <c r="F101" s="3" t="s">
        <v>207</v>
      </c>
      <c r="G101" s="3" t="s">
        <v>214</v>
      </c>
      <c r="H101" s="3" t="s">
        <v>20</v>
      </c>
      <c r="I101" s="3" t="s">
        <v>217</v>
      </c>
      <c r="J101" s="3">
        <v>3</v>
      </c>
      <c r="K101" s="3" t="s">
        <v>23</v>
      </c>
      <c r="L101" s="3" t="s">
        <v>210</v>
      </c>
    </row>
    <row r="102" spans="1:12" ht="12.75" customHeight="1" x14ac:dyDescent="0.25">
      <c r="A102" s="3" t="s">
        <v>170</v>
      </c>
      <c r="B102" s="3" t="s">
        <v>204</v>
      </c>
      <c r="C102" s="3" t="s">
        <v>289</v>
      </c>
      <c r="D102" s="3" t="s">
        <v>310</v>
      </c>
      <c r="E102" s="3">
        <v>29</v>
      </c>
      <c r="F102" s="3" t="s">
        <v>226</v>
      </c>
      <c r="G102" s="3" t="s">
        <v>208</v>
      </c>
      <c r="H102" s="3" t="s">
        <v>20</v>
      </c>
      <c r="I102" s="3" t="s">
        <v>217</v>
      </c>
      <c r="J102" s="3">
        <v>5</v>
      </c>
      <c r="K102" s="3" t="s">
        <v>16</v>
      </c>
      <c r="L102" s="3" t="s">
        <v>223</v>
      </c>
    </row>
    <row r="103" spans="1:12" ht="12.75" customHeight="1" x14ac:dyDescent="0.25">
      <c r="A103" s="3" t="s">
        <v>29</v>
      </c>
      <c r="B103" s="3" t="s">
        <v>204</v>
      </c>
      <c r="C103" s="3" t="s">
        <v>243</v>
      </c>
      <c r="D103" s="3" t="s">
        <v>374</v>
      </c>
      <c r="E103" s="3">
        <v>41</v>
      </c>
      <c r="F103" s="3" t="s">
        <v>213</v>
      </c>
      <c r="G103" s="3" t="s">
        <v>208</v>
      </c>
      <c r="H103" s="3" t="s">
        <v>20</v>
      </c>
      <c r="I103" s="3" t="s">
        <v>217</v>
      </c>
      <c r="J103" s="3">
        <v>5</v>
      </c>
      <c r="K103" s="3" t="s">
        <v>16</v>
      </c>
      <c r="L103" s="3" t="s">
        <v>210</v>
      </c>
    </row>
    <row r="104" spans="1:12" ht="12.75" customHeight="1" x14ac:dyDescent="0.25">
      <c r="A104" s="3" t="s">
        <v>82</v>
      </c>
      <c r="B104" s="3" t="s">
        <v>204</v>
      </c>
      <c r="C104" s="3" t="s">
        <v>224</v>
      </c>
      <c r="D104" s="3" t="s">
        <v>225</v>
      </c>
      <c r="E104" s="3">
        <v>33</v>
      </c>
      <c r="F104" s="3" t="s">
        <v>226</v>
      </c>
      <c r="G104" s="3" t="s">
        <v>214</v>
      </c>
      <c r="H104" s="3" t="s">
        <v>83</v>
      </c>
      <c r="I104" s="3" t="s">
        <v>209</v>
      </c>
      <c r="J104" s="3">
        <v>4</v>
      </c>
      <c r="K104" s="3" t="s">
        <v>16</v>
      </c>
      <c r="L104" s="3" t="s">
        <v>223</v>
      </c>
    </row>
    <row r="105" spans="1:12" ht="12.75" customHeight="1" x14ac:dyDescent="0.25">
      <c r="A105" s="3" t="s">
        <v>64</v>
      </c>
      <c r="B105" s="3" t="s">
        <v>204</v>
      </c>
      <c r="C105" s="3" t="s">
        <v>272</v>
      </c>
      <c r="D105" s="3" t="s">
        <v>246</v>
      </c>
      <c r="E105" s="3">
        <v>30</v>
      </c>
      <c r="F105" s="3" t="s">
        <v>226</v>
      </c>
      <c r="G105" s="3" t="s">
        <v>214</v>
      </c>
      <c r="H105" s="3" t="s">
        <v>20</v>
      </c>
      <c r="I105" s="3" t="s">
        <v>217</v>
      </c>
      <c r="J105" s="3">
        <v>3</v>
      </c>
      <c r="K105" s="3" t="s">
        <v>16</v>
      </c>
      <c r="L105" s="3" t="s">
        <v>273</v>
      </c>
    </row>
    <row r="106" spans="1:12" ht="12.75" customHeight="1" x14ac:dyDescent="0.25">
      <c r="A106" s="3" t="s">
        <v>64</v>
      </c>
      <c r="B106" s="3" t="s">
        <v>204</v>
      </c>
      <c r="C106" s="3" t="s">
        <v>272</v>
      </c>
      <c r="D106" s="3" t="s">
        <v>246</v>
      </c>
      <c r="E106" s="3">
        <v>30</v>
      </c>
      <c r="F106" s="3" t="s">
        <v>226</v>
      </c>
      <c r="G106" s="3" t="s">
        <v>214</v>
      </c>
      <c r="H106" s="3" t="s">
        <v>20</v>
      </c>
      <c r="I106" s="3" t="s">
        <v>217</v>
      </c>
      <c r="J106" s="3">
        <v>5</v>
      </c>
      <c r="K106" s="3" t="s">
        <v>16</v>
      </c>
      <c r="L106" s="3" t="s">
        <v>273</v>
      </c>
    </row>
    <row r="107" spans="1:12" ht="12.75" customHeight="1" x14ac:dyDescent="0.25">
      <c r="A107" s="3" t="s">
        <v>101</v>
      </c>
      <c r="B107" s="3" t="s">
        <v>204</v>
      </c>
      <c r="C107" s="3" t="s">
        <v>328</v>
      </c>
      <c r="D107" s="3" t="s">
        <v>281</v>
      </c>
      <c r="E107" s="3">
        <v>51</v>
      </c>
      <c r="F107" s="3" t="s">
        <v>207</v>
      </c>
      <c r="G107" s="3" t="s">
        <v>214</v>
      </c>
      <c r="H107" s="3" t="s">
        <v>20</v>
      </c>
      <c r="I107" s="3" t="s">
        <v>217</v>
      </c>
      <c r="J107" s="3">
        <v>3</v>
      </c>
      <c r="K107" s="3" t="s">
        <v>23</v>
      </c>
      <c r="L107" s="3" t="s">
        <v>210</v>
      </c>
    </row>
    <row r="108" spans="1:12" ht="12.75" customHeight="1" x14ac:dyDescent="0.25">
      <c r="A108" s="3" t="s">
        <v>47</v>
      </c>
      <c r="B108" s="3" t="s">
        <v>204</v>
      </c>
      <c r="C108" s="3" t="s">
        <v>311</v>
      </c>
      <c r="D108" s="3" t="s">
        <v>219</v>
      </c>
      <c r="E108" s="3">
        <v>41</v>
      </c>
      <c r="F108" s="3" t="s">
        <v>213</v>
      </c>
      <c r="G108" s="3" t="s">
        <v>214</v>
      </c>
      <c r="H108" s="3" t="s">
        <v>20</v>
      </c>
      <c r="I108" s="3" t="s">
        <v>217</v>
      </c>
      <c r="J108" s="3">
        <v>4</v>
      </c>
      <c r="K108" s="3" t="s">
        <v>16</v>
      </c>
      <c r="L108" s="3" t="s">
        <v>210</v>
      </c>
    </row>
    <row r="109" spans="1:12" ht="12.75" customHeight="1" x14ac:dyDescent="0.25">
      <c r="A109" s="3" t="s">
        <v>183</v>
      </c>
      <c r="B109" s="3" t="s">
        <v>204</v>
      </c>
      <c r="C109" s="3" t="s">
        <v>301</v>
      </c>
      <c r="D109" s="3" t="s">
        <v>300</v>
      </c>
      <c r="E109" s="3">
        <v>34</v>
      </c>
      <c r="F109" s="3" t="s">
        <v>226</v>
      </c>
      <c r="G109" s="3" t="s">
        <v>214</v>
      </c>
      <c r="H109" s="3" t="s">
        <v>20</v>
      </c>
      <c r="I109" s="3" t="s">
        <v>217</v>
      </c>
      <c r="J109" s="3">
        <v>3</v>
      </c>
      <c r="K109" s="3" t="s">
        <v>16</v>
      </c>
      <c r="L109" s="3" t="s">
        <v>210</v>
      </c>
    </row>
    <row r="110" spans="1:12" ht="12.75" customHeight="1" x14ac:dyDescent="0.25">
      <c r="A110" s="3" t="s">
        <v>189</v>
      </c>
      <c r="B110" s="3" t="s">
        <v>204</v>
      </c>
      <c r="C110" s="3" t="s">
        <v>371</v>
      </c>
      <c r="D110" s="3" t="s">
        <v>372</v>
      </c>
      <c r="E110" s="3">
        <v>47</v>
      </c>
      <c r="F110" s="3" t="s">
        <v>207</v>
      </c>
      <c r="G110" s="3" t="s">
        <v>214</v>
      </c>
      <c r="H110" s="3" t="s">
        <v>20</v>
      </c>
      <c r="I110" s="3" t="s">
        <v>217</v>
      </c>
      <c r="J110" s="3">
        <v>2</v>
      </c>
      <c r="K110" s="3" t="s">
        <v>16</v>
      </c>
      <c r="L110" s="3" t="s">
        <v>210</v>
      </c>
    </row>
    <row r="111" spans="1:12" ht="12.75" customHeight="1" x14ac:dyDescent="0.25">
      <c r="A111" s="3" t="s">
        <v>50</v>
      </c>
      <c r="B111" s="3" t="s">
        <v>204</v>
      </c>
      <c r="C111" s="3" t="s">
        <v>280</v>
      </c>
      <c r="D111" s="3" t="s">
        <v>281</v>
      </c>
      <c r="E111" s="3">
        <v>43</v>
      </c>
      <c r="F111" s="3" t="s">
        <v>213</v>
      </c>
      <c r="G111" s="3" t="s">
        <v>214</v>
      </c>
      <c r="H111" s="3" t="s">
        <v>20</v>
      </c>
      <c r="I111" s="3" t="s">
        <v>217</v>
      </c>
      <c r="J111" s="3">
        <v>3</v>
      </c>
      <c r="K111" s="3" t="s">
        <v>23</v>
      </c>
      <c r="L111" s="3" t="s">
        <v>223</v>
      </c>
    </row>
    <row r="112" spans="1:12" ht="12.75" customHeight="1" x14ac:dyDescent="0.25">
      <c r="A112" s="3" t="s">
        <v>50</v>
      </c>
      <c r="B112" s="3" t="s">
        <v>204</v>
      </c>
      <c r="C112" s="3" t="s">
        <v>280</v>
      </c>
      <c r="D112" s="3" t="s">
        <v>281</v>
      </c>
      <c r="E112" s="3">
        <v>43</v>
      </c>
      <c r="F112" s="3" t="s">
        <v>213</v>
      </c>
      <c r="G112" s="3" t="s">
        <v>214</v>
      </c>
      <c r="H112" s="3" t="s">
        <v>20</v>
      </c>
      <c r="I112" s="3" t="s">
        <v>217</v>
      </c>
      <c r="J112" s="3">
        <v>2</v>
      </c>
      <c r="K112" s="3" t="s">
        <v>16</v>
      </c>
      <c r="L112" s="3" t="s">
        <v>223</v>
      </c>
    </row>
    <row r="113" spans="1:12" ht="12.75" customHeight="1" x14ac:dyDescent="0.25">
      <c r="A113" s="3" t="s">
        <v>147</v>
      </c>
      <c r="B113" s="3" t="s">
        <v>204</v>
      </c>
      <c r="C113" s="3" t="s">
        <v>294</v>
      </c>
      <c r="D113" s="3" t="s">
        <v>219</v>
      </c>
      <c r="E113" s="3">
        <v>54</v>
      </c>
      <c r="F113" s="3" t="s">
        <v>207</v>
      </c>
      <c r="G113" s="3" t="s">
        <v>214</v>
      </c>
      <c r="H113" s="3" t="s">
        <v>20</v>
      </c>
      <c r="I113" s="3" t="s">
        <v>217</v>
      </c>
      <c r="J113" s="3">
        <v>4</v>
      </c>
      <c r="K113" s="3" t="s">
        <v>16</v>
      </c>
      <c r="L113" s="3" t="s">
        <v>210</v>
      </c>
    </row>
    <row r="114" spans="1:12" ht="12.75" customHeight="1" x14ac:dyDescent="0.25">
      <c r="A114" s="3" t="s">
        <v>30</v>
      </c>
      <c r="B114" s="3" t="s">
        <v>204</v>
      </c>
      <c r="C114" s="3" t="s">
        <v>218</v>
      </c>
      <c r="D114" s="3" t="s">
        <v>304</v>
      </c>
      <c r="E114" s="3">
        <v>49</v>
      </c>
      <c r="F114" s="3" t="s">
        <v>207</v>
      </c>
      <c r="G114" s="3" t="s">
        <v>208</v>
      </c>
      <c r="H114" s="3" t="s">
        <v>20</v>
      </c>
      <c r="I114" s="3" t="s">
        <v>217</v>
      </c>
      <c r="J114" s="3">
        <v>3</v>
      </c>
      <c r="K114" s="3" t="s">
        <v>16</v>
      </c>
      <c r="L114" s="3" t="s">
        <v>273</v>
      </c>
    </row>
    <row r="115" spans="1:12" ht="12.75" customHeight="1" x14ac:dyDescent="0.25">
      <c r="A115" s="3" t="s">
        <v>35</v>
      </c>
      <c r="B115" s="3" t="s">
        <v>204</v>
      </c>
      <c r="C115" s="3" t="s">
        <v>218</v>
      </c>
      <c r="D115" s="3" t="s">
        <v>219</v>
      </c>
      <c r="E115" s="3">
        <v>71</v>
      </c>
      <c r="F115" s="3" t="s">
        <v>220</v>
      </c>
      <c r="G115" s="3" t="s">
        <v>214</v>
      </c>
      <c r="H115" s="3" t="s">
        <v>20</v>
      </c>
      <c r="I115" s="3" t="s">
        <v>209</v>
      </c>
      <c r="J115" s="3">
        <v>2</v>
      </c>
      <c r="K115" s="3" t="s">
        <v>16</v>
      </c>
      <c r="L115" s="3" t="s">
        <v>210</v>
      </c>
    </row>
    <row r="116" spans="1:12" ht="12.75" customHeight="1" x14ac:dyDescent="0.25">
      <c r="A116" s="3" t="s">
        <v>35</v>
      </c>
      <c r="B116" s="3" t="s">
        <v>204</v>
      </c>
      <c r="C116" s="3" t="s">
        <v>218</v>
      </c>
      <c r="D116" s="3" t="s">
        <v>219</v>
      </c>
      <c r="E116" s="3">
        <v>71</v>
      </c>
      <c r="F116" s="3" t="s">
        <v>220</v>
      </c>
      <c r="G116" s="3" t="s">
        <v>214</v>
      </c>
      <c r="H116" s="3" t="s">
        <v>20</v>
      </c>
      <c r="I116" s="3" t="s">
        <v>209</v>
      </c>
      <c r="J116" s="3">
        <v>2</v>
      </c>
      <c r="K116" s="3" t="s">
        <v>16</v>
      </c>
      <c r="L116" s="3" t="s">
        <v>210</v>
      </c>
    </row>
    <row r="117" spans="1:12" ht="12.75" customHeight="1" x14ac:dyDescent="0.25">
      <c r="A117" s="3" t="s">
        <v>96</v>
      </c>
      <c r="B117" s="3" t="s">
        <v>204</v>
      </c>
      <c r="C117" s="3" t="s">
        <v>261</v>
      </c>
      <c r="D117" s="3" t="s">
        <v>281</v>
      </c>
      <c r="E117" s="3">
        <v>76</v>
      </c>
      <c r="F117" s="3" t="s">
        <v>220</v>
      </c>
      <c r="G117" s="3" t="s">
        <v>208</v>
      </c>
      <c r="H117" s="3" t="s">
        <v>20</v>
      </c>
      <c r="I117" s="3" t="s">
        <v>217</v>
      </c>
      <c r="J117" s="3">
        <v>3</v>
      </c>
      <c r="K117" s="3" t="s">
        <v>16</v>
      </c>
      <c r="L117" s="3" t="s">
        <v>210</v>
      </c>
    </row>
    <row r="118" spans="1:12" ht="12.75" customHeight="1" x14ac:dyDescent="0.25">
      <c r="A118" s="3" t="s">
        <v>184</v>
      </c>
      <c r="B118" s="3" t="s">
        <v>204</v>
      </c>
      <c r="C118" s="3" t="s">
        <v>361</v>
      </c>
      <c r="D118" s="3" t="s">
        <v>267</v>
      </c>
      <c r="E118" s="3">
        <v>40</v>
      </c>
      <c r="F118" s="3" t="s">
        <v>213</v>
      </c>
      <c r="G118" s="3" t="s">
        <v>208</v>
      </c>
      <c r="H118" s="3" t="s">
        <v>20</v>
      </c>
      <c r="I118" s="3" t="s">
        <v>209</v>
      </c>
      <c r="J118" s="3">
        <v>2</v>
      </c>
      <c r="K118" s="3" t="s">
        <v>16</v>
      </c>
      <c r="L118" s="3" t="s">
        <v>273</v>
      </c>
    </row>
    <row r="119" spans="1:12" ht="12.75" customHeight="1" x14ac:dyDescent="0.25">
      <c r="A119" s="3" t="s">
        <v>120</v>
      </c>
      <c r="B119" s="3" t="s">
        <v>204</v>
      </c>
      <c r="C119" s="3" t="s">
        <v>302</v>
      </c>
      <c r="D119" s="3" t="s">
        <v>222</v>
      </c>
      <c r="E119" s="3">
        <v>68</v>
      </c>
      <c r="F119" s="3" t="s">
        <v>220</v>
      </c>
      <c r="G119" s="3" t="s">
        <v>214</v>
      </c>
      <c r="H119" s="3" t="s">
        <v>20</v>
      </c>
      <c r="I119" s="3" t="s">
        <v>209</v>
      </c>
      <c r="J119" s="3">
        <v>2</v>
      </c>
      <c r="K119" s="3" t="s">
        <v>16</v>
      </c>
      <c r="L119" s="3" t="s">
        <v>223</v>
      </c>
    </row>
    <row r="120" spans="1:12" ht="12.75" customHeight="1" x14ac:dyDescent="0.25">
      <c r="A120" s="3" t="s">
        <v>112</v>
      </c>
      <c r="B120" s="3" t="s">
        <v>204</v>
      </c>
      <c r="C120" s="3" t="s">
        <v>295</v>
      </c>
      <c r="D120" s="3" t="s">
        <v>244</v>
      </c>
      <c r="E120" s="3">
        <v>45</v>
      </c>
      <c r="F120" s="3" t="s">
        <v>213</v>
      </c>
      <c r="G120" s="3" t="s">
        <v>214</v>
      </c>
      <c r="H120" s="3" t="s">
        <v>20</v>
      </c>
      <c r="I120" s="3" t="s">
        <v>217</v>
      </c>
      <c r="J120" s="3">
        <v>2</v>
      </c>
      <c r="K120" s="3" t="s">
        <v>16</v>
      </c>
      <c r="L120" s="3" t="s">
        <v>223</v>
      </c>
    </row>
    <row r="121" spans="1:12" ht="12.75" customHeight="1" x14ac:dyDescent="0.25">
      <c r="A121" s="3" t="s">
        <v>134</v>
      </c>
      <c r="B121" s="3" t="s">
        <v>204</v>
      </c>
      <c r="C121" s="3" t="s">
        <v>270</v>
      </c>
      <c r="D121" s="3" t="s">
        <v>258</v>
      </c>
      <c r="E121" s="3">
        <v>55</v>
      </c>
      <c r="F121" s="3" t="s">
        <v>207</v>
      </c>
      <c r="G121" s="3" t="s">
        <v>214</v>
      </c>
      <c r="H121" s="3" t="s">
        <v>20</v>
      </c>
      <c r="I121" s="3" t="s">
        <v>217</v>
      </c>
      <c r="J121" s="3">
        <v>2</v>
      </c>
      <c r="K121" s="3" t="s">
        <v>23</v>
      </c>
      <c r="L121" s="3" t="s">
        <v>273</v>
      </c>
    </row>
    <row r="122" spans="1:12" ht="12.75" customHeight="1" x14ac:dyDescent="0.25">
      <c r="A122" s="3" t="s">
        <v>104</v>
      </c>
      <c r="B122" s="3" t="s">
        <v>204</v>
      </c>
      <c r="C122" s="3" t="s">
        <v>266</v>
      </c>
      <c r="D122" s="3" t="s">
        <v>267</v>
      </c>
      <c r="E122" s="3">
        <v>55</v>
      </c>
      <c r="F122" s="3" t="s">
        <v>207</v>
      </c>
      <c r="G122" s="3" t="s">
        <v>208</v>
      </c>
      <c r="H122" s="3" t="s">
        <v>20</v>
      </c>
      <c r="I122" s="3" t="s">
        <v>217</v>
      </c>
      <c r="J122" s="3">
        <v>3</v>
      </c>
      <c r="K122" s="3" t="s">
        <v>16</v>
      </c>
      <c r="L122" s="3" t="s">
        <v>210</v>
      </c>
    </row>
    <row r="123" spans="1:12" ht="12.75" customHeight="1" x14ac:dyDescent="0.25">
      <c r="A123" s="3" t="s">
        <v>28</v>
      </c>
      <c r="B123" s="3" t="s">
        <v>204</v>
      </c>
      <c r="C123" s="3" t="s">
        <v>247</v>
      </c>
      <c r="D123" s="3" t="s">
        <v>248</v>
      </c>
      <c r="E123" s="3">
        <v>39</v>
      </c>
      <c r="F123" s="3" t="s">
        <v>213</v>
      </c>
      <c r="G123" s="3" t="s">
        <v>208</v>
      </c>
      <c r="H123" s="3" t="s">
        <v>20</v>
      </c>
      <c r="I123" s="3" t="s">
        <v>217</v>
      </c>
      <c r="J123" s="3">
        <v>4</v>
      </c>
      <c r="K123" s="3" t="s">
        <v>23</v>
      </c>
      <c r="L123" s="3" t="s">
        <v>210</v>
      </c>
    </row>
    <row r="124" spans="1:12" ht="12.75" customHeight="1" x14ac:dyDescent="0.25">
      <c r="A124" s="3" t="s">
        <v>21</v>
      </c>
      <c r="B124" s="3" t="s">
        <v>204</v>
      </c>
      <c r="C124" s="3" t="s">
        <v>370</v>
      </c>
      <c r="D124" s="3" t="s">
        <v>300</v>
      </c>
      <c r="E124" s="3">
        <v>39</v>
      </c>
      <c r="F124" s="3" t="s">
        <v>213</v>
      </c>
      <c r="G124" s="3" t="s">
        <v>208</v>
      </c>
      <c r="H124" s="3" t="s">
        <v>20</v>
      </c>
      <c r="I124" s="3" t="s">
        <v>217</v>
      </c>
      <c r="J124" s="3">
        <v>3</v>
      </c>
      <c r="K124" s="3" t="s">
        <v>23</v>
      </c>
      <c r="L124" s="3" t="s">
        <v>210</v>
      </c>
    </row>
    <row r="125" spans="1:12" ht="12.75" customHeight="1" x14ac:dyDescent="0.25">
      <c r="A125" s="3" t="s">
        <v>65</v>
      </c>
      <c r="B125" s="3" t="s">
        <v>204</v>
      </c>
      <c r="C125" s="3" t="s">
        <v>283</v>
      </c>
      <c r="D125" s="3" t="s">
        <v>219</v>
      </c>
      <c r="E125" s="3">
        <v>22</v>
      </c>
      <c r="F125" s="3" t="s">
        <v>316</v>
      </c>
      <c r="G125" s="3" t="s">
        <v>214</v>
      </c>
      <c r="H125" s="3" t="s">
        <v>20</v>
      </c>
      <c r="I125" s="3" t="s">
        <v>217</v>
      </c>
      <c r="J125" s="3">
        <v>1</v>
      </c>
      <c r="K125" s="3" t="s">
        <v>23</v>
      </c>
      <c r="L125" s="3" t="s">
        <v>273</v>
      </c>
    </row>
    <row r="126" spans="1:12" ht="12.75" customHeight="1" x14ac:dyDescent="0.25">
      <c r="A126" s="3" t="s">
        <v>92</v>
      </c>
      <c r="B126" s="3" t="s">
        <v>204</v>
      </c>
      <c r="C126" s="3" t="s">
        <v>238</v>
      </c>
      <c r="D126" s="3" t="s">
        <v>314</v>
      </c>
      <c r="E126" s="3">
        <v>48</v>
      </c>
      <c r="F126" s="3" t="s">
        <v>207</v>
      </c>
      <c r="G126" s="3" t="s">
        <v>208</v>
      </c>
      <c r="H126" s="3" t="s">
        <v>20</v>
      </c>
      <c r="I126" s="3" t="s">
        <v>217</v>
      </c>
      <c r="J126" s="3">
        <v>4</v>
      </c>
      <c r="K126" s="3" t="s">
        <v>16</v>
      </c>
      <c r="L126" s="3" t="s">
        <v>210</v>
      </c>
    </row>
    <row r="127" spans="1:12" ht="12.75" customHeight="1" x14ac:dyDescent="0.25">
      <c r="A127" s="3" t="s">
        <v>130</v>
      </c>
      <c r="B127" s="3" t="s">
        <v>204</v>
      </c>
      <c r="C127" s="3" t="s">
        <v>250</v>
      </c>
      <c r="D127" s="3" t="s">
        <v>219</v>
      </c>
      <c r="E127" s="3">
        <v>43</v>
      </c>
      <c r="F127" s="3" t="s">
        <v>213</v>
      </c>
      <c r="G127" s="3" t="s">
        <v>214</v>
      </c>
      <c r="H127" s="3" t="s">
        <v>83</v>
      </c>
      <c r="I127" s="3" t="s">
        <v>209</v>
      </c>
      <c r="J127" s="3">
        <v>4</v>
      </c>
      <c r="K127" s="3" t="s">
        <v>16</v>
      </c>
      <c r="L127" s="3" t="s">
        <v>223</v>
      </c>
    </row>
    <row r="128" spans="1:12" ht="12.75" customHeight="1" x14ac:dyDescent="0.25">
      <c r="A128" s="3" t="s">
        <v>71</v>
      </c>
      <c r="B128" s="3" t="s">
        <v>204</v>
      </c>
      <c r="C128" s="3" t="s">
        <v>283</v>
      </c>
      <c r="D128" s="3" t="s">
        <v>269</v>
      </c>
      <c r="E128" s="3">
        <v>69</v>
      </c>
      <c r="F128" s="3" t="s">
        <v>220</v>
      </c>
      <c r="G128" s="3" t="s">
        <v>214</v>
      </c>
      <c r="H128" s="3" t="s">
        <v>20</v>
      </c>
      <c r="I128" s="3" t="s">
        <v>217</v>
      </c>
      <c r="J128" s="3">
        <v>5</v>
      </c>
      <c r="K128" s="3" t="s">
        <v>16</v>
      </c>
      <c r="L128" s="3" t="s">
        <v>210</v>
      </c>
    </row>
    <row r="129" spans="1:12" ht="12.75" customHeight="1" x14ac:dyDescent="0.25">
      <c r="A129" s="3" t="s">
        <v>71</v>
      </c>
      <c r="B129" s="3" t="s">
        <v>204</v>
      </c>
      <c r="C129" s="3" t="s">
        <v>283</v>
      </c>
      <c r="D129" s="3" t="s">
        <v>269</v>
      </c>
      <c r="E129" s="3">
        <v>69</v>
      </c>
      <c r="F129" s="3" t="s">
        <v>220</v>
      </c>
      <c r="G129" s="3" t="s">
        <v>214</v>
      </c>
      <c r="H129" s="3" t="s">
        <v>20</v>
      </c>
      <c r="I129" s="3" t="s">
        <v>217</v>
      </c>
      <c r="J129" s="3">
        <v>5</v>
      </c>
      <c r="K129" s="3" t="s">
        <v>16</v>
      </c>
      <c r="L129" s="3" t="s">
        <v>210</v>
      </c>
    </row>
    <row r="130" spans="1:12" ht="12.75" customHeight="1" x14ac:dyDescent="0.25">
      <c r="A130" s="3" t="s">
        <v>100</v>
      </c>
      <c r="B130" s="3" t="s">
        <v>204</v>
      </c>
      <c r="C130" s="3" t="s">
        <v>243</v>
      </c>
      <c r="D130" s="3" t="s">
        <v>244</v>
      </c>
      <c r="E130" s="3">
        <v>53</v>
      </c>
      <c r="F130" s="3" t="s">
        <v>207</v>
      </c>
      <c r="G130" s="3" t="s">
        <v>214</v>
      </c>
      <c r="H130" s="3" t="s">
        <v>55</v>
      </c>
      <c r="I130" s="3" t="s">
        <v>209</v>
      </c>
      <c r="J130" s="3">
        <v>4</v>
      </c>
      <c r="K130" s="3" t="s">
        <v>16</v>
      </c>
      <c r="L130" s="3" t="s">
        <v>210</v>
      </c>
    </row>
    <row r="131" spans="1:12" ht="12.75" customHeight="1" x14ac:dyDescent="0.25">
      <c r="A131" s="3" t="s">
        <v>111</v>
      </c>
      <c r="B131" s="3" t="s">
        <v>204</v>
      </c>
      <c r="C131" s="3" t="s">
        <v>283</v>
      </c>
      <c r="D131" s="3" t="s">
        <v>342</v>
      </c>
      <c r="E131" s="3">
        <v>53</v>
      </c>
      <c r="F131" s="3" t="s">
        <v>207</v>
      </c>
      <c r="G131" s="3" t="s">
        <v>214</v>
      </c>
      <c r="H131" s="3" t="s">
        <v>20</v>
      </c>
      <c r="I131" s="3" t="s">
        <v>217</v>
      </c>
      <c r="J131" s="3">
        <v>4</v>
      </c>
      <c r="K131" s="3" t="s">
        <v>16</v>
      </c>
      <c r="L131" s="3" t="s">
        <v>223</v>
      </c>
    </row>
    <row r="132" spans="1:12" ht="12.75" customHeight="1" x14ac:dyDescent="0.25">
      <c r="A132" s="3" t="s">
        <v>107</v>
      </c>
      <c r="B132" s="3" t="s">
        <v>204</v>
      </c>
      <c r="C132" s="3" t="s">
        <v>243</v>
      </c>
      <c r="D132" s="3" t="s">
        <v>290</v>
      </c>
      <c r="E132" s="3">
        <v>66</v>
      </c>
      <c r="F132" s="3" t="s">
        <v>220</v>
      </c>
      <c r="G132" s="3" t="s">
        <v>214</v>
      </c>
      <c r="H132" s="3" t="s">
        <v>20</v>
      </c>
      <c r="I132" s="3" t="s">
        <v>209</v>
      </c>
      <c r="J132" s="3">
        <v>4</v>
      </c>
      <c r="K132" s="3" t="s">
        <v>16</v>
      </c>
      <c r="L132" s="3" t="s">
        <v>210</v>
      </c>
    </row>
    <row r="133" spans="1:12" ht="12.75" customHeight="1" x14ac:dyDescent="0.25">
      <c r="A133" s="3" t="s">
        <v>107</v>
      </c>
      <c r="B133" s="3" t="s">
        <v>204</v>
      </c>
      <c r="C133" s="3" t="s">
        <v>243</v>
      </c>
      <c r="D133" s="3" t="s">
        <v>290</v>
      </c>
      <c r="E133" s="3">
        <v>66</v>
      </c>
      <c r="F133" s="3" t="s">
        <v>220</v>
      </c>
      <c r="G133" s="3" t="s">
        <v>214</v>
      </c>
      <c r="H133" s="3" t="s">
        <v>20</v>
      </c>
      <c r="I133" s="3" t="s">
        <v>209</v>
      </c>
      <c r="J133" s="3">
        <v>5</v>
      </c>
      <c r="K133" s="3" t="s">
        <v>16</v>
      </c>
      <c r="L133" s="3" t="s">
        <v>210</v>
      </c>
    </row>
    <row r="134" spans="1:12" ht="12.75" customHeight="1" x14ac:dyDescent="0.25">
      <c r="A134" s="3" t="s">
        <v>143</v>
      </c>
      <c r="B134" s="7" t="s">
        <v>232</v>
      </c>
      <c r="C134" s="3" t="s">
        <v>256</v>
      </c>
      <c r="G134" s="3" t="s">
        <v>234</v>
      </c>
      <c r="H134" s="3" t="s">
        <v>20</v>
      </c>
      <c r="I134" s="3" t="s">
        <v>217</v>
      </c>
      <c r="J134" s="3">
        <v>3</v>
      </c>
      <c r="K134" s="3" t="s">
        <v>23</v>
      </c>
      <c r="L134" s="3" t="s">
        <v>210</v>
      </c>
    </row>
    <row r="135" spans="1:12" ht="12.75" customHeight="1" x14ac:dyDescent="0.25">
      <c r="A135" s="3" t="s">
        <v>117</v>
      </c>
      <c r="B135" s="3" t="s">
        <v>204</v>
      </c>
      <c r="C135" s="3" t="s">
        <v>351</v>
      </c>
      <c r="D135" s="3" t="s">
        <v>281</v>
      </c>
      <c r="E135" s="3">
        <v>36</v>
      </c>
      <c r="F135" s="3" t="s">
        <v>213</v>
      </c>
      <c r="G135" s="3" t="s">
        <v>214</v>
      </c>
      <c r="H135" s="3" t="s">
        <v>20</v>
      </c>
      <c r="I135" s="3" t="s">
        <v>217</v>
      </c>
      <c r="J135" s="3">
        <v>3</v>
      </c>
      <c r="K135" s="3" t="s">
        <v>16</v>
      </c>
      <c r="L135" s="3" t="s">
        <v>210</v>
      </c>
    </row>
    <row r="136" spans="1:12" ht="12.75" customHeight="1" x14ac:dyDescent="0.25">
      <c r="A136" s="3" t="s">
        <v>80</v>
      </c>
      <c r="B136" s="3" t="s">
        <v>204</v>
      </c>
      <c r="C136" s="3" t="s">
        <v>235</v>
      </c>
      <c r="D136" s="3" t="s">
        <v>350</v>
      </c>
      <c r="E136" s="3">
        <v>39</v>
      </c>
      <c r="F136" s="3" t="s">
        <v>213</v>
      </c>
      <c r="G136" s="3" t="s">
        <v>208</v>
      </c>
      <c r="H136" s="3" t="s">
        <v>20</v>
      </c>
      <c r="I136" s="3" t="s">
        <v>217</v>
      </c>
      <c r="J136" s="3">
        <v>3</v>
      </c>
      <c r="K136" s="3" t="s">
        <v>23</v>
      </c>
      <c r="L136" s="3" t="s">
        <v>210</v>
      </c>
    </row>
    <row r="137" spans="1:12" ht="12.75" customHeight="1" x14ac:dyDescent="0.25">
      <c r="A137" s="3" t="s">
        <v>59</v>
      </c>
      <c r="B137" s="3" t="s">
        <v>204</v>
      </c>
      <c r="C137" s="3" t="s">
        <v>238</v>
      </c>
      <c r="D137" s="3" t="s">
        <v>212</v>
      </c>
      <c r="E137" s="3">
        <v>59</v>
      </c>
      <c r="F137" s="3" t="s">
        <v>229</v>
      </c>
      <c r="G137" s="3" t="s">
        <v>208</v>
      </c>
      <c r="H137" s="3" t="s">
        <v>20</v>
      </c>
      <c r="I137" s="3" t="s">
        <v>209</v>
      </c>
      <c r="J137" s="3">
        <v>5</v>
      </c>
      <c r="K137" s="3" t="s">
        <v>16</v>
      </c>
      <c r="L137" s="3" t="s">
        <v>223</v>
      </c>
    </row>
    <row r="138" spans="1:12" ht="12.75" customHeight="1" x14ac:dyDescent="0.25">
      <c r="A138" s="3" t="s">
        <v>174</v>
      </c>
      <c r="B138" s="3" t="s">
        <v>204</v>
      </c>
      <c r="C138" s="3" t="s">
        <v>238</v>
      </c>
      <c r="D138" s="3" t="s">
        <v>239</v>
      </c>
      <c r="E138" s="3">
        <v>26</v>
      </c>
      <c r="F138" s="3" t="s">
        <v>226</v>
      </c>
      <c r="G138" s="3" t="s">
        <v>208</v>
      </c>
      <c r="H138" s="3" t="s">
        <v>20</v>
      </c>
      <c r="I138" s="3" t="s">
        <v>209</v>
      </c>
      <c r="J138" s="3">
        <v>5</v>
      </c>
      <c r="K138" s="3" t="s">
        <v>16</v>
      </c>
      <c r="L138" s="3" t="s">
        <v>223</v>
      </c>
    </row>
    <row r="139" spans="1:12" ht="12.75" customHeight="1" x14ac:dyDescent="0.25">
      <c r="A139" s="3" t="s">
        <v>174</v>
      </c>
      <c r="B139" s="3" t="s">
        <v>204</v>
      </c>
      <c r="C139" s="3" t="s">
        <v>238</v>
      </c>
      <c r="D139" s="3" t="s">
        <v>239</v>
      </c>
      <c r="E139" s="3">
        <v>26</v>
      </c>
      <c r="F139" s="3" t="s">
        <v>226</v>
      </c>
      <c r="G139" s="3" t="s">
        <v>208</v>
      </c>
      <c r="H139" s="3" t="s">
        <v>20</v>
      </c>
      <c r="I139" s="3" t="s">
        <v>209</v>
      </c>
      <c r="J139" s="3">
        <v>5</v>
      </c>
      <c r="K139" s="3" t="s">
        <v>16</v>
      </c>
      <c r="L139" s="3" t="s">
        <v>273</v>
      </c>
    </row>
    <row r="140" spans="1:12" ht="12.75" customHeight="1" x14ac:dyDescent="0.25">
      <c r="A140" s="3" t="s">
        <v>140</v>
      </c>
      <c r="B140" s="3" t="s">
        <v>204</v>
      </c>
      <c r="C140" s="3" t="s">
        <v>346</v>
      </c>
      <c r="D140" s="3" t="s">
        <v>324</v>
      </c>
      <c r="E140" s="3">
        <v>67</v>
      </c>
      <c r="F140" s="3" t="s">
        <v>220</v>
      </c>
      <c r="G140" s="3" t="s">
        <v>208</v>
      </c>
      <c r="H140" s="3" t="s">
        <v>20</v>
      </c>
      <c r="I140" s="3" t="s">
        <v>209</v>
      </c>
      <c r="J140" s="3">
        <v>3</v>
      </c>
      <c r="K140" s="3" t="s">
        <v>23</v>
      </c>
      <c r="L140" s="3" t="s">
        <v>210</v>
      </c>
    </row>
    <row r="141" spans="1:12" ht="12.75" customHeight="1" x14ac:dyDescent="0.25">
      <c r="A141" s="3" t="s">
        <v>49</v>
      </c>
      <c r="B141" s="3" t="s">
        <v>204</v>
      </c>
      <c r="C141" s="3" t="s">
        <v>328</v>
      </c>
      <c r="D141" s="3" t="s">
        <v>367</v>
      </c>
      <c r="E141" s="3">
        <v>32</v>
      </c>
      <c r="F141" s="3" t="s">
        <v>226</v>
      </c>
      <c r="G141" s="3" t="s">
        <v>208</v>
      </c>
      <c r="H141" s="3" t="s">
        <v>20</v>
      </c>
      <c r="I141" s="3" t="s">
        <v>217</v>
      </c>
      <c r="J141" s="3">
        <v>1</v>
      </c>
      <c r="K141" s="3" t="s">
        <v>23</v>
      </c>
      <c r="L141" s="3" t="s">
        <v>210</v>
      </c>
    </row>
    <row r="142" spans="1:12" ht="12.75" customHeight="1" x14ac:dyDescent="0.25">
      <c r="A142" s="3" t="s">
        <v>172</v>
      </c>
      <c r="B142" s="3" t="s">
        <v>204</v>
      </c>
      <c r="C142" s="3" t="s">
        <v>241</v>
      </c>
      <c r="D142" s="3" t="s">
        <v>242</v>
      </c>
      <c r="E142" s="3">
        <v>31</v>
      </c>
      <c r="F142" s="3" t="s">
        <v>226</v>
      </c>
      <c r="G142" s="3" t="s">
        <v>208</v>
      </c>
      <c r="H142" s="3" t="s">
        <v>20</v>
      </c>
      <c r="I142" s="3" t="s">
        <v>217</v>
      </c>
      <c r="J142" s="3">
        <v>4</v>
      </c>
      <c r="K142" s="3" t="s">
        <v>23</v>
      </c>
      <c r="L142" s="3" t="s">
        <v>223</v>
      </c>
    </row>
    <row r="143" spans="1:12" ht="12.75" customHeight="1" x14ac:dyDescent="0.25">
      <c r="A143" s="3" t="s">
        <v>26</v>
      </c>
      <c r="B143" s="3" t="s">
        <v>204</v>
      </c>
      <c r="C143" s="3" t="s">
        <v>261</v>
      </c>
      <c r="D143" s="3" t="s">
        <v>254</v>
      </c>
      <c r="E143" s="3">
        <v>69</v>
      </c>
      <c r="F143" s="3" t="s">
        <v>220</v>
      </c>
      <c r="G143" s="3" t="s">
        <v>214</v>
      </c>
      <c r="H143" s="3" t="s">
        <v>20</v>
      </c>
      <c r="I143" s="3" t="s">
        <v>209</v>
      </c>
      <c r="J143" s="3">
        <v>3</v>
      </c>
      <c r="K143" s="3" t="s">
        <v>16</v>
      </c>
      <c r="L143" s="3" t="s">
        <v>210</v>
      </c>
    </row>
    <row r="144" spans="1:12" ht="12.75" customHeight="1" x14ac:dyDescent="0.25">
      <c r="A144" s="3" t="s">
        <v>26</v>
      </c>
      <c r="B144" s="3" t="s">
        <v>204</v>
      </c>
      <c r="C144" s="3" t="s">
        <v>261</v>
      </c>
      <c r="D144" s="3" t="s">
        <v>254</v>
      </c>
      <c r="E144" s="3">
        <v>69</v>
      </c>
      <c r="F144" s="3" t="s">
        <v>220</v>
      </c>
      <c r="G144" s="3" t="s">
        <v>214</v>
      </c>
      <c r="H144" s="3" t="s">
        <v>20</v>
      </c>
      <c r="I144" s="3" t="s">
        <v>209</v>
      </c>
      <c r="J144" s="3">
        <v>3</v>
      </c>
      <c r="K144" s="3" t="s">
        <v>16</v>
      </c>
      <c r="L144" s="3" t="s">
        <v>210</v>
      </c>
    </row>
    <row r="145" spans="1:12" ht="12.75" customHeight="1" x14ac:dyDescent="0.25">
      <c r="A145" s="3" t="s">
        <v>161</v>
      </c>
      <c r="B145" s="3" t="s">
        <v>204</v>
      </c>
      <c r="C145" s="3" t="s">
        <v>289</v>
      </c>
      <c r="D145" s="3" t="s">
        <v>290</v>
      </c>
      <c r="E145" s="3">
        <v>47</v>
      </c>
      <c r="F145" s="3" t="s">
        <v>207</v>
      </c>
      <c r="G145" s="3" t="s">
        <v>214</v>
      </c>
      <c r="H145" s="3" t="s">
        <v>20</v>
      </c>
      <c r="I145" s="3" t="s">
        <v>217</v>
      </c>
      <c r="J145" s="3">
        <v>1</v>
      </c>
      <c r="K145" s="3" t="s">
        <v>16</v>
      </c>
      <c r="L145" s="3" t="s">
        <v>210</v>
      </c>
    </row>
    <row r="146" spans="1:12" ht="12.75" customHeight="1" x14ac:dyDescent="0.25">
      <c r="A146" s="3" t="s">
        <v>128</v>
      </c>
      <c r="B146" s="3" t="s">
        <v>204</v>
      </c>
      <c r="C146" s="3" t="s">
        <v>205</v>
      </c>
      <c r="D146" s="3" t="s">
        <v>237</v>
      </c>
      <c r="E146" s="3">
        <v>45</v>
      </c>
      <c r="F146" s="3" t="s">
        <v>213</v>
      </c>
      <c r="G146" s="3" t="s">
        <v>208</v>
      </c>
      <c r="H146" s="3" t="s">
        <v>20</v>
      </c>
      <c r="I146" s="3" t="s">
        <v>217</v>
      </c>
      <c r="J146" s="3">
        <v>1</v>
      </c>
      <c r="K146" s="3" t="s">
        <v>23</v>
      </c>
      <c r="L146" s="3" t="s">
        <v>210</v>
      </c>
    </row>
    <row r="147" spans="1:12" ht="12.75" customHeight="1" x14ac:dyDescent="0.25">
      <c r="A147" s="3" t="s">
        <v>154</v>
      </c>
      <c r="B147" s="3" t="s">
        <v>204</v>
      </c>
      <c r="C147" s="3" t="s">
        <v>283</v>
      </c>
      <c r="D147" s="3" t="s">
        <v>219</v>
      </c>
      <c r="E147" s="3">
        <v>48</v>
      </c>
      <c r="F147" s="3" t="s">
        <v>207</v>
      </c>
      <c r="G147" s="3" t="s">
        <v>214</v>
      </c>
      <c r="H147" s="3" t="s">
        <v>20</v>
      </c>
      <c r="I147" s="3" t="s">
        <v>217</v>
      </c>
      <c r="J147" s="3">
        <v>4</v>
      </c>
      <c r="K147" s="3" t="s">
        <v>23</v>
      </c>
      <c r="L147" s="3" t="s">
        <v>223</v>
      </c>
    </row>
    <row r="148" spans="1:12" ht="12.75" customHeight="1" x14ac:dyDescent="0.25">
      <c r="A148" s="3" t="s">
        <v>165</v>
      </c>
      <c r="B148" s="3" t="s">
        <v>204</v>
      </c>
      <c r="C148" s="3" t="s">
        <v>215</v>
      </c>
      <c r="D148" s="3" t="s">
        <v>216</v>
      </c>
      <c r="E148" s="3">
        <v>54</v>
      </c>
      <c r="F148" s="3" t="s">
        <v>207</v>
      </c>
      <c r="G148" s="3" t="s">
        <v>214</v>
      </c>
      <c r="H148" s="3" t="s">
        <v>20</v>
      </c>
      <c r="I148" s="3" t="s">
        <v>217</v>
      </c>
      <c r="J148" s="3">
        <v>4</v>
      </c>
      <c r="K148" s="3" t="s">
        <v>16</v>
      </c>
      <c r="L148" s="3" t="s">
        <v>210</v>
      </c>
    </row>
    <row r="149" spans="1:12" ht="12.75" customHeight="1" x14ac:dyDescent="0.25">
      <c r="A149" s="3" t="s">
        <v>121</v>
      </c>
      <c r="B149" s="3" t="s">
        <v>204</v>
      </c>
      <c r="C149" s="3" t="s">
        <v>344</v>
      </c>
      <c r="D149" s="3" t="s">
        <v>304</v>
      </c>
      <c r="E149" s="3">
        <v>65</v>
      </c>
      <c r="F149" s="3" t="s">
        <v>229</v>
      </c>
      <c r="G149" s="3" t="s">
        <v>208</v>
      </c>
      <c r="H149" s="3" t="s">
        <v>20</v>
      </c>
      <c r="I149" s="3" t="s">
        <v>217</v>
      </c>
      <c r="J149" s="3">
        <v>4</v>
      </c>
      <c r="K149" s="3" t="s">
        <v>16</v>
      </c>
      <c r="L149" s="3" t="s">
        <v>210</v>
      </c>
    </row>
    <row r="150" spans="1:12" ht="12.75" customHeight="1" x14ac:dyDescent="0.25">
      <c r="A150" s="3" t="s">
        <v>114</v>
      </c>
      <c r="B150" s="3" t="s">
        <v>204</v>
      </c>
      <c r="C150" s="3" t="s">
        <v>307</v>
      </c>
      <c r="D150" s="3" t="s">
        <v>271</v>
      </c>
      <c r="E150" s="3">
        <v>40</v>
      </c>
      <c r="F150" s="3" t="s">
        <v>213</v>
      </c>
      <c r="G150" s="3" t="s">
        <v>214</v>
      </c>
      <c r="H150" s="3" t="s">
        <v>20</v>
      </c>
      <c r="I150" s="3" t="s">
        <v>217</v>
      </c>
      <c r="J150" s="3">
        <v>5</v>
      </c>
      <c r="K150" s="3" t="s">
        <v>16</v>
      </c>
      <c r="L150" s="3" t="s">
        <v>223</v>
      </c>
    </row>
    <row r="151" spans="1:12" ht="12.75" customHeight="1" x14ac:dyDescent="0.25">
      <c r="A151" s="3" t="s">
        <v>105</v>
      </c>
      <c r="B151" s="3" t="s">
        <v>204</v>
      </c>
      <c r="C151" s="3" t="s">
        <v>323</v>
      </c>
      <c r="D151" s="3" t="s">
        <v>324</v>
      </c>
      <c r="E151" s="3">
        <v>38</v>
      </c>
      <c r="F151" s="3" t="s">
        <v>213</v>
      </c>
      <c r="G151" s="3" t="s">
        <v>208</v>
      </c>
      <c r="H151" s="3" t="s">
        <v>20</v>
      </c>
      <c r="I151" s="3" t="s">
        <v>217</v>
      </c>
      <c r="J151" s="3">
        <v>5</v>
      </c>
      <c r="K151" s="3" t="s">
        <v>23</v>
      </c>
      <c r="L151" s="3" t="s">
        <v>210</v>
      </c>
    </row>
    <row r="152" spans="1:12" ht="12.75" customHeight="1" x14ac:dyDescent="0.25">
      <c r="A152" s="3" t="s">
        <v>62</v>
      </c>
      <c r="B152" s="3" t="s">
        <v>204</v>
      </c>
      <c r="C152" s="3" t="s">
        <v>282</v>
      </c>
      <c r="D152" s="3" t="s">
        <v>216</v>
      </c>
      <c r="E152" s="3">
        <v>48</v>
      </c>
      <c r="F152" s="3" t="s">
        <v>207</v>
      </c>
      <c r="G152" s="3" t="s">
        <v>214</v>
      </c>
      <c r="H152" s="3" t="s">
        <v>20</v>
      </c>
      <c r="I152" s="3" t="s">
        <v>217</v>
      </c>
      <c r="J152" s="3">
        <v>5</v>
      </c>
      <c r="K152" s="3" t="s">
        <v>16</v>
      </c>
      <c r="L152" s="3" t="s">
        <v>210</v>
      </c>
    </row>
    <row r="153" spans="1:12" ht="12.75" customHeight="1" x14ac:dyDescent="0.25">
      <c r="A153" s="3" t="s">
        <v>62</v>
      </c>
      <c r="B153" s="3" t="s">
        <v>204</v>
      </c>
      <c r="C153" s="3" t="s">
        <v>282</v>
      </c>
      <c r="D153" s="3" t="s">
        <v>216</v>
      </c>
      <c r="E153" s="3">
        <v>48</v>
      </c>
      <c r="F153" s="3" t="s">
        <v>207</v>
      </c>
      <c r="G153" s="3" t="s">
        <v>214</v>
      </c>
      <c r="H153" s="3" t="s">
        <v>20</v>
      </c>
      <c r="I153" s="3" t="s">
        <v>217</v>
      </c>
      <c r="J153" s="3">
        <v>5</v>
      </c>
      <c r="K153" s="3" t="s">
        <v>16</v>
      </c>
      <c r="L153" s="3" t="s">
        <v>210</v>
      </c>
    </row>
    <row r="154" spans="1:12" ht="12.75" customHeight="1" x14ac:dyDescent="0.25">
      <c r="A154" s="3" t="s">
        <v>34</v>
      </c>
      <c r="B154" s="3" t="s">
        <v>204</v>
      </c>
      <c r="C154" s="3" t="s">
        <v>284</v>
      </c>
      <c r="D154" s="3" t="s">
        <v>293</v>
      </c>
      <c r="E154" s="3">
        <v>65</v>
      </c>
      <c r="F154" s="3" t="s">
        <v>229</v>
      </c>
      <c r="G154" s="3" t="s">
        <v>214</v>
      </c>
      <c r="H154" s="3" t="s">
        <v>20</v>
      </c>
      <c r="I154" s="3" t="s">
        <v>217</v>
      </c>
      <c r="J154" s="3">
        <v>3</v>
      </c>
      <c r="K154" s="3" t="s">
        <v>16</v>
      </c>
      <c r="L154" s="3" t="s">
        <v>210</v>
      </c>
    </row>
    <row r="155" spans="1:12" ht="12.75" customHeight="1" x14ac:dyDescent="0.25">
      <c r="A155" s="3" t="s">
        <v>141</v>
      </c>
      <c r="B155" s="3" t="s">
        <v>204</v>
      </c>
      <c r="C155" s="3" t="s">
        <v>261</v>
      </c>
      <c r="D155" s="3" t="s">
        <v>300</v>
      </c>
      <c r="E155" s="3">
        <v>61</v>
      </c>
      <c r="F155" s="3" t="s">
        <v>229</v>
      </c>
      <c r="G155" s="3" t="s">
        <v>214</v>
      </c>
      <c r="H155" s="3" t="s">
        <v>20</v>
      </c>
      <c r="I155" s="3" t="s">
        <v>209</v>
      </c>
      <c r="J155" s="3">
        <v>4</v>
      </c>
      <c r="K155" s="3" t="s">
        <v>16</v>
      </c>
      <c r="L155" s="3" t="s">
        <v>223</v>
      </c>
    </row>
    <row r="156" spans="1:12" ht="12.75" customHeight="1" x14ac:dyDescent="0.25">
      <c r="A156" s="3" t="s">
        <v>56</v>
      </c>
      <c r="B156" s="3" t="s">
        <v>204</v>
      </c>
      <c r="C156" s="3" t="s">
        <v>230</v>
      </c>
      <c r="D156" s="3" t="s">
        <v>269</v>
      </c>
      <c r="E156" s="3">
        <v>57</v>
      </c>
      <c r="F156" s="3" t="s">
        <v>229</v>
      </c>
      <c r="G156" s="3" t="s">
        <v>208</v>
      </c>
      <c r="H156" s="3" t="s">
        <v>20</v>
      </c>
      <c r="I156" s="3" t="s">
        <v>217</v>
      </c>
      <c r="J156" s="3">
        <v>3</v>
      </c>
      <c r="K156" s="3" t="s">
        <v>16</v>
      </c>
      <c r="L156" s="3" t="s">
        <v>210</v>
      </c>
    </row>
    <row r="157" spans="1:12" ht="12.75" customHeight="1" x14ac:dyDescent="0.25">
      <c r="A157" s="3" t="s">
        <v>90</v>
      </c>
      <c r="B157" s="3" t="s">
        <v>204</v>
      </c>
      <c r="C157" s="3" t="s">
        <v>286</v>
      </c>
      <c r="D157" s="3" t="s">
        <v>269</v>
      </c>
      <c r="E157" s="3">
        <v>47</v>
      </c>
      <c r="F157" s="3" t="s">
        <v>207</v>
      </c>
      <c r="G157" s="3" t="s">
        <v>208</v>
      </c>
      <c r="H157" s="3" t="s">
        <v>20</v>
      </c>
      <c r="I157" s="3" t="s">
        <v>209</v>
      </c>
      <c r="J157" s="3">
        <v>1</v>
      </c>
      <c r="K157" s="3" t="s">
        <v>23</v>
      </c>
      <c r="L157" s="3" t="s">
        <v>223</v>
      </c>
    </row>
    <row r="158" spans="1:12" ht="12.75" customHeight="1" x14ac:dyDescent="0.25">
      <c r="A158" s="3" t="s">
        <v>60</v>
      </c>
      <c r="B158" s="3" t="s">
        <v>204</v>
      </c>
      <c r="C158" s="3" t="s">
        <v>289</v>
      </c>
      <c r="D158" s="3" t="s">
        <v>216</v>
      </c>
      <c r="E158" s="3">
        <v>35</v>
      </c>
      <c r="F158" s="3" t="s">
        <v>226</v>
      </c>
      <c r="G158" s="3" t="s">
        <v>208</v>
      </c>
      <c r="H158" s="3" t="s">
        <v>20</v>
      </c>
      <c r="I158" s="3" t="s">
        <v>217</v>
      </c>
      <c r="J158" s="3">
        <v>5</v>
      </c>
      <c r="K158" s="3" t="s">
        <v>16</v>
      </c>
      <c r="L158" s="3" t="s">
        <v>210</v>
      </c>
    </row>
    <row r="159" spans="1:12" ht="12.75" customHeight="1" x14ac:dyDescent="0.25">
      <c r="A159" s="3" t="s">
        <v>46</v>
      </c>
      <c r="B159" s="3" t="s">
        <v>204</v>
      </c>
      <c r="C159" s="3" t="s">
        <v>339</v>
      </c>
      <c r="D159" s="3" t="s">
        <v>340</v>
      </c>
      <c r="E159" s="3">
        <v>45</v>
      </c>
      <c r="F159" s="3" t="s">
        <v>213</v>
      </c>
      <c r="G159" s="3" t="s">
        <v>214</v>
      </c>
      <c r="H159" s="3" t="s">
        <v>20</v>
      </c>
      <c r="I159" s="3" t="s">
        <v>209</v>
      </c>
      <c r="J159" s="3">
        <v>5</v>
      </c>
      <c r="K159" s="3" t="s">
        <v>16</v>
      </c>
      <c r="L159" s="3" t="s">
        <v>210</v>
      </c>
    </row>
    <row r="160" spans="1:12" ht="12.75" customHeight="1" x14ac:dyDescent="0.25">
      <c r="A160" s="3" t="s">
        <v>46</v>
      </c>
      <c r="B160" s="3" t="s">
        <v>204</v>
      </c>
      <c r="C160" s="3" t="s">
        <v>339</v>
      </c>
      <c r="D160" s="3" t="s">
        <v>340</v>
      </c>
      <c r="E160" s="3">
        <v>45</v>
      </c>
      <c r="F160" s="3" t="s">
        <v>213</v>
      </c>
      <c r="G160" s="3" t="s">
        <v>214</v>
      </c>
      <c r="H160" s="3" t="s">
        <v>20</v>
      </c>
      <c r="I160" s="3" t="s">
        <v>209</v>
      </c>
      <c r="J160" s="3">
        <v>5</v>
      </c>
      <c r="K160" s="3" t="s">
        <v>16</v>
      </c>
      <c r="L160" s="3" t="s">
        <v>210</v>
      </c>
    </row>
    <row r="161" spans="1:12" ht="12.75" customHeight="1" x14ac:dyDescent="0.25">
      <c r="A161" s="3" t="s">
        <v>110</v>
      </c>
      <c r="B161" s="3" t="s">
        <v>204</v>
      </c>
      <c r="C161" s="3" t="s">
        <v>245</v>
      </c>
      <c r="D161" s="3" t="s">
        <v>239</v>
      </c>
      <c r="E161" s="3">
        <v>55</v>
      </c>
      <c r="F161" s="3" t="s">
        <v>207</v>
      </c>
      <c r="G161" s="3" t="s">
        <v>214</v>
      </c>
      <c r="H161" s="3" t="s">
        <v>20</v>
      </c>
      <c r="I161" s="3" t="s">
        <v>209</v>
      </c>
      <c r="J161" s="3">
        <v>2</v>
      </c>
      <c r="K161" s="3" t="s">
        <v>16</v>
      </c>
      <c r="L161" s="3" t="s">
        <v>210</v>
      </c>
    </row>
    <row r="162" spans="1:12" ht="12.75" customHeight="1" x14ac:dyDescent="0.25">
      <c r="A162" s="3" t="s">
        <v>110</v>
      </c>
      <c r="B162" s="3" t="s">
        <v>204</v>
      </c>
      <c r="C162" s="3" t="s">
        <v>245</v>
      </c>
      <c r="D162" s="3" t="s">
        <v>239</v>
      </c>
      <c r="E162" s="3">
        <v>55</v>
      </c>
      <c r="F162" s="3" t="s">
        <v>207</v>
      </c>
      <c r="G162" s="3" t="s">
        <v>214</v>
      </c>
      <c r="H162" s="3" t="s">
        <v>20</v>
      </c>
      <c r="I162" s="3" t="s">
        <v>209</v>
      </c>
      <c r="J162" s="3">
        <v>2</v>
      </c>
      <c r="K162" s="3" t="s">
        <v>16</v>
      </c>
      <c r="L162" s="3" t="s">
        <v>210</v>
      </c>
    </row>
    <row r="163" spans="1:12" ht="12.75" customHeight="1" x14ac:dyDescent="0.25">
      <c r="A163" s="3" t="s">
        <v>164</v>
      </c>
      <c r="B163" s="3" t="s">
        <v>204</v>
      </c>
      <c r="C163" s="3" t="s">
        <v>274</v>
      </c>
      <c r="D163" s="3" t="s">
        <v>296</v>
      </c>
      <c r="E163" s="3">
        <v>49</v>
      </c>
      <c r="F163" s="3" t="s">
        <v>207</v>
      </c>
      <c r="G163" s="3" t="s">
        <v>208</v>
      </c>
      <c r="H163" s="3" t="s">
        <v>20</v>
      </c>
      <c r="I163" s="3" t="s">
        <v>209</v>
      </c>
      <c r="J163" s="3">
        <v>5</v>
      </c>
      <c r="K163" s="3" t="s">
        <v>23</v>
      </c>
      <c r="L163" s="3" t="s">
        <v>223</v>
      </c>
    </row>
    <row r="164" spans="1:12" ht="12.75" customHeight="1" x14ac:dyDescent="0.25">
      <c r="A164" s="3" t="s">
        <v>27</v>
      </c>
      <c r="B164" s="3" t="s">
        <v>204</v>
      </c>
      <c r="C164" s="3" t="s">
        <v>235</v>
      </c>
      <c r="D164" s="3" t="s">
        <v>236</v>
      </c>
      <c r="E164" s="3">
        <v>56</v>
      </c>
      <c r="F164" s="3" t="s">
        <v>229</v>
      </c>
      <c r="G164" s="3" t="s">
        <v>214</v>
      </c>
      <c r="H164" s="3" t="s">
        <v>20</v>
      </c>
      <c r="I164" s="3" t="s">
        <v>217</v>
      </c>
      <c r="J164" s="3">
        <v>5</v>
      </c>
      <c r="K164" s="3" t="s">
        <v>16</v>
      </c>
      <c r="L164" s="3" t="s">
        <v>210</v>
      </c>
    </row>
    <row r="165" spans="1:12" ht="12.75" customHeight="1" x14ac:dyDescent="0.25">
      <c r="A165" s="3" t="s">
        <v>127</v>
      </c>
      <c r="B165" s="3" t="s">
        <v>204</v>
      </c>
      <c r="C165" s="3" t="s">
        <v>259</v>
      </c>
      <c r="D165" s="3" t="s">
        <v>228</v>
      </c>
      <c r="E165" s="3">
        <v>73</v>
      </c>
      <c r="F165" s="3" t="s">
        <v>220</v>
      </c>
      <c r="G165" s="3" t="s">
        <v>208</v>
      </c>
      <c r="H165" s="3" t="s">
        <v>20</v>
      </c>
      <c r="I165" s="3" t="s">
        <v>209</v>
      </c>
      <c r="J165" s="3">
        <v>5</v>
      </c>
      <c r="K165" s="3" t="s">
        <v>23</v>
      </c>
      <c r="L165" s="3" t="s">
        <v>223</v>
      </c>
    </row>
    <row r="166" spans="1:12" ht="12.75" customHeight="1" x14ac:dyDescent="0.25">
      <c r="A166" s="3" t="s">
        <v>52</v>
      </c>
      <c r="B166" s="3" t="s">
        <v>204</v>
      </c>
      <c r="C166" s="3" t="s">
        <v>251</v>
      </c>
      <c r="D166" s="3" t="s">
        <v>252</v>
      </c>
      <c r="E166" s="3">
        <v>38</v>
      </c>
      <c r="F166" s="3" t="s">
        <v>213</v>
      </c>
      <c r="G166" s="3" t="s">
        <v>208</v>
      </c>
      <c r="H166" s="3" t="s">
        <v>20</v>
      </c>
      <c r="I166" s="3" t="s">
        <v>217</v>
      </c>
      <c r="J166" s="3">
        <v>5</v>
      </c>
      <c r="K166" s="3" t="s">
        <v>16</v>
      </c>
      <c r="L166" s="3" t="s">
        <v>210</v>
      </c>
    </row>
    <row r="167" spans="1:12" ht="12.75" customHeight="1" x14ac:dyDescent="0.25">
      <c r="A167" s="3" t="s">
        <v>91</v>
      </c>
      <c r="B167" s="3" t="s">
        <v>204</v>
      </c>
      <c r="C167" s="3" t="s">
        <v>379</v>
      </c>
      <c r="D167" s="3" t="s">
        <v>380</v>
      </c>
      <c r="E167" s="3">
        <v>37</v>
      </c>
      <c r="F167" s="3" t="s">
        <v>213</v>
      </c>
      <c r="G167" s="3" t="s">
        <v>214</v>
      </c>
      <c r="H167" s="3" t="s">
        <v>20</v>
      </c>
      <c r="I167" s="3" t="s">
        <v>217</v>
      </c>
      <c r="J167" s="3">
        <v>3</v>
      </c>
      <c r="K167" s="3" t="s">
        <v>16</v>
      </c>
      <c r="L167" s="3" t="s">
        <v>210</v>
      </c>
    </row>
    <row r="168" spans="1:12" ht="12.75" customHeight="1" x14ac:dyDescent="0.25">
      <c r="A168" s="3" t="s">
        <v>119</v>
      </c>
      <c r="B168" s="3" t="s">
        <v>204</v>
      </c>
      <c r="C168" s="3" t="s">
        <v>238</v>
      </c>
      <c r="D168" s="3" t="s">
        <v>315</v>
      </c>
      <c r="E168" s="3">
        <v>41</v>
      </c>
      <c r="F168" s="3" t="s">
        <v>213</v>
      </c>
      <c r="G168" s="3" t="s">
        <v>214</v>
      </c>
      <c r="H168" s="3" t="s">
        <v>20</v>
      </c>
      <c r="I168" s="3" t="s">
        <v>217</v>
      </c>
      <c r="J168" s="3">
        <v>4</v>
      </c>
      <c r="K168" s="3" t="s">
        <v>23</v>
      </c>
      <c r="L168" s="3" t="s">
        <v>223</v>
      </c>
    </row>
    <row r="169" spans="1:12" ht="12.75" customHeight="1" x14ac:dyDescent="0.25">
      <c r="A169" s="3" t="s">
        <v>81</v>
      </c>
      <c r="B169" s="3" t="s">
        <v>204</v>
      </c>
      <c r="C169" s="3" t="s">
        <v>346</v>
      </c>
      <c r="D169" s="3" t="s">
        <v>360</v>
      </c>
      <c r="E169" s="3">
        <v>40</v>
      </c>
      <c r="F169" s="3" t="s">
        <v>213</v>
      </c>
      <c r="G169" s="3" t="s">
        <v>208</v>
      </c>
      <c r="H169" s="3" t="s">
        <v>20</v>
      </c>
      <c r="I169" s="3" t="s">
        <v>217</v>
      </c>
      <c r="J169" s="3">
        <v>5</v>
      </c>
      <c r="K169" s="3" t="s">
        <v>16</v>
      </c>
      <c r="L169" s="3" t="s">
        <v>210</v>
      </c>
    </row>
    <row r="170" spans="1:12" ht="12.75" customHeight="1" x14ac:dyDescent="0.25">
      <c r="A170" s="3" t="s">
        <v>31</v>
      </c>
      <c r="B170" s="3" t="s">
        <v>204</v>
      </c>
      <c r="C170" s="3" t="s">
        <v>347</v>
      </c>
      <c r="D170" s="3" t="s">
        <v>236</v>
      </c>
      <c r="E170" s="3">
        <v>64</v>
      </c>
      <c r="F170" s="3" t="s">
        <v>229</v>
      </c>
      <c r="G170" s="3" t="s">
        <v>208</v>
      </c>
      <c r="H170" s="3" t="s">
        <v>20</v>
      </c>
      <c r="I170" s="3" t="s">
        <v>217</v>
      </c>
      <c r="J170" s="3">
        <v>4</v>
      </c>
      <c r="K170" s="3" t="s">
        <v>23</v>
      </c>
      <c r="L170" s="3" t="s">
        <v>210</v>
      </c>
    </row>
    <row r="171" spans="1:12" ht="12.75" customHeight="1" x14ac:dyDescent="0.25">
      <c r="A171" s="3" t="s">
        <v>173</v>
      </c>
      <c r="B171" s="3" t="s">
        <v>204</v>
      </c>
      <c r="C171" s="3" t="s">
        <v>291</v>
      </c>
      <c r="D171" s="3" t="s">
        <v>292</v>
      </c>
      <c r="E171" s="3">
        <v>48</v>
      </c>
      <c r="F171" s="3" t="s">
        <v>207</v>
      </c>
      <c r="G171" s="3" t="s">
        <v>214</v>
      </c>
      <c r="H171" s="3" t="s">
        <v>20</v>
      </c>
      <c r="I171" s="3" t="s">
        <v>217</v>
      </c>
      <c r="J171" s="3">
        <v>4</v>
      </c>
      <c r="K171" s="3" t="s">
        <v>23</v>
      </c>
      <c r="L171" s="3" t="s">
        <v>223</v>
      </c>
    </row>
    <row r="172" spans="1:12" ht="12.75" customHeight="1" x14ac:dyDescent="0.25">
      <c r="A172" s="3" t="s">
        <v>151</v>
      </c>
      <c r="B172" s="3" t="s">
        <v>204</v>
      </c>
      <c r="C172" s="3" t="s">
        <v>305</v>
      </c>
      <c r="D172" s="3" t="s">
        <v>306</v>
      </c>
      <c r="E172" s="3">
        <v>37</v>
      </c>
      <c r="F172" s="3" t="s">
        <v>213</v>
      </c>
      <c r="G172" s="3" t="s">
        <v>214</v>
      </c>
      <c r="H172" s="3" t="s">
        <v>20</v>
      </c>
      <c r="I172" s="3" t="s">
        <v>209</v>
      </c>
      <c r="J172" s="3">
        <v>4</v>
      </c>
      <c r="K172" s="3" t="s">
        <v>16</v>
      </c>
      <c r="L172" s="3" t="s">
        <v>210</v>
      </c>
    </row>
    <row r="173" spans="1:12" ht="12.75" customHeight="1" x14ac:dyDescent="0.25">
      <c r="A173" s="3" t="s">
        <v>89</v>
      </c>
      <c r="B173" s="3" t="s">
        <v>204</v>
      </c>
      <c r="C173" s="3" t="s">
        <v>205</v>
      </c>
      <c r="D173" s="3" t="s">
        <v>206</v>
      </c>
      <c r="E173" s="3">
        <v>52</v>
      </c>
      <c r="F173" s="3" t="s">
        <v>207</v>
      </c>
      <c r="G173" s="3" t="s">
        <v>208</v>
      </c>
      <c r="H173" s="3" t="s">
        <v>20</v>
      </c>
      <c r="I173" s="3" t="s">
        <v>209</v>
      </c>
      <c r="J173" s="3">
        <v>4</v>
      </c>
      <c r="K173" s="3" t="s">
        <v>16</v>
      </c>
      <c r="L173" s="3" t="s">
        <v>210</v>
      </c>
    </row>
    <row r="174" spans="1:12" ht="12.75" customHeight="1" x14ac:dyDescent="0.25">
      <c r="A174" s="3" t="s">
        <v>115</v>
      </c>
      <c r="B174" s="3" t="s">
        <v>204</v>
      </c>
      <c r="C174" s="3" t="s">
        <v>227</v>
      </c>
      <c r="D174" s="3" t="s">
        <v>228</v>
      </c>
      <c r="E174" s="3">
        <v>65</v>
      </c>
      <c r="F174" s="3" t="s">
        <v>229</v>
      </c>
      <c r="G174" s="3" t="s">
        <v>208</v>
      </c>
      <c r="H174" s="3" t="s">
        <v>20</v>
      </c>
      <c r="I174" s="3" t="s">
        <v>217</v>
      </c>
      <c r="J174" s="3">
        <v>1</v>
      </c>
      <c r="K174" s="3" t="s">
        <v>23</v>
      </c>
      <c r="L174" s="3" t="s">
        <v>210</v>
      </c>
    </row>
    <row r="175" spans="1:12" ht="12.75" customHeight="1" x14ac:dyDescent="0.25">
      <c r="A175" s="3" t="s">
        <v>36</v>
      </c>
      <c r="B175" s="3" t="s">
        <v>204</v>
      </c>
      <c r="C175" s="3" t="s">
        <v>347</v>
      </c>
      <c r="D175" s="3" t="s">
        <v>304</v>
      </c>
      <c r="E175" s="3">
        <v>29</v>
      </c>
      <c r="F175" s="3" t="s">
        <v>226</v>
      </c>
      <c r="G175" s="3" t="s">
        <v>214</v>
      </c>
      <c r="H175" s="3" t="s">
        <v>20</v>
      </c>
      <c r="I175" s="3" t="s">
        <v>217</v>
      </c>
      <c r="J175" s="3">
        <v>5</v>
      </c>
      <c r="K175" s="3" t="s">
        <v>16</v>
      </c>
      <c r="L175" s="3" t="s">
        <v>210</v>
      </c>
    </row>
    <row r="176" spans="1:12" ht="12.75" customHeight="1" x14ac:dyDescent="0.25">
      <c r="A176" s="3" t="s">
        <v>136</v>
      </c>
      <c r="B176" s="3" t="s">
        <v>204</v>
      </c>
      <c r="C176" s="3" t="s">
        <v>261</v>
      </c>
      <c r="D176" s="3" t="s">
        <v>319</v>
      </c>
      <c r="E176" s="3">
        <v>22</v>
      </c>
      <c r="F176" s="3" t="s">
        <v>316</v>
      </c>
      <c r="G176" s="3" t="s">
        <v>214</v>
      </c>
      <c r="H176" s="3" t="s">
        <v>20</v>
      </c>
      <c r="I176" s="3" t="s">
        <v>209</v>
      </c>
      <c r="J176" s="3">
        <v>3</v>
      </c>
      <c r="K176" s="3" t="s">
        <v>23</v>
      </c>
      <c r="L176" s="3" t="s">
        <v>210</v>
      </c>
    </row>
    <row r="177" spans="1:12" ht="12.75" customHeight="1" x14ac:dyDescent="0.25">
      <c r="A177" s="3" t="s">
        <v>77</v>
      </c>
      <c r="B177" s="3" t="s">
        <v>204</v>
      </c>
      <c r="C177" s="3" t="s">
        <v>320</v>
      </c>
      <c r="D177" s="3" t="s">
        <v>236</v>
      </c>
      <c r="E177" s="3">
        <v>41</v>
      </c>
      <c r="F177" s="3" t="s">
        <v>213</v>
      </c>
      <c r="G177" s="3" t="s">
        <v>214</v>
      </c>
      <c r="H177" s="3" t="s">
        <v>78</v>
      </c>
      <c r="I177" s="3" t="s">
        <v>209</v>
      </c>
      <c r="J177" s="3">
        <v>5</v>
      </c>
      <c r="K177" s="3" t="s">
        <v>16</v>
      </c>
      <c r="L177" s="3" t="s">
        <v>223</v>
      </c>
    </row>
    <row r="178" spans="1:12" ht="12.75" customHeight="1" x14ac:dyDescent="0.25">
      <c r="A178" s="3" t="s">
        <v>103</v>
      </c>
      <c r="B178" s="3" t="s">
        <v>204</v>
      </c>
      <c r="C178" s="3" t="s">
        <v>302</v>
      </c>
      <c r="D178" s="3" t="s">
        <v>376</v>
      </c>
      <c r="E178" s="3">
        <v>48</v>
      </c>
      <c r="F178" s="3" t="s">
        <v>207</v>
      </c>
      <c r="G178" s="3" t="s">
        <v>208</v>
      </c>
      <c r="H178" s="3" t="s">
        <v>20</v>
      </c>
      <c r="I178" s="3" t="s">
        <v>209</v>
      </c>
      <c r="J178" s="3">
        <v>2</v>
      </c>
      <c r="K178" s="3" t="s">
        <v>23</v>
      </c>
      <c r="L178" s="3" t="s">
        <v>210</v>
      </c>
    </row>
    <row r="179" spans="1:12" ht="12.75" customHeight="1" x14ac:dyDescent="0.25">
      <c r="A179" s="3" t="s">
        <v>97</v>
      </c>
      <c r="B179" s="3" t="s">
        <v>204</v>
      </c>
      <c r="C179" s="3" t="s">
        <v>278</v>
      </c>
      <c r="D179" s="3" t="s">
        <v>279</v>
      </c>
      <c r="E179" s="3">
        <v>34</v>
      </c>
      <c r="F179" s="3" t="s">
        <v>226</v>
      </c>
      <c r="G179" s="3" t="s">
        <v>208</v>
      </c>
      <c r="H179" s="3" t="s">
        <v>20</v>
      </c>
      <c r="I179" s="3" t="s">
        <v>217</v>
      </c>
      <c r="J179" s="3">
        <v>1</v>
      </c>
      <c r="K179" s="3" t="s">
        <v>23</v>
      </c>
      <c r="L179" s="3" t="s">
        <v>223</v>
      </c>
    </row>
    <row r="180" spans="1:12" ht="12.75" customHeight="1" x14ac:dyDescent="0.25">
      <c r="A180" s="3" t="s">
        <v>116</v>
      </c>
      <c r="B180" s="3" t="s">
        <v>204</v>
      </c>
      <c r="C180" s="3" t="s">
        <v>330</v>
      </c>
      <c r="D180" s="3" t="s">
        <v>219</v>
      </c>
      <c r="E180" s="3">
        <v>51</v>
      </c>
      <c r="F180" s="3" t="s">
        <v>207</v>
      </c>
      <c r="G180" s="3" t="s">
        <v>214</v>
      </c>
      <c r="H180" s="3" t="s">
        <v>20</v>
      </c>
      <c r="I180" s="3" t="s">
        <v>217</v>
      </c>
      <c r="J180" s="3">
        <v>5</v>
      </c>
      <c r="K180" s="3" t="s">
        <v>23</v>
      </c>
      <c r="L180" s="3" t="s">
        <v>273</v>
      </c>
    </row>
    <row r="181" spans="1:12" ht="12.75" customHeight="1" x14ac:dyDescent="0.25">
      <c r="A181" s="3" t="s">
        <v>72</v>
      </c>
      <c r="B181" s="3" t="s">
        <v>204</v>
      </c>
      <c r="C181" s="3" t="s">
        <v>321</v>
      </c>
      <c r="D181" s="3" t="s">
        <v>236</v>
      </c>
      <c r="E181" s="3">
        <v>26</v>
      </c>
      <c r="F181" s="3" t="s">
        <v>226</v>
      </c>
      <c r="G181" s="3" t="s">
        <v>214</v>
      </c>
      <c r="H181" s="3" t="s">
        <v>20</v>
      </c>
      <c r="I181" s="3" t="s">
        <v>217</v>
      </c>
      <c r="J181" s="3">
        <v>5</v>
      </c>
      <c r="K181" s="3" t="s">
        <v>16</v>
      </c>
      <c r="L181" s="3" t="s">
        <v>273</v>
      </c>
    </row>
    <row r="182" spans="1:12" ht="12.75" customHeight="1" x14ac:dyDescent="0.25">
      <c r="A182" s="3" t="s">
        <v>177</v>
      </c>
      <c r="B182" s="3" t="s">
        <v>204</v>
      </c>
      <c r="C182" s="3" t="s">
        <v>298</v>
      </c>
      <c r="D182" s="3" t="s">
        <v>246</v>
      </c>
      <c r="E182" s="3">
        <v>44</v>
      </c>
      <c r="F182" s="3" t="s">
        <v>213</v>
      </c>
      <c r="G182" s="3" t="s">
        <v>208</v>
      </c>
      <c r="H182" s="3" t="s">
        <v>20</v>
      </c>
      <c r="I182" s="3" t="s">
        <v>217</v>
      </c>
      <c r="J182" s="3">
        <v>5</v>
      </c>
      <c r="K182" s="3" t="s">
        <v>16</v>
      </c>
      <c r="L182" s="3" t="s">
        <v>273</v>
      </c>
    </row>
    <row r="183" spans="1:12" ht="12.75" customHeight="1" x14ac:dyDescent="0.25">
      <c r="A183" s="3" t="s">
        <v>176</v>
      </c>
      <c r="B183" s="3" t="s">
        <v>204</v>
      </c>
      <c r="C183" s="3" t="s">
        <v>284</v>
      </c>
      <c r="D183" s="3" t="s">
        <v>336</v>
      </c>
      <c r="E183" s="3">
        <v>37</v>
      </c>
      <c r="F183" s="3" t="s">
        <v>213</v>
      </c>
      <c r="G183" s="3" t="s">
        <v>214</v>
      </c>
      <c r="H183" s="3" t="s">
        <v>20</v>
      </c>
      <c r="I183" s="3" t="s">
        <v>217</v>
      </c>
      <c r="J183" s="3">
        <v>2</v>
      </c>
      <c r="K183" s="3" t="s">
        <v>16</v>
      </c>
      <c r="L183" s="3" t="s">
        <v>223</v>
      </c>
    </row>
    <row r="184" spans="1:12" ht="12.75" customHeight="1" x14ac:dyDescent="0.25">
      <c r="A184" s="3" t="s">
        <v>191</v>
      </c>
      <c r="B184" s="3" t="s">
        <v>204</v>
      </c>
      <c r="C184" s="3" t="s">
        <v>330</v>
      </c>
      <c r="D184" s="3" t="s">
        <v>269</v>
      </c>
      <c r="E184" s="3">
        <v>27</v>
      </c>
      <c r="F184" s="3" t="s">
        <v>226</v>
      </c>
      <c r="G184" s="3" t="s">
        <v>208</v>
      </c>
      <c r="H184" s="3" t="s">
        <v>20</v>
      </c>
      <c r="I184" s="3" t="s">
        <v>209</v>
      </c>
      <c r="J184" s="3">
        <v>3</v>
      </c>
      <c r="K184" s="3" t="s">
        <v>23</v>
      </c>
      <c r="L184" s="3" t="s">
        <v>223</v>
      </c>
    </row>
    <row r="185" spans="1:12" ht="12.75" customHeight="1" x14ac:dyDescent="0.25">
      <c r="A185" s="3" t="s">
        <v>123</v>
      </c>
      <c r="B185" s="3" t="s">
        <v>204</v>
      </c>
      <c r="C185" s="3" t="s">
        <v>384</v>
      </c>
      <c r="D185" s="3" t="s">
        <v>290</v>
      </c>
      <c r="E185" s="3">
        <v>29</v>
      </c>
      <c r="F185" s="3" t="s">
        <v>226</v>
      </c>
      <c r="G185" s="3" t="s">
        <v>214</v>
      </c>
      <c r="H185" s="3" t="s">
        <v>20</v>
      </c>
      <c r="I185" s="3" t="s">
        <v>217</v>
      </c>
      <c r="J185" s="3">
        <v>4</v>
      </c>
      <c r="K185" s="3" t="s">
        <v>23</v>
      </c>
      <c r="L185" s="3" t="s">
        <v>210</v>
      </c>
    </row>
    <row r="186" spans="1:12" ht="12.75" customHeight="1" x14ac:dyDescent="0.25">
      <c r="A186" s="3" t="s">
        <v>66</v>
      </c>
      <c r="B186" s="3" t="s">
        <v>204</v>
      </c>
      <c r="C186" s="3" t="s">
        <v>245</v>
      </c>
      <c r="D186" s="3" t="s">
        <v>337</v>
      </c>
      <c r="E186" s="3">
        <v>73</v>
      </c>
      <c r="F186" s="3" t="s">
        <v>220</v>
      </c>
      <c r="G186" s="3" t="s">
        <v>214</v>
      </c>
      <c r="H186" s="3" t="s">
        <v>20</v>
      </c>
      <c r="I186" s="3" t="s">
        <v>217</v>
      </c>
      <c r="J186" s="3">
        <v>4</v>
      </c>
      <c r="K186" s="3" t="s">
        <v>23</v>
      </c>
      <c r="L186" s="3" t="s">
        <v>223</v>
      </c>
    </row>
    <row r="187" spans="1:12" ht="12.75" customHeight="1" x14ac:dyDescent="0.25">
      <c r="A187" s="3" t="s">
        <v>48</v>
      </c>
      <c r="B187" s="7" t="s">
        <v>232</v>
      </c>
      <c r="C187" s="3" t="s">
        <v>249</v>
      </c>
      <c r="G187" s="3" t="s">
        <v>234</v>
      </c>
      <c r="H187" s="3" t="s">
        <v>20</v>
      </c>
      <c r="I187" s="3" t="s">
        <v>209</v>
      </c>
      <c r="J187" s="3">
        <v>5</v>
      </c>
      <c r="K187" s="3" t="s">
        <v>16</v>
      </c>
      <c r="L187" s="3" t="s">
        <v>210</v>
      </c>
    </row>
    <row r="188" spans="1:12" ht="12.75" customHeight="1" x14ac:dyDescent="0.25">
      <c r="A188" s="3" t="s">
        <v>48</v>
      </c>
      <c r="B188" s="7" t="s">
        <v>232</v>
      </c>
      <c r="C188" s="3" t="s">
        <v>249</v>
      </c>
      <c r="G188" s="3" t="s">
        <v>234</v>
      </c>
      <c r="H188" s="3" t="s">
        <v>20</v>
      </c>
      <c r="I188" s="3" t="s">
        <v>209</v>
      </c>
      <c r="J188" s="3">
        <v>5</v>
      </c>
      <c r="K188" s="3" t="s">
        <v>16</v>
      </c>
      <c r="L188" s="3" t="s">
        <v>210</v>
      </c>
    </row>
    <row r="189" spans="1:12" ht="12.75" customHeight="1" x14ac:dyDescent="0.25">
      <c r="A189" s="3" t="s">
        <v>48</v>
      </c>
      <c r="B189" s="7" t="s">
        <v>232</v>
      </c>
      <c r="C189" s="3" t="s">
        <v>249</v>
      </c>
      <c r="G189" s="3" t="s">
        <v>234</v>
      </c>
      <c r="H189" s="3" t="s">
        <v>20</v>
      </c>
      <c r="I189" s="3" t="s">
        <v>209</v>
      </c>
      <c r="J189" s="3">
        <v>5</v>
      </c>
      <c r="K189" s="3" t="s">
        <v>16</v>
      </c>
      <c r="L189" s="3" t="s">
        <v>210</v>
      </c>
    </row>
    <row r="190" spans="1:12" ht="12.75" customHeight="1" x14ac:dyDescent="0.25">
      <c r="A190" s="3" t="s">
        <v>48</v>
      </c>
      <c r="B190" s="7" t="s">
        <v>232</v>
      </c>
      <c r="C190" s="3" t="s">
        <v>249</v>
      </c>
      <c r="G190" s="3" t="s">
        <v>234</v>
      </c>
      <c r="H190" s="3" t="s">
        <v>20</v>
      </c>
      <c r="I190" s="3" t="s">
        <v>209</v>
      </c>
      <c r="J190" s="3">
        <v>5</v>
      </c>
      <c r="K190" s="3" t="s">
        <v>16</v>
      </c>
      <c r="L190" s="3" t="s">
        <v>210</v>
      </c>
    </row>
    <row r="191" spans="1:12" ht="12.75" customHeight="1" x14ac:dyDescent="0.25">
      <c r="A191" s="3" t="s">
        <v>48</v>
      </c>
      <c r="B191" s="7" t="s">
        <v>232</v>
      </c>
      <c r="C191" s="3" t="s">
        <v>249</v>
      </c>
      <c r="G191" s="3" t="s">
        <v>234</v>
      </c>
      <c r="H191" s="3" t="s">
        <v>20</v>
      </c>
      <c r="I191" s="3" t="s">
        <v>209</v>
      </c>
      <c r="J191" s="3">
        <v>5</v>
      </c>
      <c r="K191" s="3" t="s">
        <v>16</v>
      </c>
      <c r="L191" s="3" t="s">
        <v>210</v>
      </c>
    </row>
    <row r="192" spans="1:12" ht="12.75" customHeight="1" x14ac:dyDescent="0.25">
      <c r="A192" s="3" t="s">
        <v>48</v>
      </c>
      <c r="B192" s="7" t="s">
        <v>232</v>
      </c>
      <c r="C192" s="3" t="s">
        <v>249</v>
      </c>
      <c r="G192" s="3" t="s">
        <v>234</v>
      </c>
      <c r="H192" s="3" t="s">
        <v>20</v>
      </c>
      <c r="I192" s="3" t="s">
        <v>209</v>
      </c>
      <c r="J192" s="3">
        <v>5</v>
      </c>
      <c r="K192" s="3" t="s">
        <v>16</v>
      </c>
      <c r="L192" s="3" t="s">
        <v>210</v>
      </c>
    </row>
    <row r="193" spans="1:12" ht="12.75" customHeight="1" x14ac:dyDescent="0.25">
      <c r="A193" s="3" t="s">
        <v>48</v>
      </c>
      <c r="B193" s="7" t="s">
        <v>232</v>
      </c>
      <c r="C193" s="3" t="s">
        <v>249</v>
      </c>
      <c r="G193" s="3" t="s">
        <v>234</v>
      </c>
      <c r="H193" s="3" t="s">
        <v>20</v>
      </c>
      <c r="I193" s="3" t="s">
        <v>209</v>
      </c>
      <c r="J193" s="3">
        <v>5</v>
      </c>
      <c r="K193" s="3" t="s">
        <v>16</v>
      </c>
      <c r="L193" s="3" t="s">
        <v>210</v>
      </c>
    </row>
    <row r="194" spans="1:12" ht="12.75" customHeight="1" x14ac:dyDescent="0.25">
      <c r="A194" s="3" t="s">
        <v>48</v>
      </c>
      <c r="B194" s="7" t="s">
        <v>232</v>
      </c>
      <c r="C194" s="3" t="s">
        <v>249</v>
      </c>
      <c r="G194" s="3" t="s">
        <v>234</v>
      </c>
      <c r="H194" s="3" t="s">
        <v>20</v>
      </c>
      <c r="I194" s="3" t="s">
        <v>209</v>
      </c>
      <c r="J194" s="3">
        <v>5</v>
      </c>
      <c r="K194" s="3" t="s">
        <v>16</v>
      </c>
      <c r="L194" s="3" t="s">
        <v>210</v>
      </c>
    </row>
    <row r="195" spans="1:12" ht="12.75" customHeight="1" x14ac:dyDescent="0.25">
      <c r="A195" s="3" t="s">
        <v>48</v>
      </c>
      <c r="B195" s="7" t="s">
        <v>232</v>
      </c>
      <c r="C195" s="3" t="s">
        <v>249</v>
      </c>
      <c r="G195" s="3" t="s">
        <v>234</v>
      </c>
      <c r="H195" s="3" t="s">
        <v>20</v>
      </c>
      <c r="I195" s="3" t="s">
        <v>209</v>
      </c>
      <c r="J195" s="3">
        <v>5</v>
      </c>
      <c r="K195" s="3" t="s">
        <v>16</v>
      </c>
      <c r="L195" s="3" t="s">
        <v>210</v>
      </c>
    </row>
    <row r="196" spans="1:12" ht="12.75" customHeight="1" x14ac:dyDescent="0.25">
      <c r="A196" s="3" t="s">
        <v>98</v>
      </c>
      <c r="B196" s="3" t="s">
        <v>204</v>
      </c>
      <c r="C196" s="3" t="s">
        <v>303</v>
      </c>
      <c r="D196" s="3" t="s">
        <v>304</v>
      </c>
      <c r="E196" s="3">
        <v>54</v>
      </c>
      <c r="F196" s="3" t="s">
        <v>207</v>
      </c>
      <c r="G196" s="3" t="s">
        <v>208</v>
      </c>
      <c r="H196" s="3" t="s">
        <v>20</v>
      </c>
      <c r="I196" s="3" t="s">
        <v>217</v>
      </c>
      <c r="J196" s="3">
        <v>4</v>
      </c>
      <c r="K196" s="3" t="s">
        <v>23</v>
      </c>
      <c r="L196" s="3" t="s">
        <v>210</v>
      </c>
    </row>
    <row r="197" spans="1:12" ht="12.75" customHeight="1" x14ac:dyDescent="0.25"/>
    <row r="198" spans="1:12" ht="12.75" customHeight="1" x14ac:dyDescent="0.25"/>
    <row r="199" spans="1:12" ht="12.75" customHeight="1" x14ac:dyDescent="0.25"/>
    <row r="200" spans="1:12" ht="12.75" customHeight="1" x14ac:dyDescent="0.25"/>
    <row r="201" spans="1:12" ht="12.75" customHeight="1" x14ac:dyDescent="0.25"/>
    <row r="202" spans="1:12" ht="12.75" customHeight="1" x14ac:dyDescent="0.25"/>
    <row r="203" spans="1:12" ht="12.75" customHeight="1" x14ac:dyDescent="0.25"/>
    <row r="204" spans="1:12" ht="12.75" customHeight="1" x14ac:dyDescent="0.25"/>
    <row r="205" spans="1:12" ht="12.75" customHeight="1" x14ac:dyDescent="0.25"/>
    <row r="206" spans="1:12" ht="12.75" customHeight="1" x14ac:dyDescent="0.25"/>
    <row r="207" spans="1:12" ht="12.75" customHeight="1" x14ac:dyDescent="0.25"/>
    <row r="208" spans="1:12"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conditionalFormatting sqref="A1:A196">
    <cfRule type="duplicateValues" dxfId="1" priority="1"/>
  </conditionalFormatting>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7638C-5E7A-461E-81C0-21476D6B7AA7}">
  <dimension ref="A1:L1000"/>
  <sheetViews>
    <sheetView workbookViewId="0">
      <pane ySplit="1" topLeftCell="A137" activePane="bottomLeft" state="frozen"/>
      <selection pane="bottomLeft" activeCell="G2" sqref="G2"/>
    </sheetView>
  </sheetViews>
  <sheetFormatPr defaultColWidth="12.6640625" defaultRowHeight="15" customHeight="1" x14ac:dyDescent="0.25"/>
  <cols>
    <col min="1" max="1" width="10.33203125" customWidth="1"/>
    <col min="2" max="2" width="15.6640625" customWidth="1"/>
    <col min="3" max="3" width="27" customWidth="1"/>
    <col min="4" max="4" width="16.33203125" customWidth="1"/>
    <col min="5" max="5" width="21.109375" customWidth="1"/>
    <col min="6" max="6" width="14.6640625" customWidth="1"/>
    <col min="7" max="7" width="10.33203125" customWidth="1"/>
    <col min="8" max="8" width="10.21875" customWidth="1"/>
    <col min="9" max="9" width="8.77734375" customWidth="1"/>
    <col min="10" max="10" width="20.6640625" customWidth="1"/>
    <col min="11" max="11" width="10.6640625" customWidth="1"/>
    <col min="12" max="12" width="9.6640625" customWidth="1"/>
    <col min="13" max="26" width="8.6640625" customWidth="1"/>
  </cols>
  <sheetData>
    <row r="1" spans="1:12" ht="12.75" customHeight="1" x14ac:dyDescent="0.25">
      <c r="A1" s="1" t="s">
        <v>0</v>
      </c>
      <c r="B1" s="1" t="s">
        <v>194</v>
      </c>
      <c r="C1" s="1" t="s">
        <v>195</v>
      </c>
      <c r="D1" s="1" t="s">
        <v>196</v>
      </c>
      <c r="E1" s="1" t="s">
        <v>197</v>
      </c>
      <c r="F1" s="1" t="s">
        <v>198</v>
      </c>
      <c r="G1" s="1" t="s">
        <v>199</v>
      </c>
      <c r="H1" s="1" t="s">
        <v>10</v>
      </c>
      <c r="I1" s="1" t="s">
        <v>200</v>
      </c>
      <c r="J1" s="1" t="s">
        <v>201</v>
      </c>
      <c r="K1" s="1" t="s">
        <v>202</v>
      </c>
      <c r="L1" s="1" t="s">
        <v>203</v>
      </c>
    </row>
    <row r="2" spans="1:12" ht="12.75" customHeight="1" x14ac:dyDescent="0.25">
      <c r="A2" s="3" t="s">
        <v>102</v>
      </c>
      <c r="B2" s="7" t="s">
        <v>232</v>
      </c>
      <c r="C2" s="3" t="s">
        <v>359</v>
      </c>
      <c r="G2" s="3" t="s">
        <v>234</v>
      </c>
      <c r="H2" s="3" t="s">
        <v>20</v>
      </c>
      <c r="I2" s="3" t="s">
        <v>209</v>
      </c>
      <c r="J2" s="3">
        <v>5</v>
      </c>
      <c r="K2" s="3" t="s">
        <v>16</v>
      </c>
      <c r="L2" s="3" t="s">
        <v>223</v>
      </c>
    </row>
    <row r="3" spans="1:12" ht="12.75" customHeight="1" x14ac:dyDescent="0.25">
      <c r="A3" s="3" t="s">
        <v>32</v>
      </c>
      <c r="B3" s="3" t="s">
        <v>204</v>
      </c>
      <c r="C3" s="3" t="s">
        <v>238</v>
      </c>
      <c r="D3" s="3" t="s">
        <v>338</v>
      </c>
      <c r="E3" s="3">
        <v>57</v>
      </c>
      <c r="F3" s="3" t="s">
        <v>229</v>
      </c>
      <c r="G3" s="3" t="s">
        <v>214</v>
      </c>
      <c r="H3" s="3" t="s">
        <v>20</v>
      </c>
      <c r="I3" s="3" t="s">
        <v>209</v>
      </c>
      <c r="J3" s="3">
        <v>5</v>
      </c>
      <c r="K3" s="3" t="s">
        <v>23</v>
      </c>
      <c r="L3" s="3" t="s">
        <v>210</v>
      </c>
    </row>
    <row r="4" spans="1:12" ht="12.75" customHeight="1" x14ac:dyDescent="0.25">
      <c r="A4" s="3" t="s">
        <v>63</v>
      </c>
      <c r="B4" s="3" t="s">
        <v>204</v>
      </c>
      <c r="C4" s="3" t="s">
        <v>355</v>
      </c>
      <c r="D4" s="3" t="s">
        <v>306</v>
      </c>
      <c r="E4" s="3">
        <v>56</v>
      </c>
      <c r="F4" s="3" t="s">
        <v>229</v>
      </c>
      <c r="G4" s="3" t="s">
        <v>208</v>
      </c>
      <c r="H4" s="3" t="s">
        <v>20</v>
      </c>
      <c r="I4" s="3" t="s">
        <v>217</v>
      </c>
      <c r="J4" s="3">
        <v>5</v>
      </c>
      <c r="K4" s="3" t="s">
        <v>16</v>
      </c>
      <c r="L4" s="3" t="s">
        <v>210</v>
      </c>
    </row>
    <row r="5" spans="1:12" ht="12.75" customHeight="1" x14ac:dyDescent="0.25">
      <c r="A5" s="3" t="s">
        <v>38</v>
      </c>
      <c r="B5" s="3" t="s">
        <v>204</v>
      </c>
      <c r="C5" s="3" t="s">
        <v>257</v>
      </c>
      <c r="D5" s="3" t="s">
        <v>258</v>
      </c>
      <c r="E5" s="3">
        <v>56</v>
      </c>
      <c r="F5" s="3" t="s">
        <v>229</v>
      </c>
      <c r="G5" s="3" t="s">
        <v>208</v>
      </c>
      <c r="H5" s="3" t="s">
        <v>20</v>
      </c>
      <c r="I5" s="3" t="s">
        <v>217</v>
      </c>
      <c r="J5" s="3">
        <v>5</v>
      </c>
      <c r="K5" s="3" t="s">
        <v>16</v>
      </c>
      <c r="L5" s="3" t="s">
        <v>210</v>
      </c>
    </row>
    <row r="6" spans="1:12" ht="12.75" customHeight="1" x14ac:dyDescent="0.25">
      <c r="A6" s="3" t="s">
        <v>53</v>
      </c>
      <c r="B6" s="3" t="s">
        <v>204</v>
      </c>
      <c r="C6" s="3" t="s">
        <v>329</v>
      </c>
      <c r="D6" s="3" t="s">
        <v>206</v>
      </c>
      <c r="E6" s="3">
        <v>67</v>
      </c>
      <c r="F6" s="3" t="s">
        <v>220</v>
      </c>
      <c r="G6" s="3" t="s">
        <v>214</v>
      </c>
      <c r="H6" s="3" t="s">
        <v>20</v>
      </c>
      <c r="I6" s="3" t="s">
        <v>217</v>
      </c>
      <c r="J6" s="3">
        <v>2</v>
      </c>
      <c r="K6" s="3" t="s">
        <v>23</v>
      </c>
      <c r="L6" s="3" t="s">
        <v>210</v>
      </c>
    </row>
    <row r="7" spans="1:12" ht="12.75" customHeight="1" x14ac:dyDescent="0.25">
      <c r="A7" s="3" t="s">
        <v>40</v>
      </c>
      <c r="B7" s="3" t="s">
        <v>204</v>
      </c>
      <c r="C7" s="3" t="s">
        <v>261</v>
      </c>
      <c r="D7" s="3" t="s">
        <v>345</v>
      </c>
      <c r="E7" s="3">
        <v>48</v>
      </c>
      <c r="F7" s="3" t="s">
        <v>207</v>
      </c>
      <c r="G7" s="3" t="s">
        <v>208</v>
      </c>
      <c r="H7" s="3" t="s">
        <v>20</v>
      </c>
      <c r="I7" s="3" t="s">
        <v>217</v>
      </c>
      <c r="J7" s="3">
        <v>2</v>
      </c>
      <c r="K7" s="3" t="s">
        <v>23</v>
      </c>
      <c r="L7" s="3" t="s">
        <v>210</v>
      </c>
    </row>
    <row r="8" spans="1:12" ht="12.75" customHeight="1" x14ac:dyDescent="0.25">
      <c r="A8" s="3" t="s">
        <v>146</v>
      </c>
      <c r="B8" s="3" t="s">
        <v>204</v>
      </c>
      <c r="C8" s="3" t="s">
        <v>362</v>
      </c>
      <c r="D8" s="3" t="s">
        <v>363</v>
      </c>
      <c r="E8" s="3">
        <v>34</v>
      </c>
      <c r="F8" s="3" t="s">
        <v>226</v>
      </c>
      <c r="G8" s="3" t="s">
        <v>208</v>
      </c>
      <c r="H8" s="3" t="s">
        <v>20</v>
      </c>
      <c r="I8" s="3" t="s">
        <v>217</v>
      </c>
      <c r="J8" s="3">
        <v>3</v>
      </c>
      <c r="K8" s="3" t="s">
        <v>16</v>
      </c>
      <c r="L8" s="3" t="s">
        <v>210</v>
      </c>
    </row>
    <row r="9" spans="1:12" ht="12.75" customHeight="1" x14ac:dyDescent="0.25">
      <c r="A9" s="3" t="s">
        <v>133</v>
      </c>
      <c r="B9" s="3" t="s">
        <v>204</v>
      </c>
      <c r="C9" s="3" t="s">
        <v>224</v>
      </c>
      <c r="D9" s="3" t="s">
        <v>349</v>
      </c>
      <c r="E9" s="3">
        <v>55</v>
      </c>
      <c r="F9" s="3" t="s">
        <v>207</v>
      </c>
      <c r="G9" s="3" t="s">
        <v>214</v>
      </c>
      <c r="H9" s="3" t="s">
        <v>20</v>
      </c>
      <c r="I9" s="3" t="s">
        <v>209</v>
      </c>
      <c r="J9" s="3">
        <v>4</v>
      </c>
      <c r="K9" s="3" t="s">
        <v>16</v>
      </c>
      <c r="L9" s="3" t="s">
        <v>223</v>
      </c>
    </row>
    <row r="10" spans="1:12" ht="12.75" customHeight="1" x14ac:dyDescent="0.25">
      <c r="A10" s="3" t="s">
        <v>163</v>
      </c>
      <c r="B10" s="3" t="s">
        <v>204</v>
      </c>
      <c r="C10" s="3" t="s">
        <v>295</v>
      </c>
      <c r="D10" s="3" t="s">
        <v>296</v>
      </c>
      <c r="E10" s="3">
        <v>28</v>
      </c>
      <c r="F10" s="3" t="s">
        <v>226</v>
      </c>
      <c r="G10" s="3" t="s">
        <v>208</v>
      </c>
      <c r="H10" s="3" t="s">
        <v>20</v>
      </c>
      <c r="I10" s="3" t="s">
        <v>217</v>
      </c>
      <c r="J10" s="3">
        <v>1</v>
      </c>
      <c r="K10" s="3" t="s">
        <v>16</v>
      </c>
      <c r="L10" s="3" t="s">
        <v>223</v>
      </c>
    </row>
    <row r="11" spans="1:12" ht="12.75" customHeight="1" x14ac:dyDescent="0.25">
      <c r="A11" s="3" t="s">
        <v>156</v>
      </c>
      <c r="B11" s="3" t="s">
        <v>204</v>
      </c>
      <c r="C11" s="3" t="s">
        <v>299</v>
      </c>
      <c r="D11" s="3" t="s">
        <v>258</v>
      </c>
      <c r="E11" s="3">
        <v>42</v>
      </c>
      <c r="F11" s="3" t="s">
        <v>213</v>
      </c>
      <c r="G11" s="3" t="s">
        <v>214</v>
      </c>
      <c r="H11" s="3" t="s">
        <v>20</v>
      </c>
      <c r="I11" s="3" t="s">
        <v>217</v>
      </c>
      <c r="J11" s="3">
        <v>1</v>
      </c>
      <c r="K11" s="3" t="s">
        <v>16</v>
      </c>
      <c r="L11" s="3" t="s">
        <v>210</v>
      </c>
    </row>
    <row r="12" spans="1:12" ht="12.75" customHeight="1" x14ac:dyDescent="0.25">
      <c r="A12" s="3" t="s">
        <v>160</v>
      </c>
      <c r="B12" s="3" t="s">
        <v>204</v>
      </c>
      <c r="C12" s="3" t="s">
        <v>368</v>
      </c>
      <c r="D12" s="3" t="s">
        <v>363</v>
      </c>
      <c r="E12" s="3">
        <v>39</v>
      </c>
      <c r="F12" s="3" t="s">
        <v>213</v>
      </c>
      <c r="G12" s="3" t="s">
        <v>214</v>
      </c>
      <c r="H12" s="3" t="s">
        <v>20</v>
      </c>
      <c r="I12" s="3" t="s">
        <v>217</v>
      </c>
      <c r="J12" s="3">
        <v>1</v>
      </c>
      <c r="K12" s="3" t="s">
        <v>23</v>
      </c>
      <c r="L12" s="3" t="s">
        <v>223</v>
      </c>
    </row>
    <row r="13" spans="1:12" ht="12.75" customHeight="1" x14ac:dyDescent="0.25">
      <c r="A13" s="3" t="s">
        <v>157</v>
      </c>
      <c r="B13" s="7" t="s">
        <v>232</v>
      </c>
      <c r="C13" s="3" t="s">
        <v>233</v>
      </c>
      <c r="G13" s="3" t="s">
        <v>234</v>
      </c>
      <c r="H13" s="3" t="s">
        <v>20</v>
      </c>
      <c r="I13" s="3" t="s">
        <v>209</v>
      </c>
      <c r="J13" s="3">
        <v>5</v>
      </c>
      <c r="K13" s="3" t="s">
        <v>16</v>
      </c>
      <c r="L13" s="3" t="s">
        <v>210</v>
      </c>
    </row>
    <row r="14" spans="1:12" ht="12.75" customHeight="1" x14ac:dyDescent="0.25">
      <c r="A14" s="3" t="s">
        <v>137</v>
      </c>
      <c r="B14" s="3" t="s">
        <v>204</v>
      </c>
      <c r="C14" s="3" t="s">
        <v>294</v>
      </c>
      <c r="D14" s="3" t="s">
        <v>324</v>
      </c>
      <c r="E14" s="3">
        <v>61</v>
      </c>
      <c r="F14" s="3" t="s">
        <v>229</v>
      </c>
      <c r="G14" s="3" t="s">
        <v>214</v>
      </c>
      <c r="H14" s="3" t="s">
        <v>20</v>
      </c>
      <c r="I14" s="3" t="s">
        <v>217</v>
      </c>
      <c r="J14" s="3">
        <v>5</v>
      </c>
      <c r="K14" s="3" t="s">
        <v>23</v>
      </c>
      <c r="L14" s="3" t="s">
        <v>210</v>
      </c>
    </row>
    <row r="15" spans="1:12" ht="12.75" customHeight="1" x14ac:dyDescent="0.25">
      <c r="A15" s="3" t="s">
        <v>192</v>
      </c>
      <c r="B15" s="3" t="s">
        <v>204</v>
      </c>
      <c r="C15" s="3" t="s">
        <v>218</v>
      </c>
      <c r="D15" s="3" t="s">
        <v>237</v>
      </c>
      <c r="E15" s="3">
        <v>25</v>
      </c>
      <c r="F15" s="3" t="s">
        <v>316</v>
      </c>
      <c r="G15" s="3" t="s">
        <v>208</v>
      </c>
      <c r="H15" s="3" t="s">
        <v>20</v>
      </c>
      <c r="I15" s="3" t="s">
        <v>217</v>
      </c>
      <c r="J15" s="3">
        <v>4</v>
      </c>
      <c r="K15" s="3" t="s">
        <v>16</v>
      </c>
      <c r="L15" s="3" t="s">
        <v>223</v>
      </c>
    </row>
    <row r="16" spans="1:12" ht="12.75" customHeight="1" x14ac:dyDescent="0.25">
      <c r="A16" s="3" t="s">
        <v>54</v>
      </c>
      <c r="B16" s="3" t="s">
        <v>204</v>
      </c>
      <c r="C16" s="3" t="s">
        <v>317</v>
      </c>
      <c r="D16" s="3" t="s">
        <v>325</v>
      </c>
      <c r="E16" s="3">
        <v>36</v>
      </c>
      <c r="F16" s="3" t="s">
        <v>213</v>
      </c>
      <c r="G16" s="3" t="s">
        <v>208</v>
      </c>
      <c r="H16" s="3" t="s">
        <v>55</v>
      </c>
      <c r="I16" s="3" t="s">
        <v>217</v>
      </c>
      <c r="J16" s="3">
        <v>2</v>
      </c>
      <c r="K16" s="3" t="s">
        <v>16</v>
      </c>
      <c r="L16" s="3" t="s">
        <v>223</v>
      </c>
    </row>
    <row r="17" spans="1:12" ht="12.75" customHeight="1" x14ac:dyDescent="0.25">
      <c r="A17" s="3" t="s">
        <v>106</v>
      </c>
      <c r="B17" s="3" t="s">
        <v>204</v>
      </c>
      <c r="C17" s="3" t="s">
        <v>347</v>
      </c>
      <c r="D17" s="3" t="s">
        <v>206</v>
      </c>
      <c r="E17" s="3">
        <v>43</v>
      </c>
      <c r="F17" s="3" t="s">
        <v>213</v>
      </c>
      <c r="G17" s="3" t="s">
        <v>214</v>
      </c>
      <c r="H17" s="3" t="s">
        <v>20</v>
      </c>
      <c r="I17" s="3" t="s">
        <v>217</v>
      </c>
      <c r="J17" s="3">
        <v>1</v>
      </c>
      <c r="K17" s="3" t="s">
        <v>23</v>
      </c>
      <c r="L17" s="3" t="s">
        <v>210</v>
      </c>
    </row>
    <row r="18" spans="1:12" ht="12.75" customHeight="1" x14ac:dyDescent="0.25">
      <c r="A18" s="3" t="s">
        <v>76</v>
      </c>
      <c r="B18" s="3" t="s">
        <v>204</v>
      </c>
      <c r="C18" s="3" t="s">
        <v>365</v>
      </c>
      <c r="D18" s="3" t="s">
        <v>366</v>
      </c>
      <c r="E18" s="3">
        <v>37</v>
      </c>
      <c r="F18" s="3" t="s">
        <v>213</v>
      </c>
      <c r="G18" s="3" t="s">
        <v>214</v>
      </c>
      <c r="H18" s="3" t="s">
        <v>20</v>
      </c>
      <c r="I18" s="3" t="s">
        <v>217</v>
      </c>
      <c r="J18" s="3">
        <v>2</v>
      </c>
      <c r="K18" s="3" t="s">
        <v>23</v>
      </c>
      <c r="L18" s="3" t="s">
        <v>210</v>
      </c>
    </row>
    <row r="19" spans="1:12" ht="12.75" customHeight="1" x14ac:dyDescent="0.25">
      <c r="A19" s="3" t="s">
        <v>168</v>
      </c>
      <c r="B19" s="3" t="s">
        <v>204</v>
      </c>
      <c r="C19" s="3" t="s">
        <v>318</v>
      </c>
      <c r="D19" s="3" t="s">
        <v>319</v>
      </c>
      <c r="E19" s="3">
        <v>33</v>
      </c>
      <c r="F19" s="3" t="s">
        <v>226</v>
      </c>
      <c r="G19" s="3" t="s">
        <v>214</v>
      </c>
      <c r="H19" s="3" t="s">
        <v>20</v>
      </c>
      <c r="I19" s="3" t="s">
        <v>217</v>
      </c>
      <c r="J19" s="3">
        <v>1</v>
      </c>
      <c r="K19" s="3" t="s">
        <v>16</v>
      </c>
      <c r="L19" s="3" t="s">
        <v>223</v>
      </c>
    </row>
    <row r="20" spans="1:12" ht="12.75" customHeight="1" x14ac:dyDescent="0.25">
      <c r="A20" s="3" t="s">
        <v>109</v>
      </c>
      <c r="B20" s="3" t="s">
        <v>204</v>
      </c>
      <c r="C20" s="3" t="s">
        <v>243</v>
      </c>
      <c r="D20" s="3" t="s">
        <v>340</v>
      </c>
      <c r="E20" s="3">
        <v>32</v>
      </c>
      <c r="F20" s="3" t="s">
        <v>226</v>
      </c>
      <c r="G20" s="3" t="s">
        <v>214</v>
      </c>
      <c r="H20" s="3" t="s">
        <v>20</v>
      </c>
      <c r="I20" s="3" t="s">
        <v>217</v>
      </c>
      <c r="J20" s="3">
        <v>4</v>
      </c>
      <c r="K20" s="3" t="s">
        <v>16</v>
      </c>
      <c r="L20" s="3" t="s">
        <v>210</v>
      </c>
    </row>
    <row r="21" spans="1:12" ht="12.75" customHeight="1" x14ac:dyDescent="0.25">
      <c r="A21" s="3" t="s">
        <v>167</v>
      </c>
      <c r="B21" s="3" t="s">
        <v>204</v>
      </c>
      <c r="C21" s="3" t="s">
        <v>313</v>
      </c>
      <c r="D21" s="3" t="s">
        <v>314</v>
      </c>
      <c r="E21" s="3">
        <v>37</v>
      </c>
      <c r="F21" s="3" t="s">
        <v>213</v>
      </c>
      <c r="G21" s="3" t="s">
        <v>214</v>
      </c>
      <c r="H21" s="3" t="s">
        <v>20</v>
      </c>
      <c r="I21" s="3" t="s">
        <v>217</v>
      </c>
      <c r="J21" s="3">
        <v>5</v>
      </c>
      <c r="K21" s="3" t="s">
        <v>23</v>
      </c>
      <c r="L21" s="3" t="s">
        <v>210</v>
      </c>
    </row>
    <row r="22" spans="1:12" ht="12.75" customHeight="1" x14ac:dyDescent="0.25">
      <c r="A22" s="3" t="s">
        <v>148</v>
      </c>
      <c r="B22" s="3" t="s">
        <v>204</v>
      </c>
      <c r="C22" s="3" t="s">
        <v>243</v>
      </c>
      <c r="D22" s="3" t="s">
        <v>300</v>
      </c>
      <c r="E22" s="3">
        <v>73</v>
      </c>
      <c r="F22" s="3" t="s">
        <v>220</v>
      </c>
      <c r="G22" s="3" t="s">
        <v>208</v>
      </c>
      <c r="H22" s="3" t="s">
        <v>42</v>
      </c>
      <c r="I22" s="3" t="s">
        <v>209</v>
      </c>
      <c r="J22" s="3">
        <v>3</v>
      </c>
      <c r="K22" s="3" t="s">
        <v>16</v>
      </c>
      <c r="L22" s="3" t="s">
        <v>210</v>
      </c>
    </row>
    <row r="23" spans="1:12" ht="12.75" customHeight="1" x14ac:dyDescent="0.25">
      <c r="A23" s="3" t="s">
        <v>61</v>
      </c>
      <c r="B23" s="3" t="s">
        <v>204</v>
      </c>
      <c r="C23" s="3" t="s">
        <v>286</v>
      </c>
      <c r="D23" s="3" t="s">
        <v>287</v>
      </c>
      <c r="E23" s="3">
        <v>38</v>
      </c>
      <c r="F23" s="3" t="s">
        <v>213</v>
      </c>
      <c r="G23" s="3" t="s">
        <v>214</v>
      </c>
      <c r="H23" s="3" t="s">
        <v>20</v>
      </c>
      <c r="I23" s="3" t="s">
        <v>217</v>
      </c>
      <c r="J23" s="3">
        <v>1</v>
      </c>
      <c r="K23" s="3" t="s">
        <v>23</v>
      </c>
      <c r="L23" s="3" t="s">
        <v>210</v>
      </c>
    </row>
    <row r="24" spans="1:12" ht="12.75" customHeight="1" x14ac:dyDescent="0.25">
      <c r="A24" s="3" t="s">
        <v>139</v>
      </c>
      <c r="B24" s="3" t="s">
        <v>204</v>
      </c>
      <c r="C24" s="3" t="s">
        <v>375</v>
      </c>
      <c r="D24" s="3" t="s">
        <v>363</v>
      </c>
      <c r="E24" s="3">
        <v>55</v>
      </c>
      <c r="F24" s="3" t="s">
        <v>207</v>
      </c>
      <c r="G24" s="3" t="s">
        <v>214</v>
      </c>
      <c r="H24" s="3" t="s">
        <v>20</v>
      </c>
      <c r="I24" s="3" t="s">
        <v>217</v>
      </c>
      <c r="J24" s="3">
        <v>2</v>
      </c>
      <c r="K24" s="3" t="s">
        <v>16</v>
      </c>
      <c r="L24" s="3" t="s">
        <v>210</v>
      </c>
    </row>
    <row r="25" spans="1:12" ht="12.75" customHeight="1" x14ac:dyDescent="0.25">
      <c r="A25" s="3" t="s">
        <v>39</v>
      </c>
      <c r="B25" s="3" t="s">
        <v>204</v>
      </c>
      <c r="C25" s="3" t="s">
        <v>264</v>
      </c>
      <c r="D25" s="3" t="s">
        <v>219</v>
      </c>
      <c r="E25" s="3">
        <v>56</v>
      </c>
      <c r="F25" s="3" t="s">
        <v>229</v>
      </c>
      <c r="G25" s="3" t="s">
        <v>214</v>
      </c>
      <c r="H25" s="3" t="s">
        <v>20</v>
      </c>
      <c r="I25" s="3" t="s">
        <v>217</v>
      </c>
      <c r="J25" s="3">
        <v>3</v>
      </c>
      <c r="K25" s="3" t="s">
        <v>16</v>
      </c>
      <c r="L25" s="3" t="s">
        <v>223</v>
      </c>
    </row>
    <row r="26" spans="1:12" ht="12.75" customHeight="1" x14ac:dyDescent="0.25">
      <c r="A26" s="3" t="s">
        <v>166</v>
      </c>
      <c r="B26" s="7" t="s">
        <v>232</v>
      </c>
      <c r="C26" s="3" t="s">
        <v>348</v>
      </c>
      <c r="G26" s="3" t="s">
        <v>234</v>
      </c>
      <c r="H26" s="3" t="s">
        <v>20</v>
      </c>
      <c r="I26" s="3" t="s">
        <v>209</v>
      </c>
      <c r="J26" s="3">
        <v>5</v>
      </c>
      <c r="K26" s="3" t="s">
        <v>23</v>
      </c>
      <c r="L26" s="3" t="s">
        <v>210</v>
      </c>
    </row>
    <row r="27" spans="1:12" ht="12.75" customHeight="1" x14ac:dyDescent="0.25">
      <c r="A27" s="3" t="s">
        <v>158</v>
      </c>
      <c r="B27" s="3" t="s">
        <v>204</v>
      </c>
      <c r="C27" s="3" t="s">
        <v>224</v>
      </c>
      <c r="D27" s="3" t="s">
        <v>315</v>
      </c>
      <c r="E27" s="3">
        <v>22</v>
      </c>
      <c r="F27" s="3" t="s">
        <v>316</v>
      </c>
      <c r="G27" s="3" t="s">
        <v>208</v>
      </c>
      <c r="H27" s="3" t="s">
        <v>20</v>
      </c>
      <c r="I27" s="3" t="s">
        <v>217</v>
      </c>
      <c r="J27" s="3">
        <v>5</v>
      </c>
      <c r="K27" s="3" t="s">
        <v>16</v>
      </c>
      <c r="L27" s="3" t="s">
        <v>210</v>
      </c>
    </row>
    <row r="28" spans="1:12" ht="12.75" customHeight="1" x14ac:dyDescent="0.25">
      <c r="A28" s="3" t="s">
        <v>86</v>
      </c>
      <c r="B28" s="3" t="s">
        <v>204</v>
      </c>
      <c r="C28" s="3" t="s">
        <v>227</v>
      </c>
      <c r="D28" s="3" t="s">
        <v>358</v>
      </c>
      <c r="E28" s="3">
        <v>19</v>
      </c>
      <c r="F28" s="3" t="s">
        <v>316</v>
      </c>
      <c r="G28" s="3" t="s">
        <v>208</v>
      </c>
      <c r="H28" s="3" t="s">
        <v>20</v>
      </c>
      <c r="I28" s="3" t="s">
        <v>217</v>
      </c>
      <c r="J28" s="3">
        <v>5</v>
      </c>
      <c r="K28" s="3" t="s">
        <v>16</v>
      </c>
      <c r="L28" s="3" t="s">
        <v>210</v>
      </c>
    </row>
    <row r="29" spans="1:12" ht="12.75" customHeight="1" x14ac:dyDescent="0.25">
      <c r="A29" s="3" t="s">
        <v>58</v>
      </c>
      <c r="B29" s="7" t="s">
        <v>232</v>
      </c>
      <c r="C29" s="3" t="s">
        <v>332</v>
      </c>
      <c r="G29" s="3" t="s">
        <v>234</v>
      </c>
      <c r="H29" s="3" t="s">
        <v>20</v>
      </c>
      <c r="I29" s="3" t="s">
        <v>209</v>
      </c>
      <c r="J29" s="3">
        <v>1</v>
      </c>
      <c r="K29" s="3" t="s">
        <v>23</v>
      </c>
      <c r="L29" s="3" t="s">
        <v>210</v>
      </c>
    </row>
    <row r="30" spans="1:12" ht="12.75" customHeight="1" x14ac:dyDescent="0.25">
      <c r="A30" s="3" t="s">
        <v>125</v>
      </c>
      <c r="B30" s="3" t="s">
        <v>204</v>
      </c>
      <c r="C30" s="3" t="s">
        <v>261</v>
      </c>
      <c r="D30" s="3" t="s">
        <v>246</v>
      </c>
      <c r="E30" s="3">
        <v>56</v>
      </c>
      <c r="F30" s="3" t="s">
        <v>229</v>
      </c>
      <c r="G30" s="3" t="s">
        <v>208</v>
      </c>
      <c r="H30" s="3" t="s">
        <v>20</v>
      </c>
      <c r="I30" s="3" t="s">
        <v>209</v>
      </c>
      <c r="J30" s="3">
        <v>3</v>
      </c>
      <c r="K30" s="3" t="s">
        <v>16</v>
      </c>
      <c r="L30" s="3" t="s">
        <v>210</v>
      </c>
    </row>
    <row r="31" spans="1:12" ht="12.75" customHeight="1" x14ac:dyDescent="0.25">
      <c r="A31" s="3" t="s">
        <v>178</v>
      </c>
      <c r="B31" s="3" t="s">
        <v>204</v>
      </c>
      <c r="C31" s="3" t="s">
        <v>364</v>
      </c>
      <c r="D31" s="3" t="s">
        <v>206</v>
      </c>
      <c r="E31" s="3">
        <v>57</v>
      </c>
      <c r="F31" s="3" t="s">
        <v>229</v>
      </c>
      <c r="G31" s="3" t="s">
        <v>214</v>
      </c>
      <c r="H31" s="3" t="s">
        <v>20</v>
      </c>
      <c r="I31" s="3" t="s">
        <v>217</v>
      </c>
      <c r="J31" s="3">
        <v>4</v>
      </c>
      <c r="K31" s="3" t="s">
        <v>16</v>
      </c>
      <c r="L31" s="3" t="s">
        <v>273</v>
      </c>
    </row>
    <row r="32" spans="1:12" ht="12.75" customHeight="1" x14ac:dyDescent="0.25">
      <c r="A32" s="3" t="s">
        <v>185</v>
      </c>
      <c r="B32" s="3" t="s">
        <v>204</v>
      </c>
      <c r="C32" s="3" t="s">
        <v>299</v>
      </c>
      <c r="D32" s="3" t="s">
        <v>239</v>
      </c>
      <c r="E32" s="3">
        <v>67</v>
      </c>
      <c r="F32" s="3" t="s">
        <v>220</v>
      </c>
      <c r="G32" s="3" t="s">
        <v>208</v>
      </c>
      <c r="H32" s="3" t="s">
        <v>20</v>
      </c>
      <c r="I32" s="3" t="s">
        <v>209</v>
      </c>
      <c r="J32" s="3">
        <v>5</v>
      </c>
      <c r="K32" s="3" t="s">
        <v>16</v>
      </c>
      <c r="L32" s="3" t="s">
        <v>210</v>
      </c>
    </row>
    <row r="33" spans="1:12" ht="12.75" customHeight="1" x14ac:dyDescent="0.25">
      <c r="A33" s="3" t="s">
        <v>51</v>
      </c>
      <c r="B33" s="3" t="s">
        <v>204</v>
      </c>
      <c r="C33" s="3" t="s">
        <v>261</v>
      </c>
      <c r="D33" s="3" t="s">
        <v>380</v>
      </c>
      <c r="E33" s="3">
        <v>54</v>
      </c>
      <c r="F33" s="3" t="s">
        <v>207</v>
      </c>
      <c r="G33" s="3" t="s">
        <v>208</v>
      </c>
      <c r="H33" s="3" t="s">
        <v>20</v>
      </c>
      <c r="I33" s="3" t="s">
        <v>217</v>
      </c>
      <c r="J33" s="3">
        <v>3</v>
      </c>
      <c r="K33" s="3" t="s">
        <v>16</v>
      </c>
      <c r="L33" s="3" t="s">
        <v>210</v>
      </c>
    </row>
    <row r="34" spans="1:12" ht="12.75" customHeight="1" x14ac:dyDescent="0.25">
      <c r="A34" s="3" t="s">
        <v>14</v>
      </c>
      <c r="B34" s="3" t="s">
        <v>204</v>
      </c>
      <c r="C34" s="3" t="s">
        <v>243</v>
      </c>
      <c r="D34" s="3" t="s">
        <v>385</v>
      </c>
      <c r="E34" s="3">
        <v>27</v>
      </c>
      <c r="F34" s="3" t="s">
        <v>226</v>
      </c>
      <c r="G34" s="3" t="s">
        <v>214</v>
      </c>
      <c r="H34" s="3" t="s">
        <v>20</v>
      </c>
      <c r="I34" s="3" t="s">
        <v>217</v>
      </c>
      <c r="J34" s="3">
        <v>2</v>
      </c>
      <c r="K34" s="3" t="s">
        <v>23</v>
      </c>
      <c r="L34" s="3" t="s">
        <v>210</v>
      </c>
    </row>
    <row r="35" spans="1:12" ht="12.75" customHeight="1" x14ac:dyDescent="0.25">
      <c r="A35" s="3" t="s">
        <v>193</v>
      </c>
      <c r="B35" s="3" t="s">
        <v>204</v>
      </c>
      <c r="C35" s="3" t="s">
        <v>274</v>
      </c>
      <c r="D35" s="3" t="s">
        <v>275</v>
      </c>
      <c r="E35" s="3">
        <v>49</v>
      </c>
      <c r="F35" s="3" t="s">
        <v>207</v>
      </c>
      <c r="G35" s="3" t="s">
        <v>208</v>
      </c>
      <c r="H35" s="3" t="s">
        <v>20</v>
      </c>
      <c r="I35" s="3" t="s">
        <v>217</v>
      </c>
      <c r="J35" s="3">
        <v>3</v>
      </c>
      <c r="K35" s="3" t="s">
        <v>23</v>
      </c>
      <c r="L35" s="3" t="s">
        <v>210</v>
      </c>
    </row>
    <row r="36" spans="1:12" ht="12.75" customHeight="1" x14ac:dyDescent="0.25">
      <c r="A36" s="3" t="s">
        <v>73</v>
      </c>
      <c r="B36" s="3" t="s">
        <v>204</v>
      </c>
      <c r="C36" s="3" t="s">
        <v>289</v>
      </c>
      <c r="D36" s="3" t="s">
        <v>216</v>
      </c>
      <c r="E36" s="3">
        <v>66</v>
      </c>
      <c r="F36" s="3" t="s">
        <v>220</v>
      </c>
      <c r="G36" s="3" t="s">
        <v>214</v>
      </c>
      <c r="H36" s="3" t="s">
        <v>20</v>
      </c>
      <c r="I36" s="3" t="s">
        <v>217</v>
      </c>
      <c r="J36" s="3">
        <v>5</v>
      </c>
      <c r="K36" s="3" t="s">
        <v>16</v>
      </c>
      <c r="L36" s="3" t="s">
        <v>210</v>
      </c>
    </row>
    <row r="37" spans="1:12" ht="12.75" customHeight="1" x14ac:dyDescent="0.25">
      <c r="A37" s="3" t="s">
        <v>162</v>
      </c>
      <c r="B37" s="3" t="s">
        <v>204</v>
      </c>
      <c r="C37" s="3" t="s">
        <v>276</v>
      </c>
      <c r="D37" s="3" t="s">
        <v>277</v>
      </c>
      <c r="E37" s="3">
        <v>32</v>
      </c>
      <c r="F37" s="3" t="s">
        <v>226</v>
      </c>
      <c r="G37" s="3" t="s">
        <v>214</v>
      </c>
      <c r="H37" s="3" t="s">
        <v>20</v>
      </c>
      <c r="I37" s="3" t="s">
        <v>217</v>
      </c>
      <c r="J37" s="3">
        <v>5</v>
      </c>
      <c r="K37" s="3" t="s">
        <v>23</v>
      </c>
      <c r="L37" s="3" t="s">
        <v>273</v>
      </c>
    </row>
    <row r="38" spans="1:12" ht="12.75" customHeight="1" x14ac:dyDescent="0.25">
      <c r="A38" s="3" t="s">
        <v>142</v>
      </c>
      <c r="B38" s="3" t="s">
        <v>204</v>
      </c>
      <c r="C38" s="3" t="s">
        <v>270</v>
      </c>
      <c r="D38" s="3" t="s">
        <v>271</v>
      </c>
      <c r="E38" s="3">
        <v>35</v>
      </c>
      <c r="F38" s="3" t="s">
        <v>226</v>
      </c>
      <c r="G38" s="3" t="s">
        <v>214</v>
      </c>
      <c r="H38" s="3" t="s">
        <v>20</v>
      </c>
      <c r="I38" s="3" t="s">
        <v>217</v>
      </c>
      <c r="J38" s="3">
        <v>1</v>
      </c>
      <c r="K38" s="3" t="s">
        <v>16</v>
      </c>
      <c r="L38" s="3" t="s">
        <v>210</v>
      </c>
    </row>
    <row r="39" spans="1:12" ht="12.75" customHeight="1" x14ac:dyDescent="0.25">
      <c r="A39" s="3" t="s">
        <v>132</v>
      </c>
      <c r="B39" s="3" t="s">
        <v>204</v>
      </c>
      <c r="C39" s="3" t="s">
        <v>240</v>
      </c>
      <c r="D39" s="3" t="s">
        <v>237</v>
      </c>
      <c r="E39" s="3">
        <v>49</v>
      </c>
      <c r="F39" s="3" t="s">
        <v>207</v>
      </c>
      <c r="G39" s="3" t="s">
        <v>214</v>
      </c>
      <c r="H39" s="3" t="s">
        <v>20</v>
      </c>
      <c r="I39" s="3" t="s">
        <v>217</v>
      </c>
      <c r="J39" s="3">
        <v>3</v>
      </c>
      <c r="K39" s="3" t="s">
        <v>23</v>
      </c>
      <c r="L39" s="3" t="s">
        <v>223</v>
      </c>
    </row>
    <row r="40" spans="1:12" ht="12.75" customHeight="1" x14ac:dyDescent="0.25">
      <c r="A40" s="3" t="s">
        <v>84</v>
      </c>
      <c r="B40" s="3" t="s">
        <v>204</v>
      </c>
      <c r="C40" s="3" t="s">
        <v>215</v>
      </c>
      <c r="D40" s="3" t="s">
        <v>331</v>
      </c>
      <c r="E40" s="3">
        <v>33</v>
      </c>
      <c r="F40" s="3" t="s">
        <v>226</v>
      </c>
      <c r="G40" s="3" t="s">
        <v>214</v>
      </c>
      <c r="H40" s="3" t="s">
        <v>20</v>
      </c>
      <c r="I40" s="3" t="s">
        <v>217</v>
      </c>
      <c r="J40" s="3">
        <v>3</v>
      </c>
      <c r="K40" s="3" t="s">
        <v>16</v>
      </c>
      <c r="L40" s="3" t="s">
        <v>210</v>
      </c>
    </row>
    <row r="41" spans="1:12" ht="12.75" customHeight="1" x14ac:dyDescent="0.25">
      <c r="A41" s="3" t="s">
        <v>74</v>
      </c>
      <c r="B41" s="3" t="s">
        <v>204</v>
      </c>
      <c r="C41" s="3" t="s">
        <v>230</v>
      </c>
      <c r="D41" s="3" t="s">
        <v>231</v>
      </c>
      <c r="E41" s="3">
        <v>26</v>
      </c>
      <c r="F41" s="3" t="s">
        <v>226</v>
      </c>
      <c r="G41" s="3" t="s">
        <v>214</v>
      </c>
      <c r="H41" s="3" t="s">
        <v>20</v>
      </c>
      <c r="I41" s="3" t="s">
        <v>217</v>
      </c>
      <c r="J41" s="3">
        <v>5</v>
      </c>
      <c r="K41" s="3" t="s">
        <v>16</v>
      </c>
      <c r="L41" s="3" t="s">
        <v>210</v>
      </c>
    </row>
    <row r="42" spans="1:12" ht="12.75" customHeight="1" x14ac:dyDescent="0.25">
      <c r="A42" s="3" t="s">
        <v>99</v>
      </c>
      <c r="B42" s="3" t="s">
        <v>204</v>
      </c>
      <c r="C42" s="3" t="s">
        <v>378</v>
      </c>
      <c r="D42" s="3" t="s">
        <v>206</v>
      </c>
      <c r="E42" s="3">
        <v>30</v>
      </c>
      <c r="F42" s="3" t="s">
        <v>226</v>
      </c>
      <c r="G42" s="3" t="s">
        <v>214</v>
      </c>
      <c r="H42" s="3" t="s">
        <v>20</v>
      </c>
      <c r="I42" s="3" t="s">
        <v>217</v>
      </c>
      <c r="J42" s="3">
        <v>4</v>
      </c>
      <c r="K42" s="3" t="s">
        <v>23</v>
      </c>
      <c r="L42" s="3" t="s">
        <v>223</v>
      </c>
    </row>
    <row r="43" spans="1:12" ht="12.75" customHeight="1" x14ac:dyDescent="0.25">
      <c r="A43" s="3" t="s">
        <v>122</v>
      </c>
      <c r="B43" s="3" t="s">
        <v>204</v>
      </c>
      <c r="C43" s="3" t="s">
        <v>351</v>
      </c>
      <c r="D43" s="3" t="s">
        <v>222</v>
      </c>
      <c r="E43" s="3">
        <v>59</v>
      </c>
      <c r="F43" s="3" t="s">
        <v>229</v>
      </c>
      <c r="G43" s="3" t="s">
        <v>208</v>
      </c>
      <c r="H43" s="3" t="s">
        <v>20</v>
      </c>
      <c r="I43" s="3" t="s">
        <v>217</v>
      </c>
      <c r="J43" s="3">
        <v>4</v>
      </c>
      <c r="K43" s="3" t="s">
        <v>23</v>
      </c>
      <c r="L43" s="3" t="s">
        <v>210</v>
      </c>
    </row>
    <row r="44" spans="1:12" ht="12.75" customHeight="1" x14ac:dyDescent="0.25">
      <c r="A44" s="3" t="s">
        <v>155</v>
      </c>
      <c r="B44" s="3" t="s">
        <v>204</v>
      </c>
      <c r="C44" s="3" t="s">
        <v>272</v>
      </c>
      <c r="D44" s="3" t="s">
        <v>331</v>
      </c>
      <c r="E44" s="3">
        <v>52</v>
      </c>
      <c r="F44" s="3" t="s">
        <v>207</v>
      </c>
      <c r="G44" s="3" t="s">
        <v>214</v>
      </c>
      <c r="H44" s="3" t="s">
        <v>20</v>
      </c>
      <c r="I44" s="3" t="s">
        <v>217</v>
      </c>
      <c r="J44" s="3">
        <v>4</v>
      </c>
      <c r="K44" s="3" t="s">
        <v>16</v>
      </c>
      <c r="L44" s="3" t="s">
        <v>223</v>
      </c>
    </row>
    <row r="45" spans="1:12" ht="12.75" customHeight="1" x14ac:dyDescent="0.25">
      <c r="A45" s="3" t="s">
        <v>41</v>
      </c>
      <c r="B45" s="3" t="s">
        <v>204</v>
      </c>
      <c r="C45" s="3" t="s">
        <v>224</v>
      </c>
      <c r="D45" s="3" t="s">
        <v>244</v>
      </c>
      <c r="E45" s="3">
        <v>65</v>
      </c>
      <c r="F45" s="3" t="s">
        <v>229</v>
      </c>
      <c r="G45" s="3" t="s">
        <v>208</v>
      </c>
      <c r="H45" s="3" t="s">
        <v>20</v>
      </c>
      <c r="I45" s="3" t="s">
        <v>217</v>
      </c>
      <c r="J45" s="3">
        <v>3</v>
      </c>
      <c r="K45" s="3" t="s">
        <v>16</v>
      </c>
      <c r="L45" s="3" t="s">
        <v>223</v>
      </c>
    </row>
    <row r="46" spans="1:12" ht="12.75" customHeight="1" x14ac:dyDescent="0.25">
      <c r="A46" s="3" t="s">
        <v>187</v>
      </c>
      <c r="B46" s="3" t="s">
        <v>204</v>
      </c>
      <c r="C46" s="3" t="s">
        <v>261</v>
      </c>
      <c r="D46" s="3" t="s">
        <v>254</v>
      </c>
      <c r="E46" s="3">
        <v>41</v>
      </c>
      <c r="F46" s="3" t="s">
        <v>213</v>
      </c>
      <c r="G46" s="3" t="s">
        <v>208</v>
      </c>
      <c r="H46" s="3" t="s">
        <v>188</v>
      </c>
      <c r="I46" s="3" t="s">
        <v>209</v>
      </c>
      <c r="J46" s="3">
        <v>1</v>
      </c>
      <c r="K46" s="3" t="s">
        <v>16</v>
      </c>
      <c r="L46" s="3" t="s">
        <v>223</v>
      </c>
    </row>
    <row r="47" spans="1:12" ht="12.75" customHeight="1" x14ac:dyDescent="0.25">
      <c r="A47" s="3" t="s">
        <v>145</v>
      </c>
      <c r="B47" s="3" t="s">
        <v>204</v>
      </c>
      <c r="C47" s="3" t="s">
        <v>253</v>
      </c>
      <c r="D47" s="3" t="s">
        <v>254</v>
      </c>
      <c r="E47" s="3">
        <v>34</v>
      </c>
      <c r="F47" s="3" t="s">
        <v>226</v>
      </c>
      <c r="G47" s="3" t="s">
        <v>208</v>
      </c>
      <c r="H47" s="3" t="s">
        <v>20</v>
      </c>
      <c r="I47" s="3" t="s">
        <v>209</v>
      </c>
      <c r="J47" s="3">
        <v>2</v>
      </c>
      <c r="K47" s="3" t="s">
        <v>16</v>
      </c>
      <c r="L47" s="3" t="s">
        <v>223</v>
      </c>
    </row>
    <row r="48" spans="1:12" ht="12.75" customHeight="1" x14ac:dyDescent="0.25">
      <c r="A48" s="3" t="s">
        <v>124</v>
      </c>
      <c r="B48" s="3" t="s">
        <v>204</v>
      </c>
      <c r="C48" s="3" t="s">
        <v>317</v>
      </c>
      <c r="D48" s="3" t="s">
        <v>219</v>
      </c>
      <c r="E48" s="3">
        <v>48</v>
      </c>
      <c r="F48" s="3" t="s">
        <v>207</v>
      </c>
      <c r="G48" s="3" t="s">
        <v>214</v>
      </c>
      <c r="H48" s="3" t="s">
        <v>20</v>
      </c>
      <c r="I48" s="3" t="s">
        <v>217</v>
      </c>
      <c r="J48" s="3">
        <v>4</v>
      </c>
      <c r="K48" s="3" t="s">
        <v>16</v>
      </c>
      <c r="L48" s="3" t="s">
        <v>223</v>
      </c>
    </row>
    <row r="49" spans="1:12" ht="12.75" customHeight="1" x14ac:dyDescent="0.25">
      <c r="A49" s="3" t="s">
        <v>68</v>
      </c>
      <c r="B49" s="3" t="s">
        <v>204</v>
      </c>
      <c r="C49" s="3" t="s">
        <v>341</v>
      </c>
      <c r="D49" s="3" t="s">
        <v>342</v>
      </c>
      <c r="E49" s="3">
        <v>31</v>
      </c>
      <c r="F49" s="3" t="s">
        <v>226</v>
      </c>
      <c r="G49" s="3" t="s">
        <v>214</v>
      </c>
      <c r="H49" s="3" t="s">
        <v>20</v>
      </c>
      <c r="I49" s="3" t="s">
        <v>217</v>
      </c>
      <c r="J49" s="3">
        <v>5</v>
      </c>
      <c r="K49" s="3" t="s">
        <v>16</v>
      </c>
      <c r="L49" s="3" t="s">
        <v>210</v>
      </c>
    </row>
    <row r="50" spans="1:12" ht="12.75" customHeight="1" x14ac:dyDescent="0.25">
      <c r="A50" s="3" t="s">
        <v>94</v>
      </c>
      <c r="B50" s="3" t="s">
        <v>204</v>
      </c>
      <c r="C50" s="3" t="s">
        <v>268</v>
      </c>
      <c r="D50" s="3" t="s">
        <v>269</v>
      </c>
      <c r="E50" s="3">
        <v>50</v>
      </c>
      <c r="F50" s="3" t="s">
        <v>207</v>
      </c>
      <c r="G50" s="3" t="s">
        <v>214</v>
      </c>
      <c r="H50" s="3" t="s">
        <v>20</v>
      </c>
      <c r="I50" s="3" t="s">
        <v>217</v>
      </c>
      <c r="J50" s="3">
        <v>5</v>
      </c>
      <c r="K50" s="3" t="s">
        <v>16</v>
      </c>
      <c r="L50" s="3" t="s">
        <v>223</v>
      </c>
    </row>
    <row r="51" spans="1:12" ht="12.75" customHeight="1" x14ac:dyDescent="0.25">
      <c r="A51" s="3" t="s">
        <v>175</v>
      </c>
      <c r="B51" s="3" t="s">
        <v>204</v>
      </c>
      <c r="C51" s="3" t="s">
        <v>352</v>
      </c>
      <c r="D51" s="3" t="s">
        <v>353</v>
      </c>
      <c r="E51" s="3">
        <v>44</v>
      </c>
      <c r="F51" s="3" t="s">
        <v>213</v>
      </c>
      <c r="G51" s="3" t="s">
        <v>208</v>
      </c>
      <c r="H51" s="3" t="s">
        <v>20</v>
      </c>
      <c r="I51" s="3" t="s">
        <v>217</v>
      </c>
      <c r="J51" s="3">
        <v>5</v>
      </c>
      <c r="K51" s="3" t="s">
        <v>23</v>
      </c>
      <c r="L51" s="3" t="s">
        <v>210</v>
      </c>
    </row>
    <row r="52" spans="1:12" ht="12.75" customHeight="1" x14ac:dyDescent="0.25">
      <c r="A52" s="3" t="s">
        <v>135</v>
      </c>
      <c r="B52" s="3" t="s">
        <v>204</v>
      </c>
      <c r="C52" s="3" t="s">
        <v>255</v>
      </c>
      <c r="D52" s="3" t="s">
        <v>219</v>
      </c>
      <c r="E52" s="3">
        <v>42</v>
      </c>
      <c r="F52" s="3" t="s">
        <v>213</v>
      </c>
      <c r="G52" s="3" t="s">
        <v>214</v>
      </c>
      <c r="H52" s="3" t="s">
        <v>20</v>
      </c>
      <c r="I52" s="3" t="s">
        <v>209</v>
      </c>
      <c r="J52" s="3">
        <v>5</v>
      </c>
      <c r="K52" s="3" t="s">
        <v>16</v>
      </c>
      <c r="L52" s="3" t="s">
        <v>223</v>
      </c>
    </row>
    <row r="53" spans="1:12" ht="12.75" customHeight="1" x14ac:dyDescent="0.25">
      <c r="A53" s="3" t="s">
        <v>75</v>
      </c>
      <c r="B53" s="7" t="s">
        <v>232</v>
      </c>
      <c r="C53" s="3" t="s">
        <v>263</v>
      </c>
      <c r="G53" s="3" t="s">
        <v>234</v>
      </c>
      <c r="H53" s="3" t="s">
        <v>20</v>
      </c>
      <c r="I53" s="3" t="s">
        <v>209</v>
      </c>
      <c r="J53" s="3">
        <v>5</v>
      </c>
      <c r="K53" s="3" t="s">
        <v>16</v>
      </c>
      <c r="L53" s="3" t="s">
        <v>210</v>
      </c>
    </row>
    <row r="54" spans="1:12" ht="12.75" customHeight="1" x14ac:dyDescent="0.25">
      <c r="A54" s="3" t="s">
        <v>186</v>
      </c>
      <c r="B54" s="3" t="s">
        <v>204</v>
      </c>
      <c r="C54" s="3" t="s">
        <v>284</v>
      </c>
      <c r="D54" s="3" t="s">
        <v>285</v>
      </c>
      <c r="E54" s="3">
        <v>42</v>
      </c>
      <c r="F54" s="3" t="s">
        <v>213</v>
      </c>
      <c r="G54" s="3" t="s">
        <v>208</v>
      </c>
      <c r="H54" s="3" t="s">
        <v>20</v>
      </c>
      <c r="I54" s="3" t="s">
        <v>217</v>
      </c>
      <c r="J54" s="3">
        <v>4</v>
      </c>
      <c r="K54" s="3" t="s">
        <v>16</v>
      </c>
      <c r="L54" s="3" t="s">
        <v>210</v>
      </c>
    </row>
    <row r="55" spans="1:12" ht="12.75" customHeight="1" x14ac:dyDescent="0.25">
      <c r="A55" s="3" t="s">
        <v>93</v>
      </c>
      <c r="B55" s="3" t="s">
        <v>204</v>
      </c>
      <c r="C55" s="3" t="s">
        <v>382</v>
      </c>
      <c r="D55" s="3" t="s">
        <v>383</v>
      </c>
      <c r="E55" s="3">
        <v>29</v>
      </c>
      <c r="F55" s="3" t="s">
        <v>226</v>
      </c>
      <c r="G55" s="3" t="s">
        <v>208</v>
      </c>
      <c r="H55" s="3" t="s">
        <v>20</v>
      </c>
      <c r="I55" s="3" t="s">
        <v>217</v>
      </c>
      <c r="J55" s="3">
        <v>3</v>
      </c>
      <c r="K55" s="3" t="s">
        <v>23</v>
      </c>
      <c r="L55" s="3" t="s">
        <v>210</v>
      </c>
    </row>
    <row r="56" spans="1:12" ht="12.75" customHeight="1" x14ac:dyDescent="0.25">
      <c r="A56" s="3" t="s">
        <v>171</v>
      </c>
      <c r="B56" s="3" t="s">
        <v>204</v>
      </c>
      <c r="C56" s="3" t="s">
        <v>266</v>
      </c>
      <c r="D56" s="3" t="s">
        <v>228</v>
      </c>
      <c r="E56" s="3">
        <v>45</v>
      </c>
      <c r="F56" s="3" t="s">
        <v>213</v>
      </c>
      <c r="G56" s="3" t="s">
        <v>208</v>
      </c>
      <c r="H56" s="3" t="s">
        <v>20</v>
      </c>
      <c r="I56" s="3" t="s">
        <v>217</v>
      </c>
      <c r="J56" s="3">
        <v>4</v>
      </c>
      <c r="K56" s="3" t="s">
        <v>23</v>
      </c>
      <c r="L56" s="3" t="s">
        <v>210</v>
      </c>
    </row>
    <row r="57" spans="1:12" ht="12.75" customHeight="1" x14ac:dyDescent="0.25">
      <c r="A57" s="3" t="s">
        <v>169</v>
      </c>
      <c r="B57" s="3" t="s">
        <v>204</v>
      </c>
      <c r="C57" s="3" t="s">
        <v>322</v>
      </c>
      <c r="D57" s="3" t="s">
        <v>254</v>
      </c>
      <c r="E57" s="3">
        <v>57</v>
      </c>
      <c r="F57" s="3" t="s">
        <v>229</v>
      </c>
      <c r="G57" s="3" t="s">
        <v>208</v>
      </c>
      <c r="H57" s="3" t="s">
        <v>42</v>
      </c>
      <c r="I57" s="3" t="s">
        <v>217</v>
      </c>
      <c r="J57" s="3">
        <v>3</v>
      </c>
      <c r="K57" s="3" t="s">
        <v>23</v>
      </c>
      <c r="L57" s="3" t="s">
        <v>223</v>
      </c>
    </row>
    <row r="58" spans="1:12" ht="12.75" customHeight="1" x14ac:dyDescent="0.25">
      <c r="A58" s="3" t="s">
        <v>108</v>
      </c>
      <c r="B58" s="3" t="s">
        <v>204</v>
      </c>
      <c r="C58" s="3" t="s">
        <v>333</v>
      </c>
      <c r="D58" s="3" t="s">
        <v>334</v>
      </c>
      <c r="E58" s="3">
        <v>41</v>
      </c>
      <c r="F58" s="3" t="s">
        <v>213</v>
      </c>
      <c r="G58" s="3" t="s">
        <v>208</v>
      </c>
      <c r="H58" s="3" t="s">
        <v>20</v>
      </c>
      <c r="I58" s="3" t="s">
        <v>217</v>
      </c>
      <c r="J58" s="3">
        <v>4</v>
      </c>
      <c r="K58" s="3" t="s">
        <v>23</v>
      </c>
      <c r="L58" s="3" t="s">
        <v>223</v>
      </c>
    </row>
    <row r="59" spans="1:12" ht="12.75" customHeight="1" x14ac:dyDescent="0.25">
      <c r="A59" s="3" t="s">
        <v>153</v>
      </c>
      <c r="B59" s="3" t="s">
        <v>204</v>
      </c>
      <c r="C59" s="3" t="s">
        <v>343</v>
      </c>
      <c r="D59" s="3" t="s">
        <v>260</v>
      </c>
      <c r="E59" s="3">
        <v>29</v>
      </c>
      <c r="F59" s="3" t="s">
        <v>226</v>
      </c>
      <c r="G59" s="3" t="s">
        <v>214</v>
      </c>
      <c r="H59" s="3" t="s">
        <v>20</v>
      </c>
      <c r="I59" s="3" t="s">
        <v>217</v>
      </c>
      <c r="J59" s="3">
        <v>2</v>
      </c>
      <c r="K59" s="3" t="s">
        <v>16</v>
      </c>
      <c r="L59" s="3" t="s">
        <v>210</v>
      </c>
    </row>
    <row r="60" spans="1:12" ht="12.75" customHeight="1" x14ac:dyDescent="0.25">
      <c r="A60" s="3" t="s">
        <v>126</v>
      </c>
      <c r="B60" s="3" t="s">
        <v>204</v>
      </c>
      <c r="C60" s="3" t="s">
        <v>265</v>
      </c>
      <c r="D60" s="3" t="s">
        <v>242</v>
      </c>
      <c r="E60" s="3">
        <v>43</v>
      </c>
      <c r="F60" s="3" t="s">
        <v>213</v>
      </c>
      <c r="G60" s="3" t="s">
        <v>208</v>
      </c>
      <c r="H60" s="3" t="s">
        <v>20</v>
      </c>
      <c r="I60" s="3" t="s">
        <v>217</v>
      </c>
      <c r="J60" s="3">
        <v>4</v>
      </c>
      <c r="K60" s="3" t="s">
        <v>16</v>
      </c>
      <c r="L60" s="3" t="s">
        <v>223</v>
      </c>
    </row>
    <row r="61" spans="1:12" ht="12.75" customHeight="1" x14ac:dyDescent="0.25">
      <c r="A61" s="3" t="s">
        <v>118</v>
      </c>
      <c r="B61" s="3" t="s">
        <v>204</v>
      </c>
      <c r="C61" s="3" t="s">
        <v>257</v>
      </c>
      <c r="D61" s="3" t="s">
        <v>293</v>
      </c>
      <c r="E61" s="3">
        <v>51</v>
      </c>
      <c r="F61" s="3" t="s">
        <v>207</v>
      </c>
      <c r="G61" s="3" t="s">
        <v>214</v>
      </c>
      <c r="H61" s="3" t="s">
        <v>42</v>
      </c>
      <c r="I61" s="3" t="s">
        <v>209</v>
      </c>
      <c r="J61" s="3">
        <v>3</v>
      </c>
      <c r="K61" s="3" t="s">
        <v>16</v>
      </c>
      <c r="L61" s="3" t="s">
        <v>223</v>
      </c>
    </row>
    <row r="62" spans="1:12" ht="12.75" customHeight="1" x14ac:dyDescent="0.25">
      <c r="A62" s="3" t="s">
        <v>144</v>
      </c>
      <c r="B62" s="3" t="s">
        <v>204</v>
      </c>
      <c r="C62" s="3" t="s">
        <v>326</v>
      </c>
      <c r="D62" s="3" t="s">
        <v>327</v>
      </c>
      <c r="E62" s="3">
        <v>31</v>
      </c>
      <c r="F62" s="3" t="s">
        <v>226</v>
      </c>
      <c r="G62" s="3" t="s">
        <v>214</v>
      </c>
      <c r="H62" s="3" t="s">
        <v>20</v>
      </c>
      <c r="I62" s="3" t="s">
        <v>209</v>
      </c>
      <c r="J62" s="3">
        <v>5</v>
      </c>
      <c r="K62" s="3" t="s">
        <v>16</v>
      </c>
      <c r="L62" s="3" t="s">
        <v>223</v>
      </c>
    </row>
    <row r="63" spans="1:12" ht="12.75" customHeight="1" x14ac:dyDescent="0.25">
      <c r="A63" s="3" t="s">
        <v>159</v>
      </c>
      <c r="B63" s="3" t="s">
        <v>204</v>
      </c>
      <c r="C63" s="3" t="s">
        <v>291</v>
      </c>
      <c r="D63" s="3" t="s">
        <v>292</v>
      </c>
      <c r="E63" s="3">
        <v>34</v>
      </c>
      <c r="F63" s="3" t="s">
        <v>226</v>
      </c>
      <c r="G63" s="3" t="s">
        <v>208</v>
      </c>
      <c r="H63" s="3" t="s">
        <v>20</v>
      </c>
      <c r="I63" s="3" t="s">
        <v>217</v>
      </c>
      <c r="J63" s="3">
        <v>5</v>
      </c>
      <c r="K63" s="3" t="s">
        <v>23</v>
      </c>
      <c r="L63" s="3" t="s">
        <v>223</v>
      </c>
    </row>
    <row r="64" spans="1:12" ht="12.75" customHeight="1" x14ac:dyDescent="0.25">
      <c r="A64" s="3" t="s">
        <v>57</v>
      </c>
      <c r="B64" s="3" t="s">
        <v>204</v>
      </c>
      <c r="C64" s="3" t="s">
        <v>328</v>
      </c>
      <c r="D64" s="3" t="s">
        <v>315</v>
      </c>
      <c r="E64" s="3">
        <v>41</v>
      </c>
      <c r="F64" s="3" t="s">
        <v>213</v>
      </c>
      <c r="G64" s="3" t="s">
        <v>208</v>
      </c>
      <c r="H64" s="3" t="s">
        <v>20</v>
      </c>
      <c r="I64" s="3" t="s">
        <v>217</v>
      </c>
      <c r="J64" s="3">
        <v>5</v>
      </c>
      <c r="K64" s="3" t="s">
        <v>23</v>
      </c>
      <c r="L64" s="3" t="s">
        <v>223</v>
      </c>
    </row>
    <row r="65" spans="1:12" ht="12.75" customHeight="1" x14ac:dyDescent="0.25">
      <c r="A65" s="3" t="s">
        <v>129</v>
      </c>
      <c r="B65" s="3" t="s">
        <v>204</v>
      </c>
      <c r="C65" s="3" t="s">
        <v>356</v>
      </c>
      <c r="D65" s="3" t="s">
        <v>357</v>
      </c>
      <c r="E65" s="3">
        <v>48</v>
      </c>
      <c r="F65" s="3" t="s">
        <v>207</v>
      </c>
      <c r="G65" s="3" t="s">
        <v>208</v>
      </c>
      <c r="H65" s="3" t="s">
        <v>20</v>
      </c>
      <c r="I65" s="3" t="s">
        <v>217</v>
      </c>
      <c r="J65" s="3">
        <v>4</v>
      </c>
      <c r="K65" s="3" t="s">
        <v>16</v>
      </c>
      <c r="L65" s="3" t="s">
        <v>210</v>
      </c>
    </row>
    <row r="66" spans="1:12" ht="12.75" customHeight="1" x14ac:dyDescent="0.25">
      <c r="A66" s="3" t="s">
        <v>95</v>
      </c>
      <c r="B66" s="3" t="s">
        <v>204</v>
      </c>
      <c r="C66" s="3" t="s">
        <v>344</v>
      </c>
      <c r="D66" s="3" t="s">
        <v>237</v>
      </c>
      <c r="E66" s="3">
        <v>41</v>
      </c>
      <c r="F66" s="3" t="s">
        <v>213</v>
      </c>
      <c r="G66" s="3" t="s">
        <v>214</v>
      </c>
      <c r="H66" s="3" t="s">
        <v>20</v>
      </c>
      <c r="I66" s="3" t="s">
        <v>209</v>
      </c>
      <c r="J66" s="3">
        <v>3</v>
      </c>
      <c r="K66" s="3" t="s">
        <v>16</v>
      </c>
      <c r="L66" s="3" t="s">
        <v>223</v>
      </c>
    </row>
    <row r="67" spans="1:12" ht="12.75" customHeight="1" x14ac:dyDescent="0.25">
      <c r="A67" s="3" t="s">
        <v>19</v>
      </c>
      <c r="B67" s="3" t="s">
        <v>204</v>
      </c>
      <c r="C67" s="3" t="s">
        <v>211</v>
      </c>
      <c r="D67" s="3" t="s">
        <v>212</v>
      </c>
      <c r="E67" s="3">
        <v>44</v>
      </c>
      <c r="F67" s="3" t="s">
        <v>213</v>
      </c>
      <c r="G67" s="3" t="s">
        <v>214</v>
      </c>
      <c r="H67" s="3" t="s">
        <v>20</v>
      </c>
      <c r="I67" s="3" t="s">
        <v>209</v>
      </c>
      <c r="J67" s="3">
        <v>5</v>
      </c>
      <c r="K67" s="3" t="s">
        <v>16</v>
      </c>
      <c r="L67" s="3" t="s">
        <v>210</v>
      </c>
    </row>
    <row r="68" spans="1:12" ht="12.75" customHeight="1" x14ac:dyDescent="0.25">
      <c r="A68" s="3" t="s">
        <v>182</v>
      </c>
      <c r="B68" s="3" t="s">
        <v>204</v>
      </c>
      <c r="C68" s="3" t="s">
        <v>381</v>
      </c>
      <c r="D68" s="3" t="s">
        <v>338</v>
      </c>
      <c r="E68" s="3">
        <v>40</v>
      </c>
      <c r="F68" s="3" t="s">
        <v>213</v>
      </c>
      <c r="G68" s="3" t="s">
        <v>208</v>
      </c>
      <c r="H68" s="3" t="s">
        <v>42</v>
      </c>
      <c r="I68" s="3" t="s">
        <v>217</v>
      </c>
      <c r="J68" s="3">
        <v>1</v>
      </c>
      <c r="K68" s="3" t="s">
        <v>16</v>
      </c>
      <c r="L68" s="3" t="s">
        <v>223</v>
      </c>
    </row>
    <row r="69" spans="1:12" ht="12.75" customHeight="1" x14ac:dyDescent="0.25">
      <c r="A69" s="3" t="s">
        <v>43</v>
      </c>
      <c r="B69" s="3" t="s">
        <v>204</v>
      </c>
      <c r="C69" s="3" t="s">
        <v>373</v>
      </c>
      <c r="D69" s="3" t="s">
        <v>222</v>
      </c>
      <c r="E69" s="3">
        <v>49</v>
      </c>
      <c r="F69" s="3" t="s">
        <v>207</v>
      </c>
      <c r="G69" s="3" t="s">
        <v>214</v>
      </c>
      <c r="H69" s="3" t="s">
        <v>20</v>
      </c>
      <c r="I69" s="3" t="s">
        <v>217</v>
      </c>
      <c r="J69" s="3">
        <v>3</v>
      </c>
      <c r="K69" s="3" t="s">
        <v>23</v>
      </c>
      <c r="L69" s="3" t="s">
        <v>210</v>
      </c>
    </row>
    <row r="70" spans="1:12" ht="12.75" customHeight="1" x14ac:dyDescent="0.25">
      <c r="A70" s="3" t="s">
        <v>181</v>
      </c>
      <c r="B70" s="3" t="s">
        <v>204</v>
      </c>
      <c r="C70" s="3" t="s">
        <v>312</v>
      </c>
      <c r="D70" s="3" t="s">
        <v>293</v>
      </c>
      <c r="E70" s="3">
        <v>38</v>
      </c>
      <c r="F70" s="3" t="s">
        <v>213</v>
      </c>
      <c r="G70" s="3" t="s">
        <v>214</v>
      </c>
      <c r="H70" s="3" t="s">
        <v>20</v>
      </c>
      <c r="I70" s="3" t="s">
        <v>209</v>
      </c>
      <c r="J70" s="3">
        <v>4</v>
      </c>
      <c r="K70" s="3" t="s">
        <v>23</v>
      </c>
      <c r="L70" s="3" t="s">
        <v>223</v>
      </c>
    </row>
    <row r="71" spans="1:12" ht="12.75" customHeight="1" x14ac:dyDescent="0.25">
      <c r="A71" s="3" t="s">
        <v>131</v>
      </c>
      <c r="B71" s="3" t="s">
        <v>204</v>
      </c>
      <c r="C71" s="3" t="s">
        <v>221</v>
      </c>
      <c r="D71" s="3" t="s">
        <v>222</v>
      </c>
      <c r="E71" s="3">
        <v>39</v>
      </c>
      <c r="F71" s="3" t="s">
        <v>213</v>
      </c>
      <c r="G71" s="3" t="s">
        <v>214</v>
      </c>
      <c r="H71" s="3" t="s">
        <v>20</v>
      </c>
      <c r="I71" s="3" t="s">
        <v>209</v>
      </c>
      <c r="J71" s="3">
        <v>2</v>
      </c>
      <c r="K71" s="3" t="s">
        <v>16</v>
      </c>
      <c r="L71" s="3" t="s">
        <v>223</v>
      </c>
    </row>
    <row r="72" spans="1:12" ht="12.75" customHeight="1" x14ac:dyDescent="0.25">
      <c r="A72" s="3" t="s">
        <v>70</v>
      </c>
      <c r="B72" s="3" t="s">
        <v>204</v>
      </c>
      <c r="C72" s="3" t="s">
        <v>286</v>
      </c>
      <c r="D72" s="3" t="s">
        <v>260</v>
      </c>
      <c r="E72" s="3">
        <v>66</v>
      </c>
      <c r="F72" s="3" t="s">
        <v>220</v>
      </c>
      <c r="G72" s="3" t="s">
        <v>208</v>
      </c>
      <c r="H72" s="3" t="s">
        <v>20</v>
      </c>
      <c r="I72" s="3" t="s">
        <v>217</v>
      </c>
      <c r="J72" s="3">
        <v>5</v>
      </c>
      <c r="K72" s="3" t="s">
        <v>16</v>
      </c>
      <c r="L72" s="3" t="s">
        <v>273</v>
      </c>
    </row>
    <row r="73" spans="1:12" ht="12.75" customHeight="1" x14ac:dyDescent="0.25">
      <c r="A73" s="3" t="s">
        <v>150</v>
      </c>
      <c r="B73" s="3" t="s">
        <v>204</v>
      </c>
      <c r="C73" s="3" t="s">
        <v>266</v>
      </c>
      <c r="D73" s="3" t="s">
        <v>369</v>
      </c>
      <c r="E73" s="3">
        <v>40</v>
      </c>
      <c r="F73" s="3" t="s">
        <v>213</v>
      </c>
      <c r="G73" s="3" t="s">
        <v>208</v>
      </c>
      <c r="H73" s="3" t="s">
        <v>20</v>
      </c>
      <c r="I73" s="3" t="s">
        <v>209</v>
      </c>
      <c r="J73" s="3">
        <v>2</v>
      </c>
      <c r="K73" s="3" t="s">
        <v>23</v>
      </c>
      <c r="L73" s="3" t="s">
        <v>223</v>
      </c>
    </row>
    <row r="74" spans="1:12" ht="12.75" customHeight="1" x14ac:dyDescent="0.25">
      <c r="A74" s="3" t="s">
        <v>149</v>
      </c>
      <c r="B74" s="3" t="s">
        <v>204</v>
      </c>
      <c r="C74" s="3" t="s">
        <v>386</v>
      </c>
      <c r="D74" s="3" t="s">
        <v>216</v>
      </c>
      <c r="E74" s="3">
        <v>40</v>
      </c>
      <c r="F74" s="3" t="s">
        <v>213</v>
      </c>
      <c r="G74" s="3" t="s">
        <v>214</v>
      </c>
      <c r="H74" s="3" t="s">
        <v>20</v>
      </c>
      <c r="I74" s="3" t="s">
        <v>217</v>
      </c>
      <c r="J74" s="3">
        <v>2</v>
      </c>
      <c r="K74" s="3" t="s">
        <v>23</v>
      </c>
      <c r="L74" s="3" t="s">
        <v>223</v>
      </c>
    </row>
    <row r="75" spans="1:12" ht="12.75" customHeight="1" x14ac:dyDescent="0.25">
      <c r="A75" s="3" t="s">
        <v>67</v>
      </c>
      <c r="B75" s="3" t="s">
        <v>204</v>
      </c>
      <c r="C75" s="3" t="s">
        <v>377</v>
      </c>
      <c r="D75" s="3" t="s">
        <v>363</v>
      </c>
      <c r="E75" s="3">
        <v>44</v>
      </c>
      <c r="F75" s="3" t="s">
        <v>213</v>
      </c>
      <c r="G75" s="3" t="s">
        <v>214</v>
      </c>
      <c r="H75" s="3" t="s">
        <v>20</v>
      </c>
      <c r="I75" s="3" t="s">
        <v>217</v>
      </c>
      <c r="J75" s="3">
        <v>2</v>
      </c>
      <c r="K75" s="3" t="s">
        <v>16</v>
      </c>
      <c r="L75" s="3" t="s">
        <v>210</v>
      </c>
    </row>
    <row r="76" spans="1:12" ht="12.75" customHeight="1" x14ac:dyDescent="0.25">
      <c r="A76" s="3" t="s">
        <v>138</v>
      </c>
      <c r="B76" s="3" t="s">
        <v>204</v>
      </c>
      <c r="C76" s="3" t="s">
        <v>262</v>
      </c>
      <c r="D76" s="3" t="s">
        <v>237</v>
      </c>
      <c r="E76" s="3">
        <v>59</v>
      </c>
      <c r="F76" s="3" t="s">
        <v>229</v>
      </c>
      <c r="G76" s="3" t="s">
        <v>214</v>
      </c>
      <c r="H76" s="3" t="s">
        <v>20</v>
      </c>
      <c r="I76" s="3" t="s">
        <v>217</v>
      </c>
      <c r="J76" s="3">
        <v>3</v>
      </c>
      <c r="K76" s="3" t="s">
        <v>16</v>
      </c>
      <c r="L76" s="3" t="s">
        <v>223</v>
      </c>
    </row>
    <row r="77" spans="1:12" ht="12.75" customHeight="1" x14ac:dyDescent="0.25">
      <c r="A77" s="3" t="s">
        <v>45</v>
      </c>
      <c r="B77" s="3" t="s">
        <v>204</v>
      </c>
      <c r="C77" s="3" t="s">
        <v>245</v>
      </c>
      <c r="D77" s="3" t="s">
        <v>246</v>
      </c>
      <c r="E77" s="3">
        <v>60</v>
      </c>
      <c r="F77" s="3" t="s">
        <v>229</v>
      </c>
      <c r="G77" s="3" t="s">
        <v>214</v>
      </c>
      <c r="H77" s="3" t="s">
        <v>24</v>
      </c>
      <c r="I77" s="3" t="s">
        <v>209</v>
      </c>
      <c r="J77" s="3">
        <v>5</v>
      </c>
      <c r="K77" s="3" t="s">
        <v>16</v>
      </c>
      <c r="L77" s="3" t="s">
        <v>210</v>
      </c>
    </row>
    <row r="78" spans="1:12" ht="12.75" customHeight="1" x14ac:dyDescent="0.25">
      <c r="A78" s="3" t="s">
        <v>152</v>
      </c>
      <c r="B78" s="3" t="s">
        <v>204</v>
      </c>
      <c r="C78" s="3" t="s">
        <v>344</v>
      </c>
      <c r="D78" s="3" t="s">
        <v>354</v>
      </c>
      <c r="E78" s="3">
        <v>33</v>
      </c>
      <c r="F78" s="3" t="s">
        <v>226</v>
      </c>
      <c r="G78" s="3" t="s">
        <v>208</v>
      </c>
      <c r="H78" s="3" t="s">
        <v>20</v>
      </c>
      <c r="I78" s="3" t="s">
        <v>209</v>
      </c>
      <c r="J78" s="3">
        <v>4</v>
      </c>
      <c r="K78" s="3" t="s">
        <v>16</v>
      </c>
      <c r="L78" s="3" t="s">
        <v>273</v>
      </c>
    </row>
    <row r="79" spans="1:12" ht="12.75" customHeight="1" x14ac:dyDescent="0.25">
      <c r="A79" s="3" t="s">
        <v>88</v>
      </c>
      <c r="B79" s="3" t="s">
        <v>204</v>
      </c>
      <c r="C79" s="3" t="s">
        <v>259</v>
      </c>
      <c r="D79" s="3" t="s">
        <v>260</v>
      </c>
      <c r="E79" s="3">
        <v>42</v>
      </c>
      <c r="F79" s="3" t="s">
        <v>213</v>
      </c>
      <c r="G79" s="3" t="s">
        <v>214</v>
      </c>
      <c r="H79" s="3" t="s">
        <v>20</v>
      </c>
      <c r="I79" s="3" t="s">
        <v>209</v>
      </c>
      <c r="J79" s="3">
        <v>3</v>
      </c>
      <c r="K79" s="3" t="s">
        <v>23</v>
      </c>
      <c r="L79" s="3" t="s">
        <v>210</v>
      </c>
    </row>
    <row r="80" spans="1:12" ht="12.75" customHeight="1" x14ac:dyDescent="0.25">
      <c r="A80" s="3" t="s">
        <v>85</v>
      </c>
      <c r="B80" s="3" t="s">
        <v>204</v>
      </c>
      <c r="C80" s="3" t="s">
        <v>227</v>
      </c>
      <c r="D80" s="3" t="s">
        <v>206</v>
      </c>
      <c r="E80" s="3">
        <v>48</v>
      </c>
      <c r="F80" s="3" t="s">
        <v>207</v>
      </c>
      <c r="G80" s="3" t="s">
        <v>208</v>
      </c>
      <c r="H80" s="3" t="s">
        <v>20</v>
      </c>
      <c r="I80" s="3" t="s">
        <v>209</v>
      </c>
      <c r="J80" s="3">
        <v>5</v>
      </c>
      <c r="K80" s="3" t="s">
        <v>16</v>
      </c>
      <c r="L80" s="3" t="s">
        <v>273</v>
      </c>
    </row>
    <row r="81" spans="1:12" ht="12.75" customHeight="1" x14ac:dyDescent="0.25">
      <c r="A81" s="3" t="s">
        <v>190</v>
      </c>
      <c r="B81" s="3" t="s">
        <v>204</v>
      </c>
      <c r="C81" s="3" t="s">
        <v>297</v>
      </c>
      <c r="D81" s="3" t="s">
        <v>281</v>
      </c>
      <c r="E81" s="3">
        <v>33</v>
      </c>
      <c r="F81" s="3" t="s">
        <v>226</v>
      </c>
      <c r="G81" s="3" t="s">
        <v>214</v>
      </c>
      <c r="H81" s="3" t="s">
        <v>20</v>
      </c>
      <c r="I81" s="3" t="s">
        <v>217</v>
      </c>
      <c r="J81" s="3">
        <v>2</v>
      </c>
      <c r="K81" s="3" t="s">
        <v>23</v>
      </c>
      <c r="L81" s="3" t="s">
        <v>210</v>
      </c>
    </row>
    <row r="82" spans="1:12" ht="12.75" customHeight="1" x14ac:dyDescent="0.25">
      <c r="A82" s="3" t="s">
        <v>179</v>
      </c>
      <c r="B82" s="3" t="s">
        <v>204</v>
      </c>
      <c r="C82" s="3" t="s">
        <v>308</v>
      </c>
      <c r="D82" s="3" t="s">
        <v>309</v>
      </c>
      <c r="E82" s="3">
        <v>42</v>
      </c>
      <c r="F82" s="3" t="s">
        <v>213</v>
      </c>
      <c r="G82" s="3" t="s">
        <v>214</v>
      </c>
      <c r="H82" s="3" t="s">
        <v>180</v>
      </c>
      <c r="I82" s="3" t="s">
        <v>217</v>
      </c>
      <c r="J82" s="3">
        <v>3</v>
      </c>
      <c r="K82" s="3" t="s">
        <v>16</v>
      </c>
      <c r="L82" s="3" t="s">
        <v>223</v>
      </c>
    </row>
    <row r="83" spans="1:12" ht="12.75" customHeight="1" x14ac:dyDescent="0.25">
      <c r="A83" s="3" t="s">
        <v>79</v>
      </c>
      <c r="B83" s="3" t="s">
        <v>204</v>
      </c>
      <c r="C83" s="3" t="s">
        <v>288</v>
      </c>
      <c r="D83" s="3" t="s">
        <v>228</v>
      </c>
      <c r="E83" s="3">
        <v>33</v>
      </c>
      <c r="F83" s="3" t="s">
        <v>226</v>
      </c>
      <c r="G83" s="3" t="s">
        <v>208</v>
      </c>
      <c r="H83" s="3" t="s">
        <v>20</v>
      </c>
      <c r="I83" s="3" t="s">
        <v>209</v>
      </c>
      <c r="J83" s="3">
        <v>3</v>
      </c>
      <c r="K83" s="3" t="s">
        <v>16</v>
      </c>
      <c r="L83" s="3" t="s">
        <v>273</v>
      </c>
    </row>
    <row r="84" spans="1:12" ht="12.75" customHeight="1" x14ac:dyDescent="0.25">
      <c r="A84" s="3" t="s">
        <v>87</v>
      </c>
      <c r="B84" s="3" t="s">
        <v>204</v>
      </c>
      <c r="C84" s="3" t="s">
        <v>255</v>
      </c>
      <c r="D84" s="3" t="s">
        <v>228</v>
      </c>
      <c r="E84" s="3">
        <v>37</v>
      </c>
      <c r="F84" s="3" t="s">
        <v>213</v>
      </c>
      <c r="G84" s="3" t="s">
        <v>208</v>
      </c>
      <c r="H84" s="3" t="s">
        <v>20</v>
      </c>
      <c r="I84" s="3" t="s">
        <v>217</v>
      </c>
      <c r="J84" s="3">
        <v>1</v>
      </c>
      <c r="K84" s="3" t="s">
        <v>16</v>
      </c>
      <c r="L84" s="3" t="s">
        <v>210</v>
      </c>
    </row>
    <row r="85" spans="1:12" ht="12.75" customHeight="1" x14ac:dyDescent="0.25">
      <c r="A85" s="3" t="s">
        <v>69</v>
      </c>
      <c r="B85" s="3" t="s">
        <v>204</v>
      </c>
      <c r="C85" s="3" t="s">
        <v>262</v>
      </c>
      <c r="D85" s="3" t="s">
        <v>335</v>
      </c>
      <c r="E85" s="3">
        <v>35</v>
      </c>
      <c r="F85" s="3" t="s">
        <v>226</v>
      </c>
      <c r="G85" s="3" t="s">
        <v>214</v>
      </c>
      <c r="H85" s="3" t="s">
        <v>20</v>
      </c>
      <c r="I85" s="3" t="s">
        <v>209</v>
      </c>
      <c r="J85" s="3">
        <v>5</v>
      </c>
      <c r="K85" s="3" t="s">
        <v>16</v>
      </c>
      <c r="L85" s="3" t="s">
        <v>210</v>
      </c>
    </row>
    <row r="86" spans="1:12" ht="12.75" customHeight="1" x14ac:dyDescent="0.25">
      <c r="A86" s="3" t="s">
        <v>113</v>
      </c>
      <c r="B86" s="3" t="s">
        <v>204</v>
      </c>
      <c r="C86" s="3" t="s">
        <v>365</v>
      </c>
      <c r="D86" s="3" t="s">
        <v>319</v>
      </c>
      <c r="E86" s="3">
        <v>51</v>
      </c>
      <c r="F86" s="3" t="s">
        <v>207</v>
      </c>
      <c r="G86" s="3" t="s">
        <v>214</v>
      </c>
      <c r="H86" s="3" t="s">
        <v>20</v>
      </c>
      <c r="I86" s="3" t="s">
        <v>217</v>
      </c>
      <c r="J86" s="3">
        <v>3</v>
      </c>
      <c r="K86" s="3" t="s">
        <v>23</v>
      </c>
      <c r="L86" s="3" t="s">
        <v>210</v>
      </c>
    </row>
    <row r="87" spans="1:12" ht="12.75" customHeight="1" x14ac:dyDescent="0.25">
      <c r="A87" s="3" t="s">
        <v>170</v>
      </c>
      <c r="B87" s="3" t="s">
        <v>204</v>
      </c>
      <c r="C87" s="3" t="s">
        <v>289</v>
      </c>
      <c r="D87" s="3" t="s">
        <v>310</v>
      </c>
      <c r="E87" s="3">
        <v>29</v>
      </c>
      <c r="F87" s="3" t="s">
        <v>226</v>
      </c>
      <c r="G87" s="3" t="s">
        <v>208</v>
      </c>
      <c r="H87" s="3" t="s">
        <v>20</v>
      </c>
      <c r="I87" s="3" t="s">
        <v>217</v>
      </c>
      <c r="J87" s="3">
        <v>5</v>
      </c>
      <c r="K87" s="3" t="s">
        <v>16</v>
      </c>
      <c r="L87" s="3" t="s">
        <v>223</v>
      </c>
    </row>
    <row r="88" spans="1:12" ht="12.75" customHeight="1" x14ac:dyDescent="0.25">
      <c r="A88" s="3" t="s">
        <v>29</v>
      </c>
      <c r="B88" s="3" t="s">
        <v>204</v>
      </c>
      <c r="C88" s="3" t="s">
        <v>243</v>
      </c>
      <c r="D88" s="3" t="s">
        <v>374</v>
      </c>
      <c r="E88" s="3">
        <v>41</v>
      </c>
      <c r="F88" s="3" t="s">
        <v>213</v>
      </c>
      <c r="G88" s="3" t="s">
        <v>208</v>
      </c>
      <c r="H88" s="3" t="s">
        <v>20</v>
      </c>
      <c r="I88" s="3" t="s">
        <v>217</v>
      </c>
      <c r="J88" s="3">
        <v>5</v>
      </c>
      <c r="K88" s="3" t="s">
        <v>16</v>
      </c>
      <c r="L88" s="3" t="s">
        <v>210</v>
      </c>
    </row>
    <row r="89" spans="1:12" ht="12.75" customHeight="1" x14ac:dyDescent="0.25">
      <c r="A89" s="3" t="s">
        <v>82</v>
      </c>
      <c r="B89" s="3" t="s">
        <v>204</v>
      </c>
      <c r="C89" s="3" t="s">
        <v>224</v>
      </c>
      <c r="D89" s="3" t="s">
        <v>225</v>
      </c>
      <c r="E89" s="3">
        <v>33</v>
      </c>
      <c r="F89" s="3" t="s">
        <v>226</v>
      </c>
      <c r="G89" s="3" t="s">
        <v>214</v>
      </c>
      <c r="H89" s="3" t="s">
        <v>83</v>
      </c>
      <c r="I89" s="3" t="s">
        <v>209</v>
      </c>
      <c r="J89" s="3">
        <v>4</v>
      </c>
      <c r="K89" s="3" t="s">
        <v>16</v>
      </c>
      <c r="L89" s="3" t="s">
        <v>223</v>
      </c>
    </row>
    <row r="90" spans="1:12" ht="12.75" customHeight="1" x14ac:dyDescent="0.25">
      <c r="A90" s="3" t="s">
        <v>64</v>
      </c>
      <c r="B90" s="3" t="s">
        <v>204</v>
      </c>
      <c r="C90" s="3" t="s">
        <v>272</v>
      </c>
      <c r="D90" s="3" t="s">
        <v>246</v>
      </c>
      <c r="E90" s="3">
        <v>30</v>
      </c>
      <c r="F90" s="3" t="s">
        <v>226</v>
      </c>
      <c r="G90" s="3" t="s">
        <v>214</v>
      </c>
      <c r="H90" s="3" t="s">
        <v>20</v>
      </c>
      <c r="I90" s="3" t="s">
        <v>217</v>
      </c>
      <c r="J90" s="3">
        <v>3</v>
      </c>
      <c r="K90" s="3" t="s">
        <v>16</v>
      </c>
      <c r="L90" s="3" t="s">
        <v>273</v>
      </c>
    </row>
    <row r="91" spans="1:12" ht="12.75" customHeight="1" x14ac:dyDescent="0.25">
      <c r="A91" s="3" t="s">
        <v>101</v>
      </c>
      <c r="B91" s="3" t="s">
        <v>204</v>
      </c>
      <c r="C91" s="3" t="s">
        <v>328</v>
      </c>
      <c r="D91" s="3" t="s">
        <v>281</v>
      </c>
      <c r="E91" s="3">
        <v>51</v>
      </c>
      <c r="F91" s="3" t="s">
        <v>207</v>
      </c>
      <c r="G91" s="3" t="s">
        <v>214</v>
      </c>
      <c r="H91" s="3" t="s">
        <v>20</v>
      </c>
      <c r="I91" s="3" t="s">
        <v>217</v>
      </c>
      <c r="J91" s="3">
        <v>3</v>
      </c>
      <c r="K91" s="3" t="s">
        <v>23</v>
      </c>
      <c r="L91" s="3" t="s">
        <v>210</v>
      </c>
    </row>
    <row r="92" spans="1:12" ht="12.75" customHeight="1" x14ac:dyDescent="0.25">
      <c r="A92" s="3" t="s">
        <v>47</v>
      </c>
      <c r="B92" s="3" t="s">
        <v>204</v>
      </c>
      <c r="C92" s="3" t="s">
        <v>311</v>
      </c>
      <c r="D92" s="3" t="s">
        <v>219</v>
      </c>
      <c r="E92" s="3">
        <v>41</v>
      </c>
      <c r="F92" s="3" t="s">
        <v>213</v>
      </c>
      <c r="G92" s="3" t="s">
        <v>214</v>
      </c>
      <c r="H92" s="3" t="s">
        <v>20</v>
      </c>
      <c r="I92" s="3" t="s">
        <v>217</v>
      </c>
      <c r="J92" s="3">
        <v>4</v>
      </c>
      <c r="K92" s="3" t="s">
        <v>16</v>
      </c>
      <c r="L92" s="3" t="s">
        <v>210</v>
      </c>
    </row>
    <row r="93" spans="1:12" ht="12.75" customHeight="1" x14ac:dyDescent="0.25">
      <c r="A93" s="3" t="s">
        <v>183</v>
      </c>
      <c r="B93" s="3" t="s">
        <v>204</v>
      </c>
      <c r="C93" s="3" t="s">
        <v>301</v>
      </c>
      <c r="D93" s="3" t="s">
        <v>300</v>
      </c>
      <c r="E93" s="3">
        <v>34</v>
      </c>
      <c r="F93" s="3" t="s">
        <v>226</v>
      </c>
      <c r="G93" s="3" t="s">
        <v>214</v>
      </c>
      <c r="H93" s="3" t="s">
        <v>20</v>
      </c>
      <c r="I93" s="3" t="s">
        <v>217</v>
      </c>
      <c r="J93" s="3">
        <v>3</v>
      </c>
      <c r="K93" s="3" t="s">
        <v>16</v>
      </c>
      <c r="L93" s="3" t="s">
        <v>210</v>
      </c>
    </row>
    <row r="94" spans="1:12" ht="12.75" customHeight="1" x14ac:dyDescent="0.25">
      <c r="A94" s="3" t="s">
        <v>189</v>
      </c>
      <c r="B94" s="3" t="s">
        <v>204</v>
      </c>
      <c r="C94" s="3" t="s">
        <v>371</v>
      </c>
      <c r="D94" s="3" t="s">
        <v>372</v>
      </c>
      <c r="E94" s="3">
        <v>47</v>
      </c>
      <c r="F94" s="3" t="s">
        <v>207</v>
      </c>
      <c r="G94" s="3" t="s">
        <v>214</v>
      </c>
      <c r="H94" s="3" t="s">
        <v>20</v>
      </c>
      <c r="I94" s="3" t="s">
        <v>217</v>
      </c>
      <c r="J94" s="3">
        <v>2</v>
      </c>
      <c r="K94" s="3" t="s">
        <v>16</v>
      </c>
      <c r="L94" s="3" t="s">
        <v>210</v>
      </c>
    </row>
    <row r="95" spans="1:12" ht="12.75" customHeight="1" x14ac:dyDescent="0.25">
      <c r="A95" s="3" t="s">
        <v>50</v>
      </c>
      <c r="B95" s="3" t="s">
        <v>204</v>
      </c>
      <c r="C95" s="3" t="s">
        <v>280</v>
      </c>
      <c r="D95" s="3" t="s">
        <v>281</v>
      </c>
      <c r="E95" s="3">
        <v>43</v>
      </c>
      <c r="F95" s="3" t="s">
        <v>213</v>
      </c>
      <c r="G95" s="3" t="s">
        <v>214</v>
      </c>
      <c r="H95" s="3" t="s">
        <v>20</v>
      </c>
      <c r="I95" s="3" t="s">
        <v>217</v>
      </c>
      <c r="J95" s="3">
        <v>3</v>
      </c>
      <c r="K95" s="3" t="s">
        <v>23</v>
      </c>
      <c r="L95" s="3" t="s">
        <v>223</v>
      </c>
    </row>
    <row r="96" spans="1:12" ht="12.75" customHeight="1" x14ac:dyDescent="0.25">
      <c r="A96" s="3" t="s">
        <v>147</v>
      </c>
      <c r="B96" s="3" t="s">
        <v>204</v>
      </c>
      <c r="C96" s="3" t="s">
        <v>294</v>
      </c>
      <c r="D96" s="3" t="s">
        <v>219</v>
      </c>
      <c r="E96" s="3">
        <v>54</v>
      </c>
      <c r="F96" s="3" t="s">
        <v>207</v>
      </c>
      <c r="G96" s="3" t="s">
        <v>214</v>
      </c>
      <c r="H96" s="3" t="s">
        <v>20</v>
      </c>
      <c r="I96" s="3" t="s">
        <v>217</v>
      </c>
      <c r="J96" s="3">
        <v>4</v>
      </c>
      <c r="K96" s="3" t="s">
        <v>16</v>
      </c>
      <c r="L96" s="3" t="s">
        <v>210</v>
      </c>
    </row>
    <row r="97" spans="1:12" ht="12.75" customHeight="1" x14ac:dyDescent="0.25">
      <c r="A97" s="3" t="s">
        <v>30</v>
      </c>
      <c r="B97" s="3" t="s">
        <v>204</v>
      </c>
      <c r="C97" s="3" t="s">
        <v>218</v>
      </c>
      <c r="D97" s="3" t="s">
        <v>304</v>
      </c>
      <c r="E97" s="3">
        <v>49</v>
      </c>
      <c r="F97" s="3" t="s">
        <v>207</v>
      </c>
      <c r="G97" s="3" t="s">
        <v>208</v>
      </c>
      <c r="H97" s="3" t="s">
        <v>20</v>
      </c>
      <c r="I97" s="3" t="s">
        <v>217</v>
      </c>
      <c r="J97" s="3">
        <v>3</v>
      </c>
      <c r="K97" s="3" t="s">
        <v>16</v>
      </c>
      <c r="L97" s="3" t="s">
        <v>273</v>
      </c>
    </row>
    <row r="98" spans="1:12" ht="12.75" customHeight="1" x14ac:dyDescent="0.25">
      <c r="A98" s="3" t="s">
        <v>35</v>
      </c>
      <c r="B98" s="3" t="s">
        <v>204</v>
      </c>
      <c r="C98" s="3" t="s">
        <v>218</v>
      </c>
      <c r="D98" s="3" t="s">
        <v>219</v>
      </c>
      <c r="E98" s="3">
        <v>71</v>
      </c>
      <c r="F98" s="3" t="s">
        <v>220</v>
      </c>
      <c r="G98" s="3" t="s">
        <v>214</v>
      </c>
      <c r="H98" s="3" t="s">
        <v>20</v>
      </c>
      <c r="I98" s="3" t="s">
        <v>209</v>
      </c>
      <c r="J98" s="3">
        <v>2</v>
      </c>
      <c r="K98" s="3" t="s">
        <v>16</v>
      </c>
      <c r="L98" s="3" t="s">
        <v>210</v>
      </c>
    </row>
    <row r="99" spans="1:12" ht="12.75" customHeight="1" x14ac:dyDescent="0.25">
      <c r="A99" s="3" t="s">
        <v>96</v>
      </c>
      <c r="B99" s="3" t="s">
        <v>204</v>
      </c>
      <c r="C99" s="3" t="s">
        <v>261</v>
      </c>
      <c r="D99" s="3" t="s">
        <v>281</v>
      </c>
      <c r="E99" s="3">
        <v>76</v>
      </c>
      <c r="F99" s="3" t="s">
        <v>220</v>
      </c>
      <c r="G99" s="3" t="s">
        <v>208</v>
      </c>
      <c r="H99" s="3" t="s">
        <v>20</v>
      </c>
      <c r="I99" s="3" t="s">
        <v>217</v>
      </c>
      <c r="J99" s="3">
        <v>3</v>
      </c>
      <c r="K99" s="3" t="s">
        <v>16</v>
      </c>
      <c r="L99" s="3" t="s">
        <v>210</v>
      </c>
    </row>
    <row r="100" spans="1:12" ht="12.75" customHeight="1" x14ac:dyDescent="0.25">
      <c r="A100" s="3" t="s">
        <v>184</v>
      </c>
      <c r="B100" s="3" t="s">
        <v>204</v>
      </c>
      <c r="C100" s="3" t="s">
        <v>361</v>
      </c>
      <c r="D100" s="3" t="s">
        <v>267</v>
      </c>
      <c r="E100" s="3">
        <v>40</v>
      </c>
      <c r="F100" s="3" t="s">
        <v>213</v>
      </c>
      <c r="G100" s="3" t="s">
        <v>208</v>
      </c>
      <c r="H100" s="3" t="s">
        <v>20</v>
      </c>
      <c r="I100" s="3" t="s">
        <v>209</v>
      </c>
      <c r="J100" s="3">
        <v>2</v>
      </c>
      <c r="K100" s="3" t="s">
        <v>16</v>
      </c>
      <c r="L100" s="3" t="s">
        <v>273</v>
      </c>
    </row>
    <row r="101" spans="1:12" ht="12.75" customHeight="1" x14ac:dyDescent="0.25">
      <c r="A101" s="3" t="s">
        <v>120</v>
      </c>
      <c r="B101" s="3" t="s">
        <v>204</v>
      </c>
      <c r="C101" s="3" t="s">
        <v>302</v>
      </c>
      <c r="D101" s="3" t="s">
        <v>222</v>
      </c>
      <c r="E101" s="3">
        <v>68</v>
      </c>
      <c r="F101" s="3" t="s">
        <v>220</v>
      </c>
      <c r="G101" s="3" t="s">
        <v>214</v>
      </c>
      <c r="H101" s="3" t="s">
        <v>20</v>
      </c>
      <c r="I101" s="3" t="s">
        <v>209</v>
      </c>
      <c r="J101" s="3">
        <v>2</v>
      </c>
      <c r="K101" s="3" t="s">
        <v>16</v>
      </c>
      <c r="L101" s="3" t="s">
        <v>223</v>
      </c>
    </row>
    <row r="102" spans="1:12" ht="12.75" customHeight="1" x14ac:dyDescent="0.25">
      <c r="A102" s="3" t="s">
        <v>112</v>
      </c>
      <c r="B102" s="3" t="s">
        <v>204</v>
      </c>
      <c r="C102" s="3" t="s">
        <v>295</v>
      </c>
      <c r="D102" s="3" t="s">
        <v>244</v>
      </c>
      <c r="E102" s="3">
        <v>45</v>
      </c>
      <c r="F102" s="3" t="s">
        <v>213</v>
      </c>
      <c r="G102" s="3" t="s">
        <v>214</v>
      </c>
      <c r="H102" s="3" t="s">
        <v>20</v>
      </c>
      <c r="I102" s="3" t="s">
        <v>217</v>
      </c>
      <c r="J102" s="3">
        <v>2</v>
      </c>
      <c r="K102" s="3" t="s">
        <v>16</v>
      </c>
      <c r="L102" s="3" t="s">
        <v>223</v>
      </c>
    </row>
    <row r="103" spans="1:12" ht="12.75" customHeight="1" x14ac:dyDescent="0.25">
      <c r="A103" s="3" t="s">
        <v>134</v>
      </c>
      <c r="B103" s="3" t="s">
        <v>204</v>
      </c>
      <c r="C103" s="3" t="s">
        <v>270</v>
      </c>
      <c r="D103" s="3" t="s">
        <v>258</v>
      </c>
      <c r="E103" s="3">
        <v>55</v>
      </c>
      <c r="F103" s="3" t="s">
        <v>207</v>
      </c>
      <c r="G103" s="3" t="s">
        <v>214</v>
      </c>
      <c r="H103" s="3" t="s">
        <v>20</v>
      </c>
      <c r="I103" s="3" t="s">
        <v>217</v>
      </c>
      <c r="J103" s="3">
        <v>2</v>
      </c>
      <c r="K103" s="3" t="s">
        <v>23</v>
      </c>
      <c r="L103" s="3" t="s">
        <v>273</v>
      </c>
    </row>
    <row r="104" spans="1:12" ht="12.75" customHeight="1" x14ac:dyDescent="0.25">
      <c r="A104" s="3" t="s">
        <v>104</v>
      </c>
      <c r="B104" s="3" t="s">
        <v>204</v>
      </c>
      <c r="C104" s="3" t="s">
        <v>266</v>
      </c>
      <c r="D104" s="3" t="s">
        <v>267</v>
      </c>
      <c r="E104" s="3">
        <v>55</v>
      </c>
      <c r="F104" s="3" t="s">
        <v>207</v>
      </c>
      <c r="G104" s="3" t="s">
        <v>208</v>
      </c>
      <c r="H104" s="3" t="s">
        <v>20</v>
      </c>
      <c r="I104" s="3" t="s">
        <v>217</v>
      </c>
      <c r="J104" s="3">
        <v>3</v>
      </c>
      <c r="K104" s="3" t="s">
        <v>16</v>
      </c>
      <c r="L104" s="3" t="s">
        <v>210</v>
      </c>
    </row>
    <row r="105" spans="1:12" ht="12.75" customHeight="1" x14ac:dyDescent="0.25">
      <c r="A105" s="3" t="s">
        <v>28</v>
      </c>
      <c r="B105" s="3" t="s">
        <v>204</v>
      </c>
      <c r="C105" s="3" t="s">
        <v>247</v>
      </c>
      <c r="D105" s="3" t="s">
        <v>248</v>
      </c>
      <c r="E105" s="3">
        <v>39</v>
      </c>
      <c r="F105" s="3" t="s">
        <v>213</v>
      </c>
      <c r="G105" s="3" t="s">
        <v>208</v>
      </c>
      <c r="H105" s="3" t="s">
        <v>20</v>
      </c>
      <c r="I105" s="3" t="s">
        <v>217</v>
      </c>
      <c r="J105" s="3">
        <v>4</v>
      </c>
      <c r="K105" s="3" t="s">
        <v>23</v>
      </c>
      <c r="L105" s="3" t="s">
        <v>210</v>
      </c>
    </row>
    <row r="106" spans="1:12" ht="12.75" customHeight="1" x14ac:dyDescent="0.25">
      <c r="A106" s="3" t="s">
        <v>21</v>
      </c>
      <c r="B106" s="3" t="s">
        <v>204</v>
      </c>
      <c r="C106" s="3" t="s">
        <v>370</v>
      </c>
      <c r="D106" s="3" t="s">
        <v>300</v>
      </c>
      <c r="E106" s="3">
        <v>39</v>
      </c>
      <c r="F106" s="3" t="s">
        <v>213</v>
      </c>
      <c r="G106" s="3" t="s">
        <v>208</v>
      </c>
      <c r="H106" s="3" t="s">
        <v>20</v>
      </c>
      <c r="I106" s="3" t="s">
        <v>217</v>
      </c>
      <c r="J106" s="3">
        <v>3</v>
      </c>
      <c r="K106" s="3" t="s">
        <v>23</v>
      </c>
      <c r="L106" s="3" t="s">
        <v>210</v>
      </c>
    </row>
    <row r="107" spans="1:12" ht="12.75" customHeight="1" x14ac:dyDescent="0.25">
      <c r="A107" s="3" t="s">
        <v>65</v>
      </c>
      <c r="B107" s="3" t="s">
        <v>204</v>
      </c>
      <c r="C107" s="3" t="s">
        <v>283</v>
      </c>
      <c r="D107" s="3" t="s">
        <v>219</v>
      </c>
      <c r="E107" s="3">
        <v>22</v>
      </c>
      <c r="F107" s="3" t="s">
        <v>316</v>
      </c>
      <c r="G107" s="3" t="s">
        <v>214</v>
      </c>
      <c r="H107" s="3" t="s">
        <v>20</v>
      </c>
      <c r="I107" s="3" t="s">
        <v>217</v>
      </c>
      <c r="J107" s="3">
        <v>1</v>
      </c>
      <c r="K107" s="3" t="s">
        <v>23</v>
      </c>
      <c r="L107" s="3" t="s">
        <v>273</v>
      </c>
    </row>
    <row r="108" spans="1:12" ht="12.75" customHeight="1" x14ac:dyDescent="0.25">
      <c r="A108" s="3" t="s">
        <v>92</v>
      </c>
      <c r="B108" s="3" t="s">
        <v>204</v>
      </c>
      <c r="C108" s="3" t="s">
        <v>238</v>
      </c>
      <c r="D108" s="3" t="s">
        <v>314</v>
      </c>
      <c r="E108" s="3">
        <v>48</v>
      </c>
      <c r="F108" s="3" t="s">
        <v>207</v>
      </c>
      <c r="G108" s="3" t="s">
        <v>208</v>
      </c>
      <c r="H108" s="3" t="s">
        <v>20</v>
      </c>
      <c r="I108" s="3" t="s">
        <v>217</v>
      </c>
      <c r="J108" s="3">
        <v>4</v>
      </c>
      <c r="K108" s="3" t="s">
        <v>16</v>
      </c>
      <c r="L108" s="3" t="s">
        <v>210</v>
      </c>
    </row>
    <row r="109" spans="1:12" ht="12.75" customHeight="1" x14ac:dyDescent="0.25">
      <c r="A109" s="3" t="s">
        <v>130</v>
      </c>
      <c r="B109" s="3" t="s">
        <v>204</v>
      </c>
      <c r="C109" s="3" t="s">
        <v>250</v>
      </c>
      <c r="D109" s="3" t="s">
        <v>219</v>
      </c>
      <c r="E109" s="3">
        <v>43</v>
      </c>
      <c r="F109" s="3" t="s">
        <v>213</v>
      </c>
      <c r="G109" s="3" t="s">
        <v>214</v>
      </c>
      <c r="H109" s="3" t="s">
        <v>83</v>
      </c>
      <c r="I109" s="3" t="s">
        <v>209</v>
      </c>
      <c r="J109" s="3">
        <v>4</v>
      </c>
      <c r="K109" s="3" t="s">
        <v>16</v>
      </c>
      <c r="L109" s="3" t="s">
        <v>223</v>
      </c>
    </row>
    <row r="110" spans="1:12" ht="12.75" customHeight="1" x14ac:dyDescent="0.25">
      <c r="A110" s="3" t="s">
        <v>71</v>
      </c>
      <c r="B110" s="3" t="s">
        <v>204</v>
      </c>
      <c r="C110" s="3" t="s">
        <v>283</v>
      </c>
      <c r="D110" s="3" t="s">
        <v>269</v>
      </c>
      <c r="E110" s="3">
        <v>69</v>
      </c>
      <c r="F110" s="3" t="s">
        <v>220</v>
      </c>
      <c r="G110" s="3" t="s">
        <v>214</v>
      </c>
      <c r="H110" s="3" t="s">
        <v>20</v>
      </c>
      <c r="I110" s="3" t="s">
        <v>217</v>
      </c>
      <c r="J110" s="3">
        <v>5</v>
      </c>
      <c r="K110" s="3" t="s">
        <v>16</v>
      </c>
      <c r="L110" s="3" t="s">
        <v>210</v>
      </c>
    </row>
    <row r="111" spans="1:12" ht="12.75" customHeight="1" x14ac:dyDescent="0.25">
      <c r="A111" s="3" t="s">
        <v>100</v>
      </c>
      <c r="B111" s="3" t="s">
        <v>204</v>
      </c>
      <c r="C111" s="3" t="s">
        <v>243</v>
      </c>
      <c r="D111" s="3" t="s">
        <v>244</v>
      </c>
      <c r="E111" s="3">
        <v>53</v>
      </c>
      <c r="F111" s="3" t="s">
        <v>207</v>
      </c>
      <c r="G111" s="3" t="s">
        <v>214</v>
      </c>
      <c r="H111" s="3" t="s">
        <v>55</v>
      </c>
      <c r="I111" s="3" t="s">
        <v>209</v>
      </c>
      <c r="J111" s="3">
        <v>4</v>
      </c>
      <c r="K111" s="3" t="s">
        <v>16</v>
      </c>
      <c r="L111" s="3" t="s">
        <v>210</v>
      </c>
    </row>
    <row r="112" spans="1:12" ht="12.75" customHeight="1" x14ac:dyDescent="0.25">
      <c r="A112" s="3" t="s">
        <v>111</v>
      </c>
      <c r="B112" s="3" t="s">
        <v>204</v>
      </c>
      <c r="C112" s="3" t="s">
        <v>283</v>
      </c>
      <c r="D112" s="3" t="s">
        <v>342</v>
      </c>
      <c r="E112" s="3">
        <v>53</v>
      </c>
      <c r="F112" s="3" t="s">
        <v>207</v>
      </c>
      <c r="G112" s="3" t="s">
        <v>214</v>
      </c>
      <c r="H112" s="3" t="s">
        <v>20</v>
      </c>
      <c r="I112" s="3" t="s">
        <v>217</v>
      </c>
      <c r="J112" s="3">
        <v>4</v>
      </c>
      <c r="K112" s="3" t="s">
        <v>16</v>
      </c>
      <c r="L112" s="3" t="s">
        <v>223</v>
      </c>
    </row>
    <row r="113" spans="1:12" ht="12.75" customHeight="1" x14ac:dyDescent="0.25">
      <c r="A113" s="3" t="s">
        <v>107</v>
      </c>
      <c r="B113" s="3" t="s">
        <v>204</v>
      </c>
      <c r="C113" s="3" t="s">
        <v>243</v>
      </c>
      <c r="D113" s="3" t="s">
        <v>290</v>
      </c>
      <c r="E113" s="3">
        <v>66</v>
      </c>
      <c r="F113" s="3" t="s">
        <v>220</v>
      </c>
      <c r="G113" s="3" t="s">
        <v>214</v>
      </c>
      <c r="H113" s="3" t="s">
        <v>20</v>
      </c>
      <c r="I113" s="3" t="s">
        <v>209</v>
      </c>
      <c r="J113" s="3">
        <v>4</v>
      </c>
      <c r="K113" s="3" t="s">
        <v>16</v>
      </c>
      <c r="L113" s="3" t="s">
        <v>210</v>
      </c>
    </row>
    <row r="114" spans="1:12" ht="12.75" customHeight="1" x14ac:dyDescent="0.25">
      <c r="A114" s="3" t="s">
        <v>143</v>
      </c>
      <c r="B114" s="7" t="s">
        <v>232</v>
      </c>
      <c r="C114" s="3" t="s">
        <v>256</v>
      </c>
      <c r="G114" s="3" t="s">
        <v>234</v>
      </c>
      <c r="H114" s="3" t="s">
        <v>20</v>
      </c>
      <c r="I114" s="3" t="s">
        <v>217</v>
      </c>
      <c r="J114" s="3">
        <v>3</v>
      </c>
      <c r="K114" s="3" t="s">
        <v>23</v>
      </c>
      <c r="L114" s="3" t="s">
        <v>210</v>
      </c>
    </row>
    <row r="115" spans="1:12" ht="12.75" customHeight="1" x14ac:dyDescent="0.25">
      <c r="A115" s="3" t="s">
        <v>117</v>
      </c>
      <c r="B115" s="3" t="s">
        <v>204</v>
      </c>
      <c r="C115" s="3" t="s">
        <v>351</v>
      </c>
      <c r="D115" s="3" t="s">
        <v>281</v>
      </c>
      <c r="E115" s="3">
        <v>36</v>
      </c>
      <c r="F115" s="3" t="s">
        <v>213</v>
      </c>
      <c r="G115" s="3" t="s">
        <v>214</v>
      </c>
      <c r="H115" s="3" t="s">
        <v>20</v>
      </c>
      <c r="I115" s="3" t="s">
        <v>217</v>
      </c>
      <c r="J115" s="3">
        <v>3</v>
      </c>
      <c r="K115" s="3" t="s">
        <v>16</v>
      </c>
      <c r="L115" s="3" t="s">
        <v>210</v>
      </c>
    </row>
    <row r="116" spans="1:12" ht="12.75" customHeight="1" x14ac:dyDescent="0.25">
      <c r="A116" s="3" t="s">
        <v>80</v>
      </c>
      <c r="B116" s="3" t="s">
        <v>204</v>
      </c>
      <c r="C116" s="3" t="s">
        <v>235</v>
      </c>
      <c r="D116" s="3" t="s">
        <v>350</v>
      </c>
      <c r="E116" s="3">
        <v>39</v>
      </c>
      <c r="F116" s="3" t="s">
        <v>213</v>
      </c>
      <c r="G116" s="3" t="s">
        <v>208</v>
      </c>
      <c r="H116" s="3" t="s">
        <v>20</v>
      </c>
      <c r="I116" s="3" t="s">
        <v>217</v>
      </c>
      <c r="J116" s="3">
        <v>3</v>
      </c>
      <c r="K116" s="3" t="s">
        <v>23</v>
      </c>
      <c r="L116" s="3" t="s">
        <v>210</v>
      </c>
    </row>
    <row r="117" spans="1:12" ht="12.75" customHeight="1" x14ac:dyDescent="0.25">
      <c r="A117" s="3" t="s">
        <v>59</v>
      </c>
      <c r="B117" s="3" t="s">
        <v>204</v>
      </c>
      <c r="C117" s="3" t="s">
        <v>238</v>
      </c>
      <c r="D117" s="3" t="s">
        <v>212</v>
      </c>
      <c r="E117" s="3">
        <v>59</v>
      </c>
      <c r="F117" s="3" t="s">
        <v>229</v>
      </c>
      <c r="G117" s="3" t="s">
        <v>208</v>
      </c>
      <c r="H117" s="3" t="s">
        <v>20</v>
      </c>
      <c r="I117" s="3" t="s">
        <v>209</v>
      </c>
      <c r="J117" s="3">
        <v>5</v>
      </c>
      <c r="K117" s="3" t="s">
        <v>16</v>
      </c>
      <c r="L117" s="3" t="s">
        <v>223</v>
      </c>
    </row>
    <row r="118" spans="1:12" ht="12.75" customHeight="1" x14ac:dyDescent="0.25">
      <c r="A118" s="3" t="s">
        <v>174</v>
      </c>
      <c r="B118" s="3" t="s">
        <v>204</v>
      </c>
      <c r="C118" s="3" t="s">
        <v>238</v>
      </c>
      <c r="D118" s="3" t="s">
        <v>239</v>
      </c>
      <c r="E118" s="3">
        <v>26</v>
      </c>
      <c r="F118" s="3" t="s">
        <v>226</v>
      </c>
      <c r="G118" s="3" t="s">
        <v>208</v>
      </c>
      <c r="H118" s="3" t="s">
        <v>20</v>
      </c>
      <c r="I118" s="3" t="s">
        <v>209</v>
      </c>
      <c r="J118" s="3">
        <v>5</v>
      </c>
      <c r="K118" s="3" t="s">
        <v>16</v>
      </c>
      <c r="L118" s="3" t="s">
        <v>223</v>
      </c>
    </row>
    <row r="119" spans="1:12" ht="12.75" customHeight="1" x14ac:dyDescent="0.25">
      <c r="A119" s="3" t="s">
        <v>140</v>
      </c>
      <c r="B119" s="3" t="s">
        <v>204</v>
      </c>
      <c r="C119" s="3" t="s">
        <v>346</v>
      </c>
      <c r="D119" s="3" t="s">
        <v>324</v>
      </c>
      <c r="E119" s="3">
        <v>67</v>
      </c>
      <c r="F119" s="3" t="s">
        <v>220</v>
      </c>
      <c r="G119" s="3" t="s">
        <v>208</v>
      </c>
      <c r="H119" s="3" t="s">
        <v>20</v>
      </c>
      <c r="I119" s="3" t="s">
        <v>209</v>
      </c>
      <c r="J119" s="3">
        <v>3</v>
      </c>
      <c r="K119" s="3" t="s">
        <v>23</v>
      </c>
      <c r="L119" s="3" t="s">
        <v>210</v>
      </c>
    </row>
    <row r="120" spans="1:12" ht="12.75" customHeight="1" x14ac:dyDescent="0.25">
      <c r="A120" s="3" t="s">
        <v>49</v>
      </c>
      <c r="B120" s="3" t="s">
        <v>204</v>
      </c>
      <c r="C120" s="3" t="s">
        <v>328</v>
      </c>
      <c r="D120" s="3" t="s">
        <v>367</v>
      </c>
      <c r="E120" s="3">
        <v>32</v>
      </c>
      <c r="F120" s="3" t="s">
        <v>226</v>
      </c>
      <c r="G120" s="3" t="s">
        <v>208</v>
      </c>
      <c r="H120" s="3" t="s">
        <v>20</v>
      </c>
      <c r="I120" s="3" t="s">
        <v>217</v>
      </c>
      <c r="J120" s="3">
        <v>1</v>
      </c>
      <c r="K120" s="3" t="s">
        <v>23</v>
      </c>
      <c r="L120" s="3" t="s">
        <v>210</v>
      </c>
    </row>
    <row r="121" spans="1:12" ht="12.75" customHeight="1" x14ac:dyDescent="0.25">
      <c r="A121" s="3" t="s">
        <v>172</v>
      </c>
      <c r="B121" s="3" t="s">
        <v>204</v>
      </c>
      <c r="C121" s="3" t="s">
        <v>241</v>
      </c>
      <c r="D121" s="3" t="s">
        <v>242</v>
      </c>
      <c r="E121" s="3">
        <v>31</v>
      </c>
      <c r="F121" s="3" t="s">
        <v>226</v>
      </c>
      <c r="G121" s="3" t="s">
        <v>208</v>
      </c>
      <c r="H121" s="3" t="s">
        <v>20</v>
      </c>
      <c r="I121" s="3" t="s">
        <v>217</v>
      </c>
      <c r="J121" s="3">
        <v>4</v>
      </c>
      <c r="K121" s="3" t="s">
        <v>23</v>
      </c>
      <c r="L121" s="3" t="s">
        <v>223</v>
      </c>
    </row>
    <row r="122" spans="1:12" ht="12.75" customHeight="1" x14ac:dyDescent="0.25">
      <c r="A122" s="3" t="s">
        <v>26</v>
      </c>
      <c r="B122" s="3" t="s">
        <v>204</v>
      </c>
      <c r="C122" s="3" t="s">
        <v>261</v>
      </c>
      <c r="D122" s="3" t="s">
        <v>254</v>
      </c>
      <c r="E122" s="3">
        <v>69</v>
      </c>
      <c r="F122" s="3" t="s">
        <v>220</v>
      </c>
      <c r="G122" s="3" t="s">
        <v>214</v>
      </c>
      <c r="H122" s="3" t="s">
        <v>20</v>
      </c>
      <c r="I122" s="3" t="s">
        <v>209</v>
      </c>
      <c r="J122" s="3">
        <v>3</v>
      </c>
      <c r="K122" s="3" t="s">
        <v>16</v>
      </c>
      <c r="L122" s="3" t="s">
        <v>210</v>
      </c>
    </row>
    <row r="123" spans="1:12" ht="12.75" customHeight="1" x14ac:dyDescent="0.25">
      <c r="A123" s="3" t="s">
        <v>161</v>
      </c>
      <c r="B123" s="3" t="s">
        <v>204</v>
      </c>
      <c r="C123" s="3" t="s">
        <v>289</v>
      </c>
      <c r="D123" s="3" t="s">
        <v>290</v>
      </c>
      <c r="E123" s="3">
        <v>47</v>
      </c>
      <c r="F123" s="3" t="s">
        <v>207</v>
      </c>
      <c r="G123" s="3" t="s">
        <v>214</v>
      </c>
      <c r="H123" s="3" t="s">
        <v>20</v>
      </c>
      <c r="I123" s="3" t="s">
        <v>217</v>
      </c>
      <c r="J123" s="3">
        <v>1</v>
      </c>
      <c r="K123" s="3" t="s">
        <v>16</v>
      </c>
      <c r="L123" s="3" t="s">
        <v>210</v>
      </c>
    </row>
    <row r="124" spans="1:12" ht="12.75" customHeight="1" x14ac:dyDescent="0.25">
      <c r="A124" s="3" t="s">
        <v>128</v>
      </c>
      <c r="B124" s="3" t="s">
        <v>204</v>
      </c>
      <c r="C124" s="3" t="s">
        <v>205</v>
      </c>
      <c r="D124" s="3" t="s">
        <v>237</v>
      </c>
      <c r="E124" s="3">
        <v>45</v>
      </c>
      <c r="F124" s="3" t="s">
        <v>213</v>
      </c>
      <c r="G124" s="3" t="s">
        <v>208</v>
      </c>
      <c r="H124" s="3" t="s">
        <v>20</v>
      </c>
      <c r="I124" s="3" t="s">
        <v>217</v>
      </c>
      <c r="J124" s="3">
        <v>1</v>
      </c>
      <c r="K124" s="3" t="s">
        <v>23</v>
      </c>
      <c r="L124" s="3" t="s">
        <v>210</v>
      </c>
    </row>
    <row r="125" spans="1:12" ht="12.75" customHeight="1" x14ac:dyDescent="0.25">
      <c r="A125" s="3" t="s">
        <v>154</v>
      </c>
      <c r="B125" s="3" t="s">
        <v>204</v>
      </c>
      <c r="C125" s="3" t="s">
        <v>283</v>
      </c>
      <c r="D125" s="3" t="s">
        <v>219</v>
      </c>
      <c r="E125" s="3">
        <v>48</v>
      </c>
      <c r="F125" s="3" t="s">
        <v>207</v>
      </c>
      <c r="G125" s="3" t="s">
        <v>214</v>
      </c>
      <c r="H125" s="3" t="s">
        <v>20</v>
      </c>
      <c r="I125" s="3" t="s">
        <v>217</v>
      </c>
      <c r="J125" s="3">
        <v>4</v>
      </c>
      <c r="K125" s="3" t="s">
        <v>23</v>
      </c>
      <c r="L125" s="3" t="s">
        <v>223</v>
      </c>
    </row>
    <row r="126" spans="1:12" ht="12.75" customHeight="1" x14ac:dyDescent="0.25">
      <c r="A126" s="3" t="s">
        <v>165</v>
      </c>
      <c r="B126" s="3" t="s">
        <v>204</v>
      </c>
      <c r="C126" s="3" t="s">
        <v>215</v>
      </c>
      <c r="D126" s="3" t="s">
        <v>216</v>
      </c>
      <c r="E126" s="3">
        <v>54</v>
      </c>
      <c r="F126" s="3" t="s">
        <v>207</v>
      </c>
      <c r="G126" s="3" t="s">
        <v>214</v>
      </c>
      <c r="H126" s="3" t="s">
        <v>20</v>
      </c>
      <c r="I126" s="3" t="s">
        <v>217</v>
      </c>
      <c r="J126" s="3">
        <v>4</v>
      </c>
      <c r="K126" s="3" t="s">
        <v>16</v>
      </c>
      <c r="L126" s="3" t="s">
        <v>210</v>
      </c>
    </row>
    <row r="127" spans="1:12" ht="12.75" customHeight="1" x14ac:dyDescent="0.25">
      <c r="A127" s="3" t="s">
        <v>121</v>
      </c>
      <c r="B127" s="3" t="s">
        <v>204</v>
      </c>
      <c r="C127" s="3" t="s">
        <v>344</v>
      </c>
      <c r="D127" s="3" t="s">
        <v>304</v>
      </c>
      <c r="E127" s="3">
        <v>65</v>
      </c>
      <c r="F127" s="3" t="s">
        <v>229</v>
      </c>
      <c r="G127" s="3" t="s">
        <v>208</v>
      </c>
      <c r="H127" s="3" t="s">
        <v>20</v>
      </c>
      <c r="I127" s="3" t="s">
        <v>217</v>
      </c>
      <c r="J127" s="3">
        <v>4</v>
      </c>
      <c r="K127" s="3" t="s">
        <v>16</v>
      </c>
      <c r="L127" s="3" t="s">
        <v>210</v>
      </c>
    </row>
    <row r="128" spans="1:12" ht="12.75" customHeight="1" x14ac:dyDescent="0.25">
      <c r="A128" s="3" t="s">
        <v>114</v>
      </c>
      <c r="B128" s="3" t="s">
        <v>204</v>
      </c>
      <c r="C128" s="3" t="s">
        <v>307</v>
      </c>
      <c r="D128" s="3" t="s">
        <v>271</v>
      </c>
      <c r="E128" s="3">
        <v>40</v>
      </c>
      <c r="F128" s="3" t="s">
        <v>213</v>
      </c>
      <c r="G128" s="3" t="s">
        <v>214</v>
      </c>
      <c r="H128" s="3" t="s">
        <v>20</v>
      </c>
      <c r="I128" s="3" t="s">
        <v>217</v>
      </c>
      <c r="J128" s="3">
        <v>5</v>
      </c>
      <c r="K128" s="3" t="s">
        <v>16</v>
      </c>
      <c r="L128" s="3" t="s">
        <v>223</v>
      </c>
    </row>
    <row r="129" spans="1:12" ht="12.75" customHeight="1" x14ac:dyDescent="0.25">
      <c r="A129" s="3" t="s">
        <v>105</v>
      </c>
      <c r="B129" s="3" t="s">
        <v>204</v>
      </c>
      <c r="C129" s="3" t="s">
        <v>323</v>
      </c>
      <c r="D129" s="3" t="s">
        <v>324</v>
      </c>
      <c r="E129" s="3">
        <v>38</v>
      </c>
      <c r="F129" s="3" t="s">
        <v>213</v>
      </c>
      <c r="G129" s="3" t="s">
        <v>208</v>
      </c>
      <c r="H129" s="3" t="s">
        <v>20</v>
      </c>
      <c r="I129" s="3" t="s">
        <v>217</v>
      </c>
      <c r="J129" s="3">
        <v>5</v>
      </c>
      <c r="K129" s="3" t="s">
        <v>23</v>
      </c>
      <c r="L129" s="3" t="s">
        <v>210</v>
      </c>
    </row>
    <row r="130" spans="1:12" ht="12.75" customHeight="1" x14ac:dyDescent="0.25">
      <c r="A130" s="3" t="s">
        <v>62</v>
      </c>
      <c r="B130" s="3" t="s">
        <v>204</v>
      </c>
      <c r="C130" s="3" t="s">
        <v>282</v>
      </c>
      <c r="D130" s="3" t="s">
        <v>216</v>
      </c>
      <c r="E130" s="3">
        <v>48</v>
      </c>
      <c r="F130" s="3" t="s">
        <v>207</v>
      </c>
      <c r="G130" s="3" t="s">
        <v>214</v>
      </c>
      <c r="H130" s="3" t="s">
        <v>20</v>
      </c>
      <c r="I130" s="3" t="s">
        <v>217</v>
      </c>
      <c r="J130" s="3">
        <v>5</v>
      </c>
      <c r="K130" s="3" t="s">
        <v>16</v>
      </c>
      <c r="L130" s="3" t="s">
        <v>210</v>
      </c>
    </row>
    <row r="131" spans="1:12" ht="12.75" customHeight="1" x14ac:dyDescent="0.25">
      <c r="A131" s="3" t="s">
        <v>34</v>
      </c>
      <c r="B131" s="3" t="s">
        <v>204</v>
      </c>
      <c r="C131" s="3" t="s">
        <v>284</v>
      </c>
      <c r="D131" s="3" t="s">
        <v>293</v>
      </c>
      <c r="E131" s="3">
        <v>65</v>
      </c>
      <c r="F131" s="3" t="s">
        <v>229</v>
      </c>
      <c r="G131" s="3" t="s">
        <v>214</v>
      </c>
      <c r="H131" s="3" t="s">
        <v>20</v>
      </c>
      <c r="I131" s="3" t="s">
        <v>217</v>
      </c>
      <c r="J131" s="3">
        <v>3</v>
      </c>
      <c r="K131" s="3" t="s">
        <v>16</v>
      </c>
      <c r="L131" s="3" t="s">
        <v>210</v>
      </c>
    </row>
    <row r="132" spans="1:12" ht="12.75" customHeight="1" x14ac:dyDescent="0.25">
      <c r="A132" s="3" t="s">
        <v>141</v>
      </c>
      <c r="B132" s="3" t="s">
        <v>204</v>
      </c>
      <c r="C132" s="3" t="s">
        <v>261</v>
      </c>
      <c r="D132" s="3" t="s">
        <v>300</v>
      </c>
      <c r="E132" s="3">
        <v>61</v>
      </c>
      <c r="F132" s="3" t="s">
        <v>229</v>
      </c>
      <c r="G132" s="3" t="s">
        <v>214</v>
      </c>
      <c r="H132" s="3" t="s">
        <v>20</v>
      </c>
      <c r="I132" s="3" t="s">
        <v>209</v>
      </c>
      <c r="J132" s="3">
        <v>4</v>
      </c>
      <c r="K132" s="3" t="s">
        <v>16</v>
      </c>
      <c r="L132" s="3" t="s">
        <v>223</v>
      </c>
    </row>
    <row r="133" spans="1:12" ht="12.75" customHeight="1" x14ac:dyDescent="0.25">
      <c r="A133" s="3" t="s">
        <v>56</v>
      </c>
      <c r="B133" s="3" t="s">
        <v>204</v>
      </c>
      <c r="C133" s="3" t="s">
        <v>230</v>
      </c>
      <c r="D133" s="3" t="s">
        <v>269</v>
      </c>
      <c r="E133" s="3">
        <v>57</v>
      </c>
      <c r="F133" s="3" t="s">
        <v>229</v>
      </c>
      <c r="G133" s="3" t="s">
        <v>208</v>
      </c>
      <c r="H133" s="3" t="s">
        <v>20</v>
      </c>
      <c r="I133" s="3" t="s">
        <v>217</v>
      </c>
      <c r="J133" s="3">
        <v>3</v>
      </c>
      <c r="K133" s="3" t="s">
        <v>16</v>
      </c>
      <c r="L133" s="3" t="s">
        <v>210</v>
      </c>
    </row>
    <row r="134" spans="1:12" ht="12.75" customHeight="1" x14ac:dyDescent="0.25">
      <c r="A134" s="3" t="s">
        <v>90</v>
      </c>
      <c r="B134" s="3" t="s">
        <v>204</v>
      </c>
      <c r="C134" s="3" t="s">
        <v>286</v>
      </c>
      <c r="D134" s="3" t="s">
        <v>269</v>
      </c>
      <c r="E134" s="3">
        <v>47</v>
      </c>
      <c r="F134" s="3" t="s">
        <v>207</v>
      </c>
      <c r="G134" s="3" t="s">
        <v>208</v>
      </c>
      <c r="H134" s="3" t="s">
        <v>20</v>
      </c>
      <c r="I134" s="3" t="s">
        <v>209</v>
      </c>
      <c r="J134" s="3">
        <v>1</v>
      </c>
      <c r="K134" s="3" t="s">
        <v>23</v>
      </c>
      <c r="L134" s="3" t="s">
        <v>223</v>
      </c>
    </row>
    <row r="135" spans="1:12" ht="12.75" customHeight="1" x14ac:dyDescent="0.25">
      <c r="A135" s="3" t="s">
        <v>60</v>
      </c>
      <c r="B135" s="3" t="s">
        <v>204</v>
      </c>
      <c r="C135" s="3" t="s">
        <v>289</v>
      </c>
      <c r="D135" s="3" t="s">
        <v>216</v>
      </c>
      <c r="E135" s="3">
        <v>35</v>
      </c>
      <c r="F135" s="3" t="s">
        <v>226</v>
      </c>
      <c r="G135" s="3" t="s">
        <v>208</v>
      </c>
      <c r="H135" s="3" t="s">
        <v>20</v>
      </c>
      <c r="I135" s="3" t="s">
        <v>217</v>
      </c>
      <c r="J135" s="3">
        <v>5</v>
      </c>
      <c r="K135" s="3" t="s">
        <v>16</v>
      </c>
      <c r="L135" s="3" t="s">
        <v>210</v>
      </c>
    </row>
    <row r="136" spans="1:12" ht="12.75" customHeight="1" x14ac:dyDescent="0.25">
      <c r="A136" s="3" t="s">
        <v>46</v>
      </c>
      <c r="B136" s="3" t="s">
        <v>204</v>
      </c>
      <c r="C136" s="3" t="s">
        <v>339</v>
      </c>
      <c r="D136" s="3" t="s">
        <v>340</v>
      </c>
      <c r="E136" s="3">
        <v>45</v>
      </c>
      <c r="F136" s="3" t="s">
        <v>213</v>
      </c>
      <c r="G136" s="3" t="s">
        <v>214</v>
      </c>
      <c r="H136" s="3" t="s">
        <v>20</v>
      </c>
      <c r="I136" s="3" t="s">
        <v>209</v>
      </c>
      <c r="J136" s="3">
        <v>5</v>
      </c>
      <c r="K136" s="3" t="s">
        <v>16</v>
      </c>
      <c r="L136" s="3" t="s">
        <v>210</v>
      </c>
    </row>
    <row r="137" spans="1:12" ht="12.75" customHeight="1" x14ac:dyDescent="0.25">
      <c r="A137" s="3" t="s">
        <v>110</v>
      </c>
      <c r="B137" s="3" t="s">
        <v>204</v>
      </c>
      <c r="C137" s="3" t="s">
        <v>245</v>
      </c>
      <c r="D137" s="3" t="s">
        <v>239</v>
      </c>
      <c r="E137" s="3">
        <v>55</v>
      </c>
      <c r="F137" s="3" t="s">
        <v>207</v>
      </c>
      <c r="G137" s="3" t="s">
        <v>214</v>
      </c>
      <c r="H137" s="3" t="s">
        <v>20</v>
      </c>
      <c r="I137" s="3" t="s">
        <v>209</v>
      </c>
      <c r="J137" s="3">
        <v>2</v>
      </c>
      <c r="K137" s="3" t="s">
        <v>16</v>
      </c>
      <c r="L137" s="3" t="s">
        <v>210</v>
      </c>
    </row>
    <row r="138" spans="1:12" ht="12.75" customHeight="1" x14ac:dyDescent="0.25">
      <c r="A138" s="3" t="s">
        <v>164</v>
      </c>
      <c r="B138" s="3" t="s">
        <v>204</v>
      </c>
      <c r="C138" s="3" t="s">
        <v>274</v>
      </c>
      <c r="D138" s="3" t="s">
        <v>296</v>
      </c>
      <c r="E138" s="3">
        <v>49</v>
      </c>
      <c r="F138" s="3" t="s">
        <v>207</v>
      </c>
      <c r="G138" s="3" t="s">
        <v>208</v>
      </c>
      <c r="H138" s="3" t="s">
        <v>20</v>
      </c>
      <c r="I138" s="3" t="s">
        <v>209</v>
      </c>
      <c r="J138" s="3">
        <v>5</v>
      </c>
      <c r="K138" s="3" t="s">
        <v>23</v>
      </c>
      <c r="L138" s="3" t="s">
        <v>223</v>
      </c>
    </row>
    <row r="139" spans="1:12" ht="12.75" customHeight="1" x14ac:dyDescent="0.25">
      <c r="A139" s="3" t="s">
        <v>27</v>
      </c>
      <c r="B139" s="3" t="s">
        <v>204</v>
      </c>
      <c r="C139" s="3" t="s">
        <v>235</v>
      </c>
      <c r="D139" s="3" t="s">
        <v>236</v>
      </c>
      <c r="E139" s="3">
        <v>56</v>
      </c>
      <c r="F139" s="3" t="s">
        <v>229</v>
      </c>
      <c r="G139" s="3" t="s">
        <v>214</v>
      </c>
      <c r="H139" s="3" t="s">
        <v>20</v>
      </c>
      <c r="I139" s="3" t="s">
        <v>217</v>
      </c>
      <c r="J139" s="3">
        <v>5</v>
      </c>
      <c r="K139" s="3" t="s">
        <v>16</v>
      </c>
      <c r="L139" s="3" t="s">
        <v>210</v>
      </c>
    </row>
    <row r="140" spans="1:12" ht="12.75" customHeight="1" x14ac:dyDescent="0.25">
      <c r="A140" s="3" t="s">
        <v>127</v>
      </c>
      <c r="B140" s="3" t="s">
        <v>204</v>
      </c>
      <c r="C140" s="3" t="s">
        <v>259</v>
      </c>
      <c r="D140" s="3" t="s">
        <v>228</v>
      </c>
      <c r="E140" s="3">
        <v>73</v>
      </c>
      <c r="F140" s="3" t="s">
        <v>220</v>
      </c>
      <c r="G140" s="3" t="s">
        <v>208</v>
      </c>
      <c r="H140" s="3" t="s">
        <v>20</v>
      </c>
      <c r="I140" s="3" t="s">
        <v>209</v>
      </c>
      <c r="J140" s="3">
        <v>5</v>
      </c>
      <c r="K140" s="3" t="s">
        <v>23</v>
      </c>
      <c r="L140" s="3" t="s">
        <v>223</v>
      </c>
    </row>
    <row r="141" spans="1:12" ht="12.75" customHeight="1" x14ac:dyDescent="0.25">
      <c r="A141" s="3" t="s">
        <v>52</v>
      </c>
      <c r="B141" s="3" t="s">
        <v>204</v>
      </c>
      <c r="C141" s="3" t="s">
        <v>251</v>
      </c>
      <c r="D141" s="3" t="s">
        <v>252</v>
      </c>
      <c r="E141" s="3">
        <v>38</v>
      </c>
      <c r="F141" s="3" t="s">
        <v>213</v>
      </c>
      <c r="G141" s="3" t="s">
        <v>208</v>
      </c>
      <c r="H141" s="3" t="s">
        <v>20</v>
      </c>
      <c r="I141" s="3" t="s">
        <v>217</v>
      </c>
      <c r="J141" s="3">
        <v>5</v>
      </c>
      <c r="K141" s="3" t="s">
        <v>16</v>
      </c>
      <c r="L141" s="3" t="s">
        <v>210</v>
      </c>
    </row>
    <row r="142" spans="1:12" ht="12.75" customHeight="1" x14ac:dyDescent="0.25">
      <c r="A142" s="3" t="s">
        <v>91</v>
      </c>
      <c r="B142" s="3" t="s">
        <v>204</v>
      </c>
      <c r="C142" s="3" t="s">
        <v>379</v>
      </c>
      <c r="D142" s="3" t="s">
        <v>380</v>
      </c>
      <c r="E142" s="3">
        <v>37</v>
      </c>
      <c r="F142" s="3" t="s">
        <v>213</v>
      </c>
      <c r="G142" s="3" t="s">
        <v>214</v>
      </c>
      <c r="H142" s="3" t="s">
        <v>20</v>
      </c>
      <c r="I142" s="3" t="s">
        <v>217</v>
      </c>
      <c r="J142" s="3">
        <v>3</v>
      </c>
      <c r="K142" s="3" t="s">
        <v>16</v>
      </c>
      <c r="L142" s="3" t="s">
        <v>210</v>
      </c>
    </row>
    <row r="143" spans="1:12" ht="12.75" customHeight="1" x14ac:dyDescent="0.25">
      <c r="A143" s="3" t="s">
        <v>119</v>
      </c>
      <c r="B143" s="3" t="s">
        <v>204</v>
      </c>
      <c r="C143" s="3" t="s">
        <v>238</v>
      </c>
      <c r="D143" s="3" t="s">
        <v>315</v>
      </c>
      <c r="E143" s="3">
        <v>41</v>
      </c>
      <c r="F143" s="3" t="s">
        <v>213</v>
      </c>
      <c r="G143" s="3" t="s">
        <v>214</v>
      </c>
      <c r="H143" s="3" t="s">
        <v>20</v>
      </c>
      <c r="I143" s="3" t="s">
        <v>217</v>
      </c>
      <c r="J143" s="3">
        <v>4</v>
      </c>
      <c r="K143" s="3" t="s">
        <v>23</v>
      </c>
      <c r="L143" s="3" t="s">
        <v>223</v>
      </c>
    </row>
    <row r="144" spans="1:12" ht="12.75" customHeight="1" x14ac:dyDescent="0.25">
      <c r="A144" s="3" t="s">
        <v>81</v>
      </c>
      <c r="B144" s="3" t="s">
        <v>204</v>
      </c>
      <c r="C144" s="3" t="s">
        <v>346</v>
      </c>
      <c r="D144" s="3" t="s">
        <v>360</v>
      </c>
      <c r="E144" s="3">
        <v>40</v>
      </c>
      <c r="F144" s="3" t="s">
        <v>213</v>
      </c>
      <c r="G144" s="3" t="s">
        <v>208</v>
      </c>
      <c r="H144" s="3" t="s">
        <v>20</v>
      </c>
      <c r="I144" s="3" t="s">
        <v>217</v>
      </c>
      <c r="J144" s="3">
        <v>5</v>
      </c>
      <c r="K144" s="3" t="s">
        <v>16</v>
      </c>
      <c r="L144" s="3" t="s">
        <v>210</v>
      </c>
    </row>
    <row r="145" spans="1:12" ht="12.75" customHeight="1" x14ac:dyDescent="0.25">
      <c r="A145" s="3" t="s">
        <v>31</v>
      </c>
      <c r="B145" s="3" t="s">
        <v>204</v>
      </c>
      <c r="C145" s="3" t="s">
        <v>347</v>
      </c>
      <c r="D145" s="3" t="s">
        <v>236</v>
      </c>
      <c r="E145" s="3">
        <v>64</v>
      </c>
      <c r="F145" s="3" t="s">
        <v>229</v>
      </c>
      <c r="G145" s="3" t="s">
        <v>208</v>
      </c>
      <c r="H145" s="3" t="s">
        <v>20</v>
      </c>
      <c r="I145" s="3" t="s">
        <v>217</v>
      </c>
      <c r="J145" s="3">
        <v>4</v>
      </c>
      <c r="K145" s="3" t="s">
        <v>23</v>
      </c>
      <c r="L145" s="3" t="s">
        <v>210</v>
      </c>
    </row>
    <row r="146" spans="1:12" ht="12.75" customHeight="1" x14ac:dyDescent="0.25">
      <c r="A146" s="3" t="s">
        <v>173</v>
      </c>
      <c r="B146" s="3" t="s">
        <v>204</v>
      </c>
      <c r="C146" s="3" t="s">
        <v>291</v>
      </c>
      <c r="D146" s="3" t="s">
        <v>292</v>
      </c>
      <c r="E146" s="3">
        <v>48</v>
      </c>
      <c r="F146" s="3" t="s">
        <v>207</v>
      </c>
      <c r="G146" s="3" t="s">
        <v>214</v>
      </c>
      <c r="H146" s="3" t="s">
        <v>20</v>
      </c>
      <c r="I146" s="3" t="s">
        <v>217</v>
      </c>
      <c r="J146" s="3">
        <v>4</v>
      </c>
      <c r="K146" s="3" t="s">
        <v>23</v>
      </c>
      <c r="L146" s="3" t="s">
        <v>223</v>
      </c>
    </row>
    <row r="147" spans="1:12" ht="12.75" customHeight="1" x14ac:dyDescent="0.25">
      <c r="A147" s="3" t="s">
        <v>151</v>
      </c>
      <c r="B147" s="3" t="s">
        <v>204</v>
      </c>
      <c r="C147" s="3" t="s">
        <v>305</v>
      </c>
      <c r="D147" s="3" t="s">
        <v>306</v>
      </c>
      <c r="E147" s="3">
        <v>37</v>
      </c>
      <c r="F147" s="3" t="s">
        <v>213</v>
      </c>
      <c r="G147" s="3" t="s">
        <v>214</v>
      </c>
      <c r="H147" s="3" t="s">
        <v>20</v>
      </c>
      <c r="I147" s="3" t="s">
        <v>209</v>
      </c>
      <c r="J147" s="3">
        <v>4</v>
      </c>
      <c r="K147" s="3" t="s">
        <v>16</v>
      </c>
      <c r="L147" s="3" t="s">
        <v>210</v>
      </c>
    </row>
    <row r="148" spans="1:12" ht="12.75" customHeight="1" x14ac:dyDescent="0.25">
      <c r="A148" s="3" t="s">
        <v>89</v>
      </c>
      <c r="B148" s="3" t="s">
        <v>204</v>
      </c>
      <c r="C148" s="3" t="s">
        <v>205</v>
      </c>
      <c r="D148" s="3" t="s">
        <v>206</v>
      </c>
      <c r="E148" s="3">
        <v>52</v>
      </c>
      <c r="F148" s="3" t="s">
        <v>207</v>
      </c>
      <c r="G148" s="3" t="s">
        <v>208</v>
      </c>
      <c r="H148" s="3" t="s">
        <v>20</v>
      </c>
      <c r="I148" s="3" t="s">
        <v>209</v>
      </c>
      <c r="J148" s="3">
        <v>4</v>
      </c>
      <c r="K148" s="3" t="s">
        <v>16</v>
      </c>
      <c r="L148" s="3" t="s">
        <v>210</v>
      </c>
    </row>
    <row r="149" spans="1:12" ht="12.75" customHeight="1" x14ac:dyDescent="0.25">
      <c r="A149" s="3" t="s">
        <v>115</v>
      </c>
      <c r="B149" s="3" t="s">
        <v>204</v>
      </c>
      <c r="C149" s="3" t="s">
        <v>227</v>
      </c>
      <c r="D149" s="3" t="s">
        <v>228</v>
      </c>
      <c r="E149" s="3">
        <v>65</v>
      </c>
      <c r="F149" s="3" t="s">
        <v>229</v>
      </c>
      <c r="G149" s="3" t="s">
        <v>208</v>
      </c>
      <c r="H149" s="3" t="s">
        <v>20</v>
      </c>
      <c r="I149" s="3" t="s">
        <v>217</v>
      </c>
      <c r="J149" s="3">
        <v>1</v>
      </c>
      <c r="K149" s="3" t="s">
        <v>23</v>
      </c>
      <c r="L149" s="3" t="s">
        <v>210</v>
      </c>
    </row>
    <row r="150" spans="1:12" ht="12.75" customHeight="1" x14ac:dyDescent="0.25">
      <c r="A150" s="3" t="s">
        <v>36</v>
      </c>
      <c r="B150" s="3" t="s">
        <v>204</v>
      </c>
      <c r="C150" s="3" t="s">
        <v>347</v>
      </c>
      <c r="D150" s="3" t="s">
        <v>304</v>
      </c>
      <c r="E150" s="3">
        <v>29</v>
      </c>
      <c r="F150" s="3" t="s">
        <v>226</v>
      </c>
      <c r="G150" s="3" t="s">
        <v>214</v>
      </c>
      <c r="H150" s="3" t="s">
        <v>20</v>
      </c>
      <c r="I150" s="3" t="s">
        <v>217</v>
      </c>
      <c r="J150" s="3">
        <v>5</v>
      </c>
      <c r="K150" s="3" t="s">
        <v>16</v>
      </c>
      <c r="L150" s="3" t="s">
        <v>210</v>
      </c>
    </row>
    <row r="151" spans="1:12" ht="12.75" customHeight="1" x14ac:dyDescent="0.25">
      <c r="A151" s="3" t="s">
        <v>136</v>
      </c>
      <c r="B151" s="3" t="s">
        <v>204</v>
      </c>
      <c r="C151" s="3" t="s">
        <v>261</v>
      </c>
      <c r="D151" s="3" t="s">
        <v>319</v>
      </c>
      <c r="E151" s="3">
        <v>22</v>
      </c>
      <c r="F151" s="3" t="s">
        <v>316</v>
      </c>
      <c r="G151" s="3" t="s">
        <v>214</v>
      </c>
      <c r="H151" s="3" t="s">
        <v>20</v>
      </c>
      <c r="I151" s="3" t="s">
        <v>209</v>
      </c>
      <c r="J151" s="3">
        <v>3</v>
      </c>
      <c r="K151" s="3" t="s">
        <v>23</v>
      </c>
      <c r="L151" s="3" t="s">
        <v>210</v>
      </c>
    </row>
    <row r="152" spans="1:12" ht="12.75" customHeight="1" x14ac:dyDescent="0.25">
      <c r="A152" s="3" t="s">
        <v>77</v>
      </c>
      <c r="B152" s="3" t="s">
        <v>204</v>
      </c>
      <c r="C152" s="3" t="s">
        <v>320</v>
      </c>
      <c r="D152" s="3" t="s">
        <v>236</v>
      </c>
      <c r="E152" s="3">
        <v>41</v>
      </c>
      <c r="F152" s="3" t="s">
        <v>213</v>
      </c>
      <c r="G152" s="3" t="s">
        <v>214</v>
      </c>
      <c r="H152" s="3" t="s">
        <v>78</v>
      </c>
      <c r="I152" s="3" t="s">
        <v>209</v>
      </c>
      <c r="J152" s="3">
        <v>5</v>
      </c>
      <c r="K152" s="3" t="s">
        <v>16</v>
      </c>
      <c r="L152" s="3" t="s">
        <v>223</v>
      </c>
    </row>
    <row r="153" spans="1:12" ht="12.75" customHeight="1" x14ac:dyDescent="0.25">
      <c r="A153" s="3" t="s">
        <v>103</v>
      </c>
      <c r="B153" s="3" t="s">
        <v>204</v>
      </c>
      <c r="C153" s="3" t="s">
        <v>302</v>
      </c>
      <c r="D153" s="3" t="s">
        <v>376</v>
      </c>
      <c r="E153" s="3">
        <v>48</v>
      </c>
      <c r="F153" s="3" t="s">
        <v>207</v>
      </c>
      <c r="G153" s="3" t="s">
        <v>208</v>
      </c>
      <c r="H153" s="3" t="s">
        <v>20</v>
      </c>
      <c r="I153" s="3" t="s">
        <v>209</v>
      </c>
      <c r="J153" s="3">
        <v>2</v>
      </c>
      <c r="K153" s="3" t="s">
        <v>23</v>
      </c>
      <c r="L153" s="3" t="s">
        <v>210</v>
      </c>
    </row>
    <row r="154" spans="1:12" ht="12.75" customHeight="1" x14ac:dyDescent="0.25">
      <c r="A154" s="3" t="s">
        <v>97</v>
      </c>
      <c r="B154" s="3" t="s">
        <v>204</v>
      </c>
      <c r="C154" s="3" t="s">
        <v>278</v>
      </c>
      <c r="D154" s="3" t="s">
        <v>279</v>
      </c>
      <c r="E154" s="3">
        <v>34</v>
      </c>
      <c r="F154" s="3" t="s">
        <v>226</v>
      </c>
      <c r="G154" s="3" t="s">
        <v>208</v>
      </c>
      <c r="H154" s="3" t="s">
        <v>20</v>
      </c>
      <c r="I154" s="3" t="s">
        <v>217</v>
      </c>
      <c r="J154" s="3">
        <v>1</v>
      </c>
      <c r="K154" s="3" t="s">
        <v>23</v>
      </c>
      <c r="L154" s="3" t="s">
        <v>223</v>
      </c>
    </row>
    <row r="155" spans="1:12" ht="12.75" customHeight="1" x14ac:dyDescent="0.25">
      <c r="A155" s="3" t="s">
        <v>116</v>
      </c>
      <c r="B155" s="3" t="s">
        <v>204</v>
      </c>
      <c r="C155" s="3" t="s">
        <v>330</v>
      </c>
      <c r="D155" s="3" t="s">
        <v>219</v>
      </c>
      <c r="E155" s="3">
        <v>51</v>
      </c>
      <c r="F155" s="3" t="s">
        <v>207</v>
      </c>
      <c r="G155" s="3" t="s">
        <v>214</v>
      </c>
      <c r="H155" s="3" t="s">
        <v>20</v>
      </c>
      <c r="I155" s="3" t="s">
        <v>217</v>
      </c>
      <c r="J155" s="3">
        <v>5</v>
      </c>
      <c r="K155" s="3" t="s">
        <v>23</v>
      </c>
      <c r="L155" s="3" t="s">
        <v>273</v>
      </c>
    </row>
    <row r="156" spans="1:12" ht="12.75" customHeight="1" x14ac:dyDescent="0.25">
      <c r="A156" s="3" t="s">
        <v>72</v>
      </c>
      <c r="B156" s="3" t="s">
        <v>204</v>
      </c>
      <c r="C156" s="3" t="s">
        <v>321</v>
      </c>
      <c r="D156" s="3" t="s">
        <v>236</v>
      </c>
      <c r="E156" s="3">
        <v>26</v>
      </c>
      <c r="F156" s="3" t="s">
        <v>226</v>
      </c>
      <c r="G156" s="3" t="s">
        <v>214</v>
      </c>
      <c r="H156" s="3" t="s">
        <v>20</v>
      </c>
      <c r="I156" s="3" t="s">
        <v>217</v>
      </c>
      <c r="J156" s="3">
        <v>5</v>
      </c>
      <c r="K156" s="3" t="s">
        <v>16</v>
      </c>
      <c r="L156" s="3" t="s">
        <v>273</v>
      </c>
    </row>
    <row r="157" spans="1:12" ht="12.75" customHeight="1" x14ac:dyDescent="0.25">
      <c r="A157" s="3" t="s">
        <v>177</v>
      </c>
      <c r="B157" s="3" t="s">
        <v>204</v>
      </c>
      <c r="C157" s="3" t="s">
        <v>298</v>
      </c>
      <c r="D157" s="3" t="s">
        <v>246</v>
      </c>
      <c r="E157" s="3">
        <v>44</v>
      </c>
      <c r="F157" s="3" t="s">
        <v>213</v>
      </c>
      <c r="G157" s="3" t="s">
        <v>208</v>
      </c>
      <c r="H157" s="3" t="s">
        <v>20</v>
      </c>
      <c r="I157" s="3" t="s">
        <v>217</v>
      </c>
      <c r="J157" s="3">
        <v>5</v>
      </c>
      <c r="K157" s="3" t="s">
        <v>16</v>
      </c>
      <c r="L157" s="3" t="s">
        <v>273</v>
      </c>
    </row>
    <row r="158" spans="1:12" ht="12.75" customHeight="1" x14ac:dyDescent="0.25">
      <c r="A158" s="3" t="s">
        <v>176</v>
      </c>
      <c r="B158" s="3" t="s">
        <v>204</v>
      </c>
      <c r="C158" s="3" t="s">
        <v>284</v>
      </c>
      <c r="D158" s="3" t="s">
        <v>336</v>
      </c>
      <c r="E158" s="3">
        <v>37</v>
      </c>
      <c r="F158" s="3" t="s">
        <v>213</v>
      </c>
      <c r="G158" s="3" t="s">
        <v>214</v>
      </c>
      <c r="H158" s="3" t="s">
        <v>20</v>
      </c>
      <c r="I158" s="3" t="s">
        <v>217</v>
      </c>
      <c r="J158" s="3">
        <v>2</v>
      </c>
      <c r="K158" s="3" t="s">
        <v>16</v>
      </c>
      <c r="L158" s="3" t="s">
        <v>223</v>
      </c>
    </row>
    <row r="159" spans="1:12" ht="12.75" customHeight="1" x14ac:dyDescent="0.25">
      <c r="A159" s="3" t="s">
        <v>191</v>
      </c>
      <c r="B159" s="3" t="s">
        <v>204</v>
      </c>
      <c r="C159" s="3" t="s">
        <v>330</v>
      </c>
      <c r="D159" s="3" t="s">
        <v>269</v>
      </c>
      <c r="E159" s="3">
        <v>27</v>
      </c>
      <c r="F159" s="3" t="s">
        <v>226</v>
      </c>
      <c r="G159" s="3" t="s">
        <v>208</v>
      </c>
      <c r="H159" s="3" t="s">
        <v>20</v>
      </c>
      <c r="I159" s="3" t="s">
        <v>209</v>
      </c>
      <c r="J159" s="3">
        <v>3</v>
      </c>
      <c r="K159" s="3" t="s">
        <v>23</v>
      </c>
      <c r="L159" s="3" t="s">
        <v>223</v>
      </c>
    </row>
    <row r="160" spans="1:12" ht="12.75" customHeight="1" x14ac:dyDescent="0.25">
      <c r="A160" s="3" t="s">
        <v>123</v>
      </c>
      <c r="B160" s="3" t="s">
        <v>204</v>
      </c>
      <c r="C160" s="3" t="s">
        <v>384</v>
      </c>
      <c r="D160" s="3" t="s">
        <v>290</v>
      </c>
      <c r="E160" s="3">
        <v>29</v>
      </c>
      <c r="F160" s="3" t="s">
        <v>226</v>
      </c>
      <c r="G160" s="3" t="s">
        <v>214</v>
      </c>
      <c r="H160" s="3" t="s">
        <v>20</v>
      </c>
      <c r="I160" s="3" t="s">
        <v>217</v>
      </c>
      <c r="J160" s="3">
        <v>4</v>
      </c>
      <c r="K160" s="3" t="s">
        <v>23</v>
      </c>
      <c r="L160" s="3" t="s">
        <v>210</v>
      </c>
    </row>
    <row r="161" spans="1:12" ht="12.75" customHeight="1" x14ac:dyDescent="0.25">
      <c r="A161" s="3" t="s">
        <v>66</v>
      </c>
      <c r="B161" s="3" t="s">
        <v>204</v>
      </c>
      <c r="C161" s="3" t="s">
        <v>245</v>
      </c>
      <c r="D161" s="3" t="s">
        <v>337</v>
      </c>
      <c r="E161" s="3">
        <v>73</v>
      </c>
      <c r="F161" s="3" t="s">
        <v>220</v>
      </c>
      <c r="G161" s="3" t="s">
        <v>214</v>
      </c>
      <c r="H161" s="3" t="s">
        <v>20</v>
      </c>
      <c r="I161" s="3" t="s">
        <v>217</v>
      </c>
      <c r="J161" s="3">
        <v>4</v>
      </c>
      <c r="K161" s="3" t="s">
        <v>23</v>
      </c>
      <c r="L161" s="3" t="s">
        <v>223</v>
      </c>
    </row>
    <row r="162" spans="1:12" ht="12.75" customHeight="1" x14ac:dyDescent="0.25">
      <c r="A162" s="3" t="s">
        <v>48</v>
      </c>
      <c r="B162" s="7" t="s">
        <v>232</v>
      </c>
      <c r="C162" s="3" t="s">
        <v>249</v>
      </c>
      <c r="G162" s="3" t="s">
        <v>234</v>
      </c>
      <c r="H162" s="3" t="s">
        <v>20</v>
      </c>
      <c r="I162" s="3" t="s">
        <v>209</v>
      </c>
      <c r="J162" s="3">
        <v>5</v>
      </c>
      <c r="K162" s="3" t="s">
        <v>16</v>
      </c>
      <c r="L162" s="3" t="s">
        <v>210</v>
      </c>
    </row>
    <row r="163" spans="1:12" ht="12.75" customHeight="1" x14ac:dyDescent="0.25">
      <c r="A163" s="3" t="s">
        <v>98</v>
      </c>
      <c r="B163" s="3" t="s">
        <v>204</v>
      </c>
      <c r="C163" s="3" t="s">
        <v>303</v>
      </c>
      <c r="D163" s="3" t="s">
        <v>304</v>
      </c>
      <c r="E163" s="3">
        <v>54</v>
      </c>
      <c r="F163" s="3" t="s">
        <v>207</v>
      </c>
      <c r="G163" s="3" t="s">
        <v>208</v>
      </c>
      <c r="H163" s="3" t="s">
        <v>20</v>
      </c>
      <c r="I163" s="3" t="s">
        <v>217</v>
      </c>
      <c r="J163" s="3">
        <v>4</v>
      </c>
      <c r="K163" s="3" t="s">
        <v>23</v>
      </c>
      <c r="L163" s="3" t="s">
        <v>210</v>
      </c>
    </row>
    <row r="164" spans="1:12" ht="12.75" customHeight="1" x14ac:dyDescent="0.25"/>
    <row r="165" spans="1:12" ht="12.75" customHeight="1" x14ac:dyDescent="0.25"/>
    <row r="166" spans="1:12" ht="12.75" customHeight="1" x14ac:dyDescent="0.25"/>
    <row r="167" spans="1:12" ht="12.75" customHeight="1" x14ac:dyDescent="0.25"/>
    <row r="168" spans="1:12" ht="12.75" customHeight="1" x14ac:dyDescent="0.25"/>
    <row r="169" spans="1:12" ht="12.75" customHeight="1" x14ac:dyDescent="0.25"/>
    <row r="170" spans="1:12" ht="12.75" customHeight="1" x14ac:dyDescent="0.25"/>
    <row r="171" spans="1:12" ht="12.75" customHeight="1" x14ac:dyDescent="0.25"/>
    <row r="172" spans="1:12" ht="12.75" customHeight="1" x14ac:dyDescent="0.25"/>
    <row r="173" spans="1:12" ht="12.75" customHeight="1" x14ac:dyDescent="0.25"/>
    <row r="174" spans="1:12" ht="12.75" customHeight="1" x14ac:dyDescent="0.25"/>
    <row r="175" spans="1:12" ht="12.75" customHeight="1" x14ac:dyDescent="0.25"/>
    <row r="176" spans="1:12"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conditionalFormatting sqref="A1:A163">
    <cfRule type="duplicateValues" dxfId="0" priority="1"/>
  </conditionalFormatting>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74E2-C406-4BCC-ACBD-581718617986}">
  <dimension ref="A1:V196"/>
  <sheetViews>
    <sheetView workbookViewId="0">
      <selection activeCell="H8" sqref="A2:V196"/>
    </sheetView>
  </sheetViews>
  <sheetFormatPr defaultRowHeight="13.2" x14ac:dyDescent="0.25"/>
  <cols>
    <col min="1" max="1" width="4.6640625" customWidth="1"/>
    <col min="2" max="2" width="16.109375" customWidth="1"/>
    <col min="3" max="3" width="12.44140625" customWidth="1"/>
    <col min="4" max="4" width="12" customWidth="1"/>
    <col min="5" max="5" width="14.21875" customWidth="1"/>
    <col min="6" max="6" width="19.21875" customWidth="1"/>
    <col min="7" max="7" width="15.21875" customWidth="1"/>
    <col min="8" max="8" width="15.77734375" customWidth="1"/>
    <col min="9" max="9" width="15.5546875" customWidth="1"/>
    <col min="10" max="10" width="6.88671875" customWidth="1"/>
    <col min="11" max="11" width="16.33203125" bestFit="1" customWidth="1"/>
    <col min="12" max="12" width="34.33203125" customWidth="1"/>
    <col min="13" max="13" width="16.33203125" bestFit="1" customWidth="1"/>
    <col min="14" max="14" width="8.5546875" customWidth="1"/>
    <col min="15" max="15" width="15.6640625" customWidth="1"/>
    <col min="16" max="16" width="10.33203125" bestFit="1" customWidth="1"/>
    <col min="17" max="17" width="16.88671875" customWidth="1"/>
    <col min="18" max="18" width="11.21875" customWidth="1"/>
    <col min="19" max="19" width="8.77734375" customWidth="1"/>
    <col min="20" max="20" width="10.21875" customWidth="1"/>
    <col min="21" max="21" width="9.6640625" customWidth="1"/>
    <col min="22" max="22" width="20.6640625" customWidth="1"/>
  </cols>
  <sheetData>
    <row r="1" spans="1:22" x14ac:dyDescent="0.25">
      <c r="A1" s="1" t="s">
        <v>0</v>
      </c>
      <c r="B1" s="1" t="s">
        <v>1</v>
      </c>
      <c r="C1" s="1" t="s">
        <v>2</v>
      </c>
      <c r="D1" s="1" t="s">
        <v>3</v>
      </c>
      <c r="E1" s="1" t="s">
        <v>4</v>
      </c>
      <c r="F1" s="1" t="s">
        <v>5</v>
      </c>
      <c r="G1" s="1" t="s">
        <v>6</v>
      </c>
      <c r="H1" s="1" t="s">
        <v>7</v>
      </c>
      <c r="I1" s="1" t="s">
        <v>8</v>
      </c>
      <c r="J1" s="1" t="s">
        <v>9</v>
      </c>
      <c r="K1" s="1" t="s">
        <v>10</v>
      </c>
      <c r="L1" s="1" t="s">
        <v>11</v>
      </c>
      <c r="M1" s="2" t="s">
        <v>12</v>
      </c>
      <c r="N1" s="1" t="s">
        <v>13</v>
      </c>
      <c r="O1" s="8" t="s">
        <v>194</v>
      </c>
      <c r="P1" s="8" t="s">
        <v>199</v>
      </c>
      <c r="Q1" s="8" t="s">
        <v>387</v>
      </c>
      <c r="R1" s="8" t="s">
        <v>388</v>
      </c>
      <c r="S1" s="8" t="s">
        <v>200</v>
      </c>
      <c r="T1" s="8" t="s">
        <v>389</v>
      </c>
      <c r="U1" s="8" t="s">
        <v>203</v>
      </c>
      <c r="V1" s="8" t="s">
        <v>201</v>
      </c>
    </row>
    <row r="2" spans="1:22" x14ac:dyDescent="0.25">
      <c r="A2" s="3">
        <v>9</v>
      </c>
      <c r="B2" s="3" t="s">
        <v>14</v>
      </c>
      <c r="C2" s="3">
        <v>2016</v>
      </c>
      <c r="D2" s="3">
        <v>6</v>
      </c>
      <c r="E2" s="3" t="s">
        <v>15</v>
      </c>
      <c r="F2" s="4">
        <v>72.673557556000006</v>
      </c>
      <c r="G2" s="5">
        <v>2</v>
      </c>
      <c r="H2" s="5">
        <v>1</v>
      </c>
      <c r="I2" s="4" t="s">
        <v>16</v>
      </c>
      <c r="J2" s="4" t="s">
        <v>16</v>
      </c>
      <c r="K2" s="4" t="s">
        <v>17</v>
      </c>
      <c r="L2" s="4">
        <v>3.0943428307004792</v>
      </c>
      <c r="M2" s="6">
        <v>1474672962.4000003</v>
      </c>
      <c r="N2" s="3" t="s">
        <v>18</v>
      </c>
      <c r="O2" t="str">
        <f>VLOOKUP(B2,Table35[#All],2,0)</f>
        <v>Individual</v>
      </c>
      <c r="P2" s="9" t="str">
        <f>VLOOKUP(B2,Table35[#All],7,0)</f>
        <v>Laki-Laki</v>
      </c>
      <c r="Q2" t="str">
        <f>VLOOKUP(B2,Table35[#All],6,0)</f>
        <v>26-35</v>
      </c>
      <c r="R2" t="str">
        <f>VLOOKUP(B2,Table35[#All],8,0)</f>
        <v>Jakarta</v>
      </c>
      <c r="S2" t="str">
        <f>VLOOKUP(B2,Table35[#All],9,0)</f>
        <v>Rumah</v>
      </c>
      <c r="T2" t="str">
        <f>VLOOKUP(B2,Table35[#All],11,0)</f>
        <v>Iya</v>
      </c>
      <c r="U2" t="str">
        <f>VLOOKUP(B2,Table35[#All],12,0)</f>
        <v>Website</v>
      </c>
      <c r="V2">
        <f>VLOOKUP(B2,Table35[#All],10,0)</f>
        <v>2</v>
      </c>
    </row>
    <row r="3" spans="1:22" x14ac:dyDescent="0.25">
      <c r="A3" s="3">
        <v>87</v>
      </c>
      <c r="B3" s="3" t="s">
        <v>19</v>
      </c>
      <c r="C3" s="3">
        <v>2017</v>
      </c>
      <c r="D3" s="3">
        <v>8</v>
      </c>
      <c r="E3" s="3" t="s">
        <v>15</v>
      </c>
      <c r="F3" s="4">
        <v>53.860402766399993</v>
      </c>
      <c r="G3" s="5">
        <v>2</v>
      </c>
      <c r="H3" s="5">
        <v>1</v>
      </c>
      <c r="I3" s="4" t="s">
        <v>16</v>
      </c>
      <c r="J3" s="4" t="s">
        <v>16</v>
      </c>
      <c r="K3" s="4" t="s">
        <v>20</v>
      </c>
      <c r="L3" s="4">
        <v>4.1110062399382237</v>
      </c>
      <c r="M3" s="6">
        <v>951364045.19200003</v>
      </c>
      <c r="N3" s="3" t="s">
        <v>18</v>
      </c>
      <c r="O3" t="str">
        <f>VLOOKUP(B3,Table35[#All],2,0)</f>
        <v>Individual</v>
      </c>
      <c r="P3" s="9" t="str">
        <f>VLOOKUP(B3,Table35[#All],7,0)</f>
        <v>Laki-Laki</v>
      </c>
      <c r="Q3" t="str">
        <f>VLOOKUP(B3,Table35[#All],6,0)</f>
        <v>36-45</v>
      </c>
      <c r="R3" t="str">
        <f>VLOOKUP(B3,Table35[#All],8,0)</f>
        <v>Jakarta</v>
      </c>
      <c r="S3" t="str">
        <f>VLOOKUP(B3,Table35[#All],9,0)</f>
        <v>Investasi</v>
      </c>
      <c r="T3" t="str">
        <f>VLOOKUP(B3,Table35[#All],11,0)</f>
        <v>Tidak</v>
      </c>
      <c r="U3" t="str">
        <f>VLOOKUP(B3,Table35[#All],12,0)</f>
        <v>Website</v>
      </c>
      <c r="V3">
        <f>VLOOKUP(B3,Table35[#All],10,0)</f>
        <v>5</v>
      </c>
    </row>
    <row r="4" spans="1:22" x14ac:dyDescent="0.25">
      <c r="A4" s="3">
        <v>57</v>
      </c>
      <c r="B4" s="3" t="s">
        <v>21</v>
      </c>
      <c r="C4" s="3">
        <v>2017</v>
      </c>
      <c r="D4" s="3">
        <v>7</v>
      </c>
      <c r="E4" s="3" t="s">
        <v>15</v>
      </c>
      <c r="F4" s="4">
        <v>105.17173301879998</v>
      </c>
      <c r="G4" s="5">
        <v>3</v>
      </c>
      <c r="H4" s="5">
        <v>2</v>
      </c>
      <c r="I4" s="4" t="s">
        <v>16</v>
      </c>
      <c r="J4" s="4" t="s">
        <v>16</v>
      </c>
      <c r="K4" s="4" t="s">
        <v>22</v>
      </c>
      <c r="L4" s="4">
        <v>4.1903498835931181</v>
      </c>
      <c r="M4" s="6">
        <v>1927067791.7259996</v>
      </c>
      <c r="N4" s="3" t="s">
        <v>18</v>
      </c>
      <c r="O4" t="str">
        <f>VLOOKUP(B4,Table35[#All],2,0)</f>
        <v>Individual</v>
      </c>
      <c r="P4" s="9" t="str">
        <f>VLOOKUP(B4,Table35[#All],7,0)</f>
        <v>Perempuan</v>
      </c>
      <c r="Q4" t="str">
        <f>VLOOKUP(B4,Table35[#All],6,0)</f>
        <v>36-45</v>
      </c>
      <c r="R4" t="str">
        <f>VLOOKUP(B4,Table35[#All],8,0)</f>
        <v>Jakarta</v>
      </c>
      <c r="S4" t="str">
        <f>VLOOKUP(B4,Table35[#All],9,0)</f>
        <v>Rumah</v>
      </c>
      <c r="T4" t="str">
        <f>VLOOKUP(B4,Table35[#All],11,0)</f>
        <v>Iya</v>
      </c>
      <c r="U4" t="str">
        <f>VLOOKUP(B4,Table35[#All],12,0)</f>
        <v>Website</v>
      </c>
      <c r="V4">
        <f>VLOOKUP(B4,Table35[#All],10,0)</f>
        <v>3</v>
      </c>
    </row>
    <row r="5" spans="1:22" x14ac:dyDescent="0.25">
      <c r="A5" s="3">
        <v>171</v>
      </c>
      <c r="B5" s="3" t="s">
        <v>26</v>
      </c>
      <c r="C5" s="3">
        <v>2017</v>
      </c>
      <c r="D5" s="3">
        <v>10</v>
      </c>
      <c r="E5" s="3" t="s">
        <v>15</v>
      </c>
      <c r="F5" s="4">
        <v>72.563597565199998</v>
      </c>
      <c r="G5" s="5">
        <v>2</v>
      </c>
      <c r="H5" s="5">
        <v>1</v>
      </c>
      <c r="I5" s="4" t="s">
        <v>16</v>
      </c>
      <c r="J5" s="4" t="s">
        <v>16</v>
      </c>
      <c r="K5" s="4" t="s">
        <v>20</v>
      </c>
      <c r="L5" s="4">
        <v>4.7635300915575556</v>
      </c>
      <c r="M5" s="6">
        <v>1171127639.9679999</v>
      </c>
      <c r="N5" s="3" t="s">
        <v>18</v>
      </c>
      <c r="O5" t="str">
        <f>VLOOKUP(B5,Table35[#All],2,0)</f>
        <v>Individual</v>
      </c>
      <c r="P5" s="9" t="str">
        <f>VLOOKUP(B5,Table35[#All],7,0)</f>
        <v>Laki-Laki</v>
      </c>
      <c r="Q5" t="str">
        <f>VLOOKUP(B5,Table35[#All],6,0)</f>
        <v>65+</v>
      </c>
      <c r="R5" t="str">
        <f>VLOOKUP(B5,Table35[#All],8,0)</f>
        <v>Jakarta</v>
      </c>
      <c r="S5" t="str">
        <f>VLOOKUP(B5,Table35[#All],9,0)</f>
        <v>Investasi</v>
      </c>
      <c r="T5" t="str">
        <f>VLOOKUP(B5,Table35[#All],11,0)</f>
        <v>Tidak</v>
      </c>
      <c r="U5" t="str">
        <f>VLOOKUP(B5,Table35[#All],12,0)</f>
        <v>Website</v>
      </c>
      <c r="V5">
        <f>VLOOKUP(B5,Table35[#All],10,0)</f>
        <v>3</v>
      </c>
    </row>
    <row r="6" spans="1:22" x14ac:dyDescent="0.25">
      <c r="A6" s="3">
        <v>137</v>
      </c>
      <c r="B6" s="3" t="s">
        <v>27</v>
      </c>
      <c r="C6" s="3">
        <v>2017</v>
      </c>
      <c r="D6" s="3">
        <v>11</v>
      </c>
      <c r="E6" s="3" t="s">
        <v>15</v>
      </c>
      <c r="F6" s="4">
        <v>74.163015613200002</v>
      </c>
      <c r="G6" s="5">
        <v>2</v>
      </c>
      <c r="H6" s="5">
        <v>1</v>
      </c>
      <c r="I6" s="4" t="s">
        <v>16</v>
      </c>
      <c r="J6" s="4" t="s">
        <v>16</v>
      </c>
      <c r="K6" s="4" t="s">
        <v>20</v>
      </c>
      <c r="L6" s="4">
        <v>1.1324327706981339</v>
      </c>
      <c r="M6" s="6">
        <v>1278851097.6559999</v>
      </c>
      <c r="N6" s="3" t="s">
        <v>18</v>
      </c>
      <c r="O6" t="str">
        <f>VLOOKUP(B6,Table35[#All],2,0)</f>
        <v>Individual</v>
      </c>
      <c r="P6" s="9" t="str">
        <f>VLOOKUP(B6,Table35[#All],7,0)</f>
        <v>Laki-Laki</v>
      </c>
      <c r="Q6" t="str">
        <f>VLOOKUP(B6,Table35[#All],6,0)</f>
        <v>56-65</v>
      </c>
      <c r="R6" t="str">
        <f>VLOOKUP(B6,Table35[#All],8,0)</f>
        <v>Jakarta</v>
      </c>
      <c r="S6" t="str">
        <f>VLOOKUP(B6,Table35[#All],9,0)</f>
        <v>Rumah</v>
      </c>
      <c r="T6" t="str">
        <f>VLOOKUP(B6,Table35[#All],11,0)</f>
        <v>Tidak</v>
      </c>
      <c r="U6" t="str">
        <f>VLOOKUP(B6,Table35[#All],12,0)</f>
        <v>Website</v>
      </c>
      <c r="V6">
        <f>VLOOKUP(B6,Table35[#All],10,0)</f>
        <v>5</v>
      </c>
    </row>
    <row r="7" spans="1:22" x14ac:dyDescent="0.25">
      <c r="A7" s="3">
        <v>56</v>
      </c>
      <c r="B7" s="3" t="s">
        <v>28</v>
      </c>
      <c r="C7" s="3">
        <v>2017</v>
      </c>
      <c r="D7" s="3">
        <v>3</v>
      </c>
      <c r="E7" s="3" t="s">
        <v>15</v>
      </c>
      <c r="F7" s="4">
        <v>149.4656165856</v>
      </c>
      <c r="G7" s="5">
        <v>4</v>
      </c>
      <c r="H7" s="5">
        <v>3</v>
      </c>
      <c r="I7" s="4" t="s">
        <v>16</v>
      </c>
      <c r="J7" s="4" t="s">
        <v>23</v>
      </c>
      <c r="K7" s="4" t="s">
        <v>20</v>
      </c>
      <c r="L7" s="4">
        <v>3.9031486224953276</v>
      </c>
      <c r="M7" s="6">
        <v>2756759887.552</v>
      </c>
      <c r="N7" s="3" t="s">
        <v>18</v>
      </c>
      <c r="O7" t="str">
        <f>VLOOKUP(B7,Table35[#All],2,0)</f>
        <v>Individual</v>
      </c>
      <c r="P7" s="9" t="str">
        <f>VLOOKUP(B7,Table35[#All],7,0)</f>
        <v>Perempuan</v>
      </c>
      <c r="Q7" t="str">
        <f>VLOOKUP(B7,Table35[#All],6,0)</f>
        <v>36-45</v>
      </c>
      <c r="R7" t="str">
        <f>VLOOKUP(B7,Table35[#All],8,0)</f>
        <v>Jakarta</v>
      </c>
      <c r="S7" t="str">
        <f>VLOOKUP(B7,Table35[#All],9,0)</f>
        <v>Rumah</v>
      </c>
      <c r="T7" t="str">
        <f>VLOOKUP(B7,Table35[#All],11,0)</f>
        <v>Iya</v>
      </c>
      <c r="U7" t="str">
        <f>VLOOKUP(B7,Table35[#All],12,0)</f>
        <v>Website</v>
      </c>
      <c r="V7">
        <f>VLOOKUP(B7,Table35[#All],10,0)</f>
        <v>4</v>
      </c>
    </row>
    <row r="8" spans="1:22" x14ac:dyDescent="0.25">
      <c r="A8" s="3">
        <v>69</v>
      </c>
      <c r="B8" s="3" t="s">
        <v>29</v>
      </c>
      <c r="C8" s="3">
        <v>2017</v>
      </c>
      <c r="D8" s="3">
        <v>4</v>
      </c>
      <c r="E8" s="3" t="s">
        <v>15</v>
      </c>
      <c r="F8" s="4">
        <v>72.973448439999999</v>
      </c>
      <c r="G8" s="5">
        <v>2</v>
      </c>
      <c r="H8" s="5">
        <v>1</v>
      </c>
      <c r="I8" s="4" t="s">
        <v>16</v>
      </c>
      <c r="J8" s="4" t="s">
        <v>16</v>
      </c>
      <c r="K8" s="4" t="s">
        <v>22</v>
      </c>
      <c r="L8" s="4">
        <v>2.3696304381777455</v>
      </c>
      <c r="M8" s="6">
        <v>1317688662.3999999</v>
      </c>
      <c r="N8" s="3" t="s">
        <v>18</v>
      </c>
      <c r="O8" t="str">
        <f>VLOOKUP(B8,Table35[#All],2,0)</f>
        <v>Individual</v>
      </c>
      <c r="P8" s="9" t="str">
        <f>VLOOKUP(B8,Table35[#All],7,0)</f>
        <v>Perempuan</v>
      </c>
      <c r="Q8" t="str">
        <f>VLOOKUP(B8,Table35[#All],6,0)</f>
        <v>36-45</v>
      </c>
      <c r="R8" t="str">
        <f>VLOOKUP(B8,Table35[#All],8,0)</f>
        <v>Jakarta</v>
      </c>
      <c r="S8" t="str">
        <f>VLOOKUP(B8,Table35[#All],9,0)</f>
        <v>Rumah</v>
      </c>
      <c r="T8" t="str">
        <f>VLOOKUP(B8,Table35[#All],11,0)</f>
        <v>Tidak</v>
      </c>
      <c r="U8" t="str">
        <f>VLOOKUP(B8,Table35[#All],12,0)</f>
        <v>Website</v>
      </c>
      <c r="V8">
        <f>VLOOKUP(B8,Table35[#All],10,0)</f>
        <v>5</v>
      </c>
    </row>
    <row r="9" spans="1:22" x14ac:dyDescent="0.25">
      <c r="A9" s="3">
        <v>110</v>
      </c>
      <c r="B9" s="3" t="s">
        <v>30</v>
      </c>
      <c r="C9" s="3">
        <v>2017</v>
      </c>
      <c r="D9" s="3">
        <v>5</v>
      </c>
      <c r="E9" s="3" t="s">
        <v>15</v>
      </c>
      <c r="F9" s="4">
        <v>72.973448439999999</v>
      </c>
      <c r="G9" s="5">
        <v>2</v>
      </c>
      <c r="H9" s="5">
        <v>1</v>
      </c>
      <c r="I9" s="4" t="s">
        <v>16</v>
      </c>
      <c r="J9" s="4" t="s">
        <v>16</v>
      </c>
      <c r="K9" s="4" t="s">
        <v>20</v>
      </c>
      <c r="L9" s="4">
        <v>3.2904319869875742</v>
      </c>
      <c r="M9" s="6">
        <v>1067072393.1999999</v>
      </c>
      <c r="N9" s="3" t="s">
        <v>18</v>
      </c>
      <c r="O9" t="str">
        <f>VLOOKUP(B9,Table35[#All],2,0)</f>
        <v>Individual</v>
      </c>
      <c r="P9" s="9" t="str">
        <f>VLOOKUP(B9,Table35[#All],7,0)</f>
        <v>Perempuan</v>
      </c>
      <c r="Q9" t="str">
        <f>VLOOKUP(B9,Table35[#All],6,0)</f>
        <v>46-55</v>
      </c>
      <c r="R9" t="str">
        <f>VLOOKUP(B9,Table35[#All],8,0)</f>
        <v>Jakarta</v>
      </c>
      <c r="S9" t="str">
        <f>VLOOKUP(B9,Table35[#All],9,0)</f>
        <v>Rumah</v>
      </c>
      <c r="T9" t="str">
        <f>VLOOKUP(B9,Table35[#All],11,0)</f>
        <v>Tidak</v>
      </c>
      <c r="U9" t="str">
        <f>VLOOKUP(B9,Table35[#All],12,0)</f>
        <v>Client</v>
      </c>
      <c r="V9">
        <f>VLOOKUP(B9,Table35[#All],10,0)</f>
        <v>3</v>
      </c>
    </row>
    <row r="10" spans="1:22" x14ac:dyDescent="0.25">
      <c r="A10" s="3">
        <v>156</v>
      </c>
      <c r="B10" s="3" t="s">
        <v>31</v>
      </c>
      <c r="C10" s="3">
        <v>2017</v>
      </c>
      <c r="D10" s="3">
        <v>11</v>
      </c>
      <c r="E10" s="3" t="s">
        <v>15</v>
      </c>
      <c r="F10" s="4">
        <v>98.284239049599989</v>
      </c>
      <c r="G10" s="5">
        <v>3</v>
      </c>
      <c r="H10" s="5">
        <v>2</v>
      </c>
      <c r="I10" s="4" t="s">
        <v>16</v>
      </c>
      <c r="J10" s="4" t="s">
        <v>16</v>
      </c>
      <c r="K10" s="4" t="s">
        <v>20</v>
      </c>
      <c r="L10" s="4">
        <v>4.2813592286768971</v>
      </c>
      <c r="M10" s="6">
        <v>1591138496.9039998</v>
      </c>
      <c r="N10" s="3" t="s">
        <v>18</v>
      </c>
      <c r="O10" t="str">
        <f>VLOOKUP(B10,Table35[#All],2,0)</f>
        <v>Individual</v>
      </c>
      <c r="P10" s="9" t="str">
        <f>VLOOKUP(B10,Table35[#All],7,0)</f>
        <v>Perempuan</v>
      </c>
      <c r="Q10" t="str">
        <f>VLOOKUP(B10,Table35[#All],6,0)</f>
        <v>56-65</v>
      </c>
      <c r="R10" t="str">
        <f>VLOOKUP(B10,Table35[#All],8,0)</f>
        <v>Jakarta</v>
      </c>
      <c r="S10" t="str">
        <f>VLOOKUP(B10,Table35[#All],9,0)</f>
        <v>Rumah</v>
      </c>
      <c r="T10" t="str">
        <f>VLOOKUP(B10,Table35[#All],11,0)</f>
        <v>Iya</v>
      </c>
      <c r="U10" t="str">
        <f>VLOOKUP(B10,Table35[#All],12,0)</f>
        <v>Website</v>
      </c>
      <c r="V10">
        <f>VLOOKUP(B10,Table35[#All],10,0)</f>
        <v>4</v>
      </c>
    </row>
    <row r="11" spans="1:22" x14ac:dyDescent="0.25">
      <c r="A11" s="3">
        <v>138</v>
      </c>
      <c r="B11" s="3" t="s">
        <v>32</v>
      </c>
      <c r="C11" s="3">
        <v>2014</v>
      </c>
      <c r="D11" s="3">
        <v>3</v>
      </c>
      <c r="E11" s="3" t="s">
        <v>33</v>
      </c>
      <c r="F11" s="4">
        <v>115.0681321908</v>
      </c>
      <c r="G11" s="5">
        <v>3</v>
      </c>
      <c r="H11" s="5">
        <v>2</v>
      </c>
      <c r="I11" s="4" t="s">
        <v>16</v>
      </c>
      <c r="J11" s="4" t="s">
        <v>16</v>
      </c>
      <c r="K11" s="4" t="s">
        <v>20</v>
      </c>
      <c r="L11" s="4">
        <v>4.2899272971893092</v>
      </c>
      <c r="M11" s="6">
        <v>2282730999.6259999</v>
      </c>
      <c r="N11" s="3" t="s">
        <v>18</v>
      </c>
      <c r="O11" t="str">
        <f>VLOOKUP(B11,Table35[#All],2,0)</f>
        <v>Individual</v>
      </c>
      <c r="P11" s="9" t="str">
        <f>VLOOKUP(B11,Table35[#All],7,0)</f>
        <v>Laki-Laki</v>
      </c>
      <c r="Q11" t="str">
        <f>VLOOKUP(B11,Table35[#All],6,0)</f>
        <v>56-65</v>
      </c>
      <c r="R11" t="str">
        <f>VLOOKUP(B11,Table35[#All],8,0)</f>
        <v>Jakarta</v>
      </c>
      <c r="S11" t="str">
        <f>VLOOKUP(B11,Table35[#All],9,0)</f>
        <v>Investasi</v>
      </c>
      <c r="T11" t="str">
        <f>VLOOKUP(B11,Table35[#All],11,0)</f>
        <v>Iya</v>
      </c>
      <c r="U11" t="str">
        <f>VLOOKUP(B11,Table35[#All],12,0)</f>
        <v>Website</v>
      </c>
      <c r="V11">
        <f>VLOOKUP(B11,Table35[#All],10,0)</f>
        <v>5</v>
      </c>
    </row>
    <row r="12" spans="1:22" x14ac:dyDescent="0.25">
      <c r="A12" s="3">
        <v>159</v>
      </c>
      <c r="B12" s="3" t="s">
        <v>34</v>
      </c>
      <c r="C12" s="3">
        <v>2017</v>
      </c>
      <c r="D12" s="3">
        <v>11</v>
      </c>
      <c r="E12" s="3" t="s">
        <v>15</v>
      </c>
      <c r="F12" s="4">
        <v>73.813142915200004</v>
      </c>
      <c r="G12" s="5">
        <v>2</v>
      </c>
      <c r="H12" s="5">
        <v>1</v>
      </c>
      <c r="I12" s="4" t="s">
        <v>16</v>
      </c>
      <c r="J12" s="4" t="s">
        <v>16</v>
      </c>
      <c r="K12" s="4" t="s">
        <v>20</v>
      </c>
      <c r="L12" s="4">
        <v>3.4289700874900579</v>
      </c>
      <c r="M12" s="6">
        <v>1359978806.2960002</v>
      </c>
      <c r="N12" s="3" t="s">
        <v>18</v>
      </c>
      <c r="O12" t="str">
        <f>VLOOKUP(B12,Table35[#All],2,0)</f>
        <v>Individual</v>
      </c>
      <c r="P12" s="9" t="str">
        <f>VLOOKUP(B12,Table35[#All],7,0)</f>
        <v>Laki-Laki</v>
      </c>
      <c r="Q12" t="str">
        <f>VLOOKUP(B12,Table35[#All],6,0)</f>
        <v>56-65</v>
      </c>
      <c r="R12" t="str">
        <f>VLOOKUP(B12,Table35[#All],8,0)</f>
        <v>Jakarta</v>
      </c>
      <c r="S12" t="str">
        <f>VLOOKUP(B12,Table35[#All],9,0)</f>
        <v>Rumah</v>
      </c>
      <c r="T12" t="str">
        <f>VLOOKUP(B12,Table35[#All],11,0)</f>
        <v>Tidak</v>
      </c>
      <c r="U12" t="str">
        <f>VLOOKUP(B12,Table35[#All],12,0)</f>
        <v>Website</v>
      </c>
      <c r="V12">
        <f>VLOOKUP(B12,Table35[#All],10,0)</f>
        <v>3</v>
      </c>
    </row>
    <row r="13" spans="1:22" x14ac:dyDescent="0.25">
      <c r="A13" s="3">
        <v>174</v>
      </c>
      <c r="B13" s="3" t="s">
        <v>35</v>
      </c>
      <c r="C13" s="3">
        <v>2017</v>
      </c>
      <c r="D13" s="3">
        <v>6</v>
      </c>
      <c r="E13" s="3" t="s">
        <v>15</v>
      </c>
      <c r="F13" s="4">
        <v>62.327322058</v>
      </c>
      <c r="G13" s="5">
        <v>2</v>
      </c>
      <c r="H13" s="5">
        <v>1</v>
      </c>
      <c r="I13" s="4" t="s">
        <v>16</v>
      </c>
      <c r="J13" s="4" t="s">
        <v>16</v>
      </c>
      <c r="K13" s="4" t="s">
        <v>20</v>
      </c>
      <c r="L13" s="4">
        <v>1.9093843225630676</v>
      </c>
      <c r="M13" s="6">
        <v>1134844804.1699998</v>
      </c>
      <c r="N13" s="3" t="s">
        <v>18</v>
      </c>
      <c r="O13" t="str">
        <f>VLOOKUP(B13,Table35[#All],2,0)</f>
        <v>Individual</v>
      </c>
      <c r="P13" s="9" t="str">
        <f>VLOOKUP(B13,Table35[#All],7,0)</f>
        <v>Laki-Laki</v>
      </c>
      <c r="Q13" t="str">
        <f>VLOOKUP(B13,Table35[#All],6,0)</f>
        <v>65+</v>
      </c>
      <c r="R13" t="str">
        <f>VLOOKUP(B13,Table35[#All],8,0)</f>
        <v>Jakarta</v>
      </c>
      <c r="S13" t="str">
        <f>VLOOKUP(B13,Table35[#All],9,0)</f>
        <v>Investasi</v>
      </c>
      <c r="T13" t="str">
        <f>VLOOKUP(B13,Table35[#All],11,0)</f>
        <v>Tidak</v>
      </c>
      <c r="U13" t="str">
        <f>VLOOKUP(B13,Table35[#All],12,0)</f>
        <v>Website</v>
      </c>
      <c r="V13">
        <f>VLOOKUP(B13,Table35[#All],10,0)</f>
        <v>2</v>
      </c>
    </row>
    <row r="14" spans="1:22" x14ac:dyDescent="0.25">
      <c r="A14" s="3">
        <v>16</v>
      </c>
      <c r="B14" s="3" t="s">
        <v>36</v>
      </c>
      <c r="C14" s="3">
        <v>2017</v>
      </c>
      <c r="D14" s="3">
        <v>12</v>
      </c>
      <c r="E14" s="3" t="s">
        <v>15</v>
      </c>
      <c r="F14" s="4">
        <v>137.46998122560001</v>
      </c>
      <c r="G14" s="5">
        <v>4</v>
      </c>
      <c r="H14" s="5">
        <v>2</v>
      </c>
      <c r="I14" s="4" t="s">
        <v>23</v>
      </c>
      <c r="J14" s="4" t="s">
        <v>16</v>
      </c>
      <c r="K14" s="4" t="s">
        <v>37</v>
      </c>
      <c r="L14" s="4">
        <v>3.3831960409332682</v>
      </c>
      <c r="M14" s="6">
        <v>2489385863.184</v>
      </c>
      <c r="N14" s="3" t="s">
        <v>18</v>
      </c>
      <c r="O14" t="str">
        <f>VLOOKUP(B14,Table35[#All],2,0)</f>
        <v>Individual</v>
      </c>
      <c r="P14" s="9" t="str">
        <f>VLOOKUP(B14,Table35[#All],7,0)</f>
        <v>Laki-Laki</v>
      </c>
      <c r="Q14" t="str">
        <f>VLOOKUP(B14,Table35[#All],6,0)</f>
        <v>26-35</v>
      </c>
      <c r="R14" t="str">
        <f>VLOOKUP(B14,Table35[#All],8,0)</f>
        <v>Jakarta</v>
      </c>
      <c r="S14" t="str">
        <f>VLOOKUP(B14,Table35[#All],9,0)</f>
        <v>Rumah</v>
      </c>
      <c r="T14" t="str">
        <f>VLOOKUP(B14,Table35[#All],11,0)</f>
        <v>Tidak</v>
      </c>
      <c r="U14" t="str">
        <f>VLOOKUP(B14,Table35[#All],12,0)</f>
        <v>Website</v>
      </c>
      <c r="V14">
        <f>VLOOKUP(B14,Table35[#All],10,0)</f>
        <v>5</v>
      </c>
    </row>
    <row r="15" spans="1:22" x14ac:dyDescent="0.25">
      <c r="A15" s="3">
        <v>134</v>
      </c>
      <c r="B15" s="3" t="s">
        <v>38</v>
      </c>
      <c r="C15" s="3">
        <v>2014</v>
      </c>
      <c r="D15" s="3">
        <v>6</v>
      </c>
      <c r="E15" s="3" t="s">
        <v>15</v>
      </c>
      <c r="F15" s="4">
        <v>107.80077643520001</v>
      </c>
      <c r="G15" s="5">
        <v>3</v>
      </c>
      <c r="H15" s="5">
        <v>2</v>
      </c>
      <c r="I15" s="4" t="s">
        <v>16</v>
      </c>
      <c r="J15" s="4" t="s">
        <v>16</v>
      </c>
      <c r="K15" s="4" t="s">
        <v>20</v>
      </c>
      <c r="L15" s="4">
        <v>4.6412639626432366</v>
      </c>
      <c r="M15" s="6">
        <v>2095976799.1359999</v>
      </c>
      <c r="N15" s="3" t="s">
        <v>18</v>
      </c>
      <c r="O15" t="str">
        <f>VLOOKUP(B15,Table35[#All],2,0)</f>
        <v>Individual</v>
      </c>
      <c r="P15" s="9" t="str">
        <f>VLOOKUP(B15,Table35[#All],7,0)</f>
        <v>Perempuan</v>
      </c>
      <c r="Q15" t="str">
        <f>VLOOKUP(B15,Table35[#All],6,0)</f>
        <v>56-65</v>
      </c>
      <c r="R15" t="str">
        <f>VLOOKUP(B15,Table35[#All],8,0)</f>
        <v>Jakarta</v>
      </c>
      <c r="S15" t="str">
        <f>VLOOKUP(B15,Table35[#All],9,0)</f>
        <v>Rumah</v>
      </c>
      <c r="T15" t="str">
        <f>VLOOKUP(B15,Table35[#All],11,0)</f>
        <v>Tidak</v>
      </c>
      <c r="U15" t="str">
        <f>VLOOKUP(B15,Table35[#All],12,0)</f>
        <v>Website</v>
      </c>
      <c r="V15">
        <f>VLOOKUP(B15,Table35[#All],10,0)</f>
        <v>5</v>
      </c>
    </row>
    <row r="16" spans="1:22" x14ac:dyDescent="0.25">
      <c r="A16" s="3">
        <v>135</v>
      </c>
      <c r="B16" s="3" t="s">
        <v>39</v>
      </c>
      <c r="C16" s="3">
        <v>2015</v>
      </c>
      <c r="D16" s="3">
        <v>8</v>
      </c>
      <c r="E16" s="3" t="s">
        <v>15</v>
      </c>
      <c r="F16" s="4">
        <v>76.912015383199986</v>
      </c>
      <c r="G16" s="5">
        <v>2</v>
      </c>
      <c r="H16" s="5">
        <v>1</v>
      </c>
      <c r="I16" s="4" t="s">
        <v>16</v>
      </c>
      <c r="J16" s="4" t="s">
        <v>16</v>
      </c>
      <c r="K16" s="4" t="s">
        <v>20</v>
      </c>
      <c r="L16" s="4">
        <v>0.74204151721099776</v>
      </c>
      <c r="M16" s="6">
        <v>1537397244.8999999</v>
      </c>
      <c r="N16" s="3" t="s">
        <v>18</v>
      </c>
      <c r="O16" t="str">
        <f>VLOOKUP(B16,Table35[#All],2,0)</f>
        <v>Individual</v>
      </c>
      <c r="P16" s="9" t="str">
        <f>VLOOKUP(B16,Table35[#All],7,0)</f>
        <v>Laki-Laki</v>
      </c>
      <c r="Q16" t="str">
        <f>VLOOKUP(B16,Table35[#All],6,0)</f>
        <v>56-65</v>
      </c>
      <c r="R16" t="str">
        <f>VLOOKUP(B16,Table35[#All],8,0)</f>
        <v>Jakarta</v>
      </c>
      <c r="S16" t="str">
        <f>VLOOKUP(B16,Table35[#All],9,0)</f>
        <v>Rumah</v>
      </c>
      <c r="T16" t="str">
        <f>VLOOKUP(B16,Table35[#All],11,0)</f>
        <v>Tidak</v>
      </c>
      <c r="U16" t="str">
        <f>VLOOKUP(B16,Table35[#All],12,0)</f>
        <v>Agency</v>
      </c>
      <c r="V16">
        <f>VLOOKUP(B16,Table35[#All],10,0)</f>
        <v>3</v>
      </c>
    </row>
    <row r="17" spans="1:22" x14ac:dyDescent="0.25">
      <c r="A17" s="3">
        <v>84</v>
      </c>
      <c r="B17" s="3" t="s">
        <v>40</v>
      </c>
      <c r="C17" s="3">
        <v>2014</v>
      </c>
      <c r="D17" s="3">
        <v>8</v>
      </c>
      <c r="E17" s="3" t="s">
        <v>15</v>
      </c>
      <c r="F17" s="4">
        <v>69.034881496799997</v>
      </c>
      <c r="G17" s="5">
        <v>2</v>
      </c>
      <c r="H17" s="5">
        <v>1</v>
      </c>
      <c r="I17" s="4" t="s">
        <v>16</v>
      </c>
      <c r="J17" s="4" t="s">
        <v>16</v>
      </c>
      <c r="K17" s="4" t="s">
        <v>20</v>
      </c>
      <c r="L17" s="4">
        <v>1.6170862745101564</v>
      </c>
      <c r="M17" s="6">
        <v>1153114828.096</v>
      </c>
      <c r="N17" s="3" t="s">
        <v>18</v>
      </c>
      <c r="O17" t="str">
        <f>VLOOKUP(B17,Table35[#All],2,0)</f>
        <v>Individual</v>
      </c>
      <c r="P17" s="9" t="str">
        <f>VLOOKUP(B17,Table35[#All],7,0)</f>
        <v>Perempuan</v>
      </c>
      <c r="Q17" t="str">
        <f>VLOOKUP(B17,Table35[#All],6,0)</f>
        <v>46-55</v>
      </c>
      <c r="R17" t="str">
        <f>VLOOKUP(B17,Table35[#All],8,0)</f>
        <v>Jakarta</v>
      </c>
      <c r="S17" t="str">
        <f>VLOOKUP(B17,Table35[#All],9,0)</f>
        <v>Rumah</v>
      </c>
      <c r="T17" t="str">
        <f>VLOOKUP(B17,Table35[#All],11,0)</f>
        <v>Iya</v>
      </c>
      <c r="U17" t="str">
        <f>VLOOKUP(B17,Table35[#All],12,0)</f>
        <v>Website</v>
      </c>
      <c r="V17">
        <f>VLOOKUP(B17,Table35[#All],10,0)</f>
        <v>2</v>
      </c>
    </row>
    <row r="18" spans="1:22" x14ac:dyDescent="0.25">
      <c r="A18" s="3">
        <v>157</v>
      </c>
      <c r="B18" s="3" t="s">
        <v>41</v>
      </c>
      <c r="C18" s="3">
        <v>2016</v>
      </c>
      <c r="D18" s="3">
        <v>9</v>
      </c>
      <c r="E18" s="3" t="s">
        <v>15</v>
      </c>
      <c r="F18" s="4">
        <v>67.245532555599993</v>
      </c>
      <c r="G18" s="5">
        <v>2</v>
      </c>
      <c r="H18" s="5">
        <v>1</v>
      </c>
      <c r="I18" s="4" t="s">
        <v>16</v>
      </c>
      <c r="J18" s="4" t="s">
        <v>16</v>
      </c>
      <c r="K18" s="4" t="s">
        <v>20</v>
      </c>
      <c r="L18" s="4">
        <v>2.2396159735096384</v>
      </c>
      <c r="M18" s="6">
        <v>1275326807.898</v>
      </c>
      <c r="N18" s="3" t="s">
        <v>18</v>
      </c>
      <c r="O18" t="str">
        <f>VLOOKUP(B18,Table35[#All],2,0)</f>
        <v>Individual</v>
      </c>
      <c r="P18" s="9" t="str">
        <f>VLOOKUP(B18,Table35[#All],7,0)</f>
        <v>Perempuan</v>
      </c>
      <c r="Q18" t="str">
        <f>VLOOKUP(B18,Table35[#All],6,0)</f>
        <v>56-65</v>
      </c>
      <c r="R18" t="str">
        <f>VLOOKUP(B18,Table35[#All],8,0)</f>
        <v>Jakarta</v>
      </c>
      <c r="S18" t="str">
        <f>VLOOKUP(B18,Table35[#All],9,0)</f>
        <v>Rumah</v>
      </c>
      <c r="T18" t="str">
        <f>VLOOKUP(B18,Table35[#All],11,0)</f>
        <v>Tidak</v>
      </c>
      <c r="U18" t="str">
        <f>VLOOKUP(B18,Table35[#All],12,0)</f>
        <v>Agency</v>
      </c>
      <c r="V18">
        <f>VLOOKUP(B18,Table35[#All],10,0)</f>
        <v>3</v>
      </c>
    </row>
    <row r="19" spans="1:22" x14ac:dyDescent="0.25">
      <c r="A19" s="3">
        <v>109</v>
      </c>
      <c r="B19" s="3" t="s">
        <v>43</v>
      </c>
      <c r="C19" s="3">
        <v>2017</v>
      </c>
      <c r="D19" s="3">
        <v>2</v>
      </c>
      <c r="E19" s="3" t="s">
        <v>15</v>
      </c>
      <c r="F19" s="4">
        <v>86.198636424399993</v>
      </c>
      <c r="G19" s="5">
        <v>2</v>
      </c>
      <c r="H19" s="5">
        <v>2</v>
      </c>
      <c r="I19" s="4" t="s">
        <v>16</v>
      </c>
      <c r="J19" s="4" t="s">
        <v>16</v>
      </c>
      <c r="K19" s="4" t="s">
        <v>44</v>
      </c>
      <c r="L19" s="4">
        <v>1.2504712570531882</v>
      </c>
      <c r="M19" s="6">
        <v>1529815049.862</v>
      </c>
      <c r="N19" s="3" t="s">
        <v>18</v>
      </c>
      <c r="O19" t="str">
        <f>VLOOKUP(B19,Table35[#All],2,0)</f>
        <v>Individual</v>
      </c>
      <c r="P19" s="9" t="str">
        <f>VLOOKUP(B19,Table35[#All],7,0)</f>
        <v>Laki-Laki</v>
      </c>
      <c r="Q19" t="str">
        <f>VLOOKUP(B19,Table35[#All],6,0)</f>
        <v>46-55</v>
      </c>
      <c r="R19" t="str">
        <f>VLOOKUP(B19,Table35[#All],8,0)</f>
        <v>Jakarta</v>
      </c>
      <c r="S19" t="str">
        <f>VLOOKUP(B19,Table35[#All],9,0)</f>
        <v>Rumah</v>
      </c>
      <c r="T19" t="str">
        <f>VLOOKUP(B19,Table35[#All],11,0)</f>
        <v>Iya</v>
      </c>
      <c r="U19" t="str">
        <f>VLOOKUP(B19,Table35[#All],12,0)</f>
        <v>Website</v>
      </c>
      <c r="V19">
        <f>VLOOKUP(B19,Table35[#All],10,0)</f>
        <v>3</v>
      </c>
    </row>
    <row r="20" spans="1:22" x14ac:dyDescent="0.25">
      <c r="A20" s="3">
        <v>149</v>
      </c>
      <c r="B20" s="3" t="s">
        <v>45</v>
      </c>
      <c r="C20" s="3">
        <v>2017</v>
      </c>
      <c r="D20" s="3">
        <v>4</v>
      </c>
      <c r="E20" s="3" t="s">
        <v>15</v>
      </c>
      <c r="F20" s="4">
        <v>72.973448439999999</v>
      </c>
      <c r="G20" s="5">
        <v>2</v>
      </c>
      <c r="H20" s="5">
        <v>1</v>
      </c>
      <c r="I20" s="4" t="s">
        <v>16</v>
      </c>
      <c r="J20" s="4" t="s">
        <v>16</v>
      </c>
      <c r="K20" s="4" t="s">
        <v>24</v>
      </c>
      <c r="L20" s="4"/>
      <c r="M20" s="6">
        <v>1376192589.2</v>
      </c>
      <c r="N20" s="3" t="s">
        <v>18</v>
      </c>
      <c r="O20" t="str">
        <f>VLOOKUP(B20,Table35[#All],2,0)</f>
        <v>Individual</v>
      </c>
      <c r="P20" s="9" t="str">
        <f>VLOOKUP(B20,Table35[#All],7,0)</f>
        <v>Laki-Laki</v>
      </c>
      <c r="Q20" t="str">
        <f>VLOOKUP(B20,Table35[#All],6,0)</f>
        <v>56-65</v>
      </c>
      <c r="R20" t="str">
        <f>VLOOKUP(B20,Table35[#All],8,0)</f>
        <v>Denpasar</v>
      </c>
      <c r="S20" t="str">
        <f>VLOOKUP(B20,Table35[#All],9,0)</f>
        <v>Investasi</v>
      </c>
      <c r="T20" t="str">
        <f>VLOOKUP(B20,Table35[#All],11,0)</f>
        <v>Tidak</v>
      </c>
      <c r="U20" t="str">
        <f>VLOOKUP(B20,Table35[#All],12,0)</f>
        <v>Website</v>
      </c>
      <c r="V20">
        <f>VLOOKUP(B20,Table35[#All],10,0)</f>
        <v>5</v>
      </c>
    </row>
    <row r="21" spans="1:22" x14ac:dyDescent="0.25">
      <c r="A21" s="3">
        <v>88</v>
      </c>
      <c r="B21" s="3" t="s">
        <v>19</v>
      </c>
      <c r="C21" s="3">
        <v>2017</v>
      </c>
      <c r="D21" s="3">
        <v>11</v>
      </c>
      <c r="E21" s="3" t="s">
        <v>15</v>
      </c>
      <c r="F21" s="4">
        <v>104.83185668359999</v>
      </c>
      <c r="G21" s="5">
        <v>3</v>
      </c>
      <c r="H21" s="5">
        <v>2</v>
      </c>
      <c r="I21" s="4" t="s">
        <v>16</v>
      </c>
      <c r="J21" s="4" t="s">
        <v>16</v>
      </c>
      <c r="K21" s="4" t="s">
        <v>20</v>
      </c>
      <c r="L21" s="4">
        <v>3.2681987486565958</v>
      </c>
      <c r="M21" s="6">
        <v>1661829013.812</v>
      </c>
      <c r="N21" s="3" t="s">
        <v>18</v>
      </c>
      <c r="O21" t="str">
        <f>VLOOKUP(B21,Table35[#All],2,0)</f>
        <v>Individual</v>
      </c>
      <c r="P21" s="9" t="str">
        <f>VLOOKUP(B21,Table35[#All],7,0)</f>
        <v>Laki-Laki</v>
      </c>
      <c r="Q21" t="str">
        <f>VLOOKUP(B21,Table35[#All],6,0)</f>
        <v>36-45</v>
      </c>
      <c r="R21" t="str">
        <f>VLOOKUP(B21,Table35[#All],8,0)</f>
        <v>Jakarta</v>
      </c>
      <c r="S21" t="str">
        <f>VLOOKUP(B21,Table35[#All],9,0)</f>
        <v>Investasi</v>
      </c>
      <c r="T21" t="str">
        <f>VLOOKUP(B21,Table35[#All],11,0)</f>
        <v>Tidak</v>
      </c>
      <c r="U21" t="str">
        <f>VLOOKUP(B21,Table35[#All],12,0)</f>
        <v>Website</v>
      </c>
      <c r="V21">
        <f>VLOOKUP(B21,Table35[#All],10,0)</f>
        <v>5</v>
      </c>
    </row>
    <row r="22" spans="1:22" x14ac:dyDescent="0.25">
      <c r="A22" s="3">
        <v>94</v>
      </c>
      <c r="B22" s="3" t="s">
        <v>46</v>
      </c>
      <c r="C22" s="3">
        <v>2017</v>
      </c>
      <c r="D22" s="3">
        <v>11</v>
      </c>
      <c r="E22" s="3" t="s">
        <v>15</v>
      </c>
      <c r="F22" s="4">
        <v>74.163015613200002</v>
      </c>
      <c r="G22" s="5">
        <v>2</v>
      </c>
      <c r="H22" s="5">
        <v>1</v>
      </c>
      <c r="I22" s="4" t="s">
        <v>16</v>
      </c>
      <c r="J22" s="4" t="s">
        <v>16</v>
      </c>
      <c r="K22" s="4" t="s">
        <v>20</v>
      </c>
      <c r="L22" s="4">
        <v>0.88063699889432645</v>
      </c>
      <c r="M22" s="6">
        <v>1494713300.388</v>
      </c>
      <c r="N22" s="3" t="s">
        <v>18</v>
      </c>
      <c r="O22" t="str">
        <f>VLOOKUP(B22,Table35[#All],2,0)</f>
        <v>Individual</v>
      </c>
      <c r="P22" s="9" t="str">
        <f>VLOOKUP(B22,Table35[#All],7,0)</f>
        <v>Laki-Laki</v>
      </c>
      <c r="Q22" t="str">
        <f>VLOOKUP(B22,Table35[#All],6,0)</f>
        <v>36-45</v>
      </c>
      <c r="R22" t="str">
        <f>VLOOKUP(B22,Table35[#All],8,0)</f>
        <v>Jakarta</v>
      </c>
      <c r="S22" t="str">
        <f>VLOOKUP(B22,Table35[#All],9,0)</f>
        <v>Investasi</v>
      </c>
      <c r="T22" t="str">
        <f>VLOOKUP(B22,Table35[#All],11,0)</f>
        <v>Tidak</v>
      </c>
      <c r="U22" t="str">
        <f>VLOOKUP(B22,Table35[#All],12,0)</f>
        <v>Website</v>
      </c>
      <c r="V22">
        <f>VLOOKUP(B22,Table35[#All],10,0)</f>
        <v>5</v>
      </c>
    </row>
    <row r="23" spans="1:22" x14ac:dyDescent="0.25">
      <c r="A23" s="3">
        <v>70</v>
      </c>
      <c r="B23" s="3" t="s">
        <v>47</v>
      </c>
      <c r="C23" s="3">
        <v>2017</v>
      </c>
      <c r="D23" s="3">
        <v>5</v>
      </c>
      <c r="E23" s="3" t="s">
        <v>15</v>
      </c>
      <c r="F23" s="4">
        <v>148.30603850080001</v>
      </c>
      <c r="G23" s="5">
        <v>4</v>
      </c>
      <c r="H23" s="5">
        <v>3</v>
      </c>
      <c r="I23" s="4" t="s">
        <v>23</v>
      </c>
      <c r="J23" s="4" t="s">
        <v>16</v>
      </c>
      <c r="K23" s="4" t="s">
        <v>22</v>
      </c>
      <c r="L23" s="4">
        <v>1.1192711011703</v>
      </c>
      <c r="M23" s="6">
        <v>2580570752.6719999</v>
      </c>
      <c r="N23" s="3" t="s">
        <v>18</v>
      </c>
      <c r="O23" t="str">
        <f>VLOOKUP(B23,Table35[#All],2,0)</f>
        <v>Individual</v>
      </c>
      <c r="P23" s="9" t="str">
        <f>VLOOKUP(B23,Table35[#All],7,0)</f>
        <v>Laki-Laki</v>
      </c>
      <c r="Q23" t="str">
        <f>VLOOKUP(B23,Table35[#All],6,0)</f>
        <v>36-45</v>
      </c>
      <c r="R23" t="str">
        <f>VLOOKUP(B23,Table35[#All],8,0)</f>
        <v>Jakarta</v>
      </c>
      <c r="S23" t="str">
        <f>VLOOKUP(B23,Table35[#All],9,0)</f>
        <v>Rumah</v>
      </c>
      <c r="T23" t="str">
        <f>VLOOKUP(B23,Table35[#All],11,0)</f>
        <v>Tidak</v>
      </c>
      <c r="U23" t="str">
        <f>VLOOKUP(B23,Table35[#All],12,0)</f>
        <v>Website</v>
      </c>
      <c r="V23">
        <f>VLOOKUP(B23,Table35[#All],10,0)</f>
        <v>4</v>
      </c>
    </row>
    <row r="24" spans="1:22" x14ac:dyDescent="0.25">
      <c r="A24" s="3">
        <v>190</v>
      </c>
      <c r="B24" s="3" t="s">
        <v>48</v>
      </c>
      <c r="C24" s="3">
        <v>2015</v>
      </c>
      <c r="D24" s="3">
        <v>7</v>
      </c>
      <c r="E24" s="3" t="s">
        <v>15</v>
      </c>
      <c r="F24" s="4">
        <v>76.912015383199986</v>
      </c>
      <c r="G24" s="5">
        <v>2</v>
      </c>
      <c r="H24" s="5">
        <v>1</v>
      </c>
      <c r="I24" s="4" t="s">
        <v>16</v>
      </c>
      <c r="J24" s="4" t="s">
        <v>16</v>
      </c>
      <c r="K24" s="4" t="s">
        <v>20</v>
      </c>
      <c r="L24" s="4">
        <v>4.0544133213364635</v>
      </c>
      <c r="M24" s="6">
        <v>1329542481.3439999</v>
      </c>
      <c r="N24" s="3" t="s">
        <v>18</v>
      </c>
      <c r="O24" t="str">
        <f>VLOOKUP(B24,Table35[#All],2,0)</f>
        <v>Perusahaan</v>
      </c>
      <c r="P24" s="9" t="str">
        <f>VLOOKUP(B24,Table35[#All],7,0)</f>
        <v>N/A</v>
      </c>
      <c r="Q24">
        <f>VLOOKUP(B24,Table35[#All],6,0)</f>
        <v>0</v>
      </c>
      <c r="R24" t="str">
        <f>VLOOKUP(B24,Table35[#All],8,0)</f>
        <v>Jakarta</v>
      </c>
      <c r="S24" t="str">
        <f>VLOOKUP(B24,Table35[#All],9,0)</f>
        <v>Investasi</v>
      </c>
      <c r="T24" t="str">
        <f>VLOOKUP(B24,Table35[#All],11,0)</f>
        <v>Tidak</v>
      </c>
      <c r="U24" t="str">
        <f>VLOOKUP(B24,Table35[#All],12,0)</f>
        <v>Website</v>
      </c>
      <c r="V24">
        <f>VLOOKUP(B24,Table35[#All],10,0)</f>
        <v>5</v>
      </c>
    </row>
    <row r="25" spans="1:22" x14ac:dyDescent="0.25">
      <c r="A25" s="3">
        <v>189</v>
      </c>
      <c r="B25" s="3" t="s">
        <v>48</v>
      </c>
      <c r="C25" s="3">
        <v>2015</v>
      </c>
      <c r="D25" s="3">
        <v>7</v>
      </c>
      <c r="E25" s="3" t="s">
        <v>15</v>
      </c>
      <c r="F25" s="4">
        <v>69.034881496799997</v>
      </c>
      <c r="G25" s="5">
        <v>2</v>
      </c>
      <c r="H25" s="5">
        <v>1</v>
      </c>
      <c r="I25" s="4" t="s">
        <v>16</v>
      </c>
      <c r="J25" s="4" t="s">
        <v>16</v>
      </c>
      <c r="K25" s="4" t="s">
        <v>20</v>
      </c>
      <c r="L25" s="4">
        <v>3.6713519597393351</v>
      </c>
      <c r="M25" s="6">
        <v>1146804325.8759999</v>
      </c>
      <c r="N25" s="3" t="s">
        <v>18</v>
      </c>
      <c r="O25" t="str">
        <f>VLOOKUP(B25,Table35[#All],2,0)</f>
        <v>Perusahaan</v>
      </c>
      <c r="P25" s="9" t="str">
        <f>VLOOKUP(B25,Table35[#All],7,0)</f>
        <v>N/A</v>
      </c>
      <c r="Q25">
        <f>VLOOKUP(B25,Table35[#All],6,0)</f>
        <v>0</v>
      </c>
      <c r="R25" t="str">
        <f>VLOOKUP(B25,Table35[#All],8,0)</f>
        <v>Jakarta</v>
      </c>
      <c r="S25" t="str">
        <f>VLOOKUP(B25,Table35[#All],9,0)</f>
        <v>Investasi</v>
      </c>
      <c r="T25" t="str">
        <f>VLOOKUP(B25,Table35[#All],11,0)</f>
        <v>Tidak</v>
      </c>
      <c r="U25" t="str">
        <f>VLOOKUP(B25,Table35[#All],12,0)</f>
        <v>Website</v>
      </c>
      <c r="V25">
        <f>VLOOKUP(B25,Table35[#All],10,0)</f>
        <v>5</v>
      </c>
    </row>
    <row r="26" spans="1:22" x14ac:dyDescent="0.25">
      <c r="A26" s="3">
        <v>27</v>
      </c>
      <c r="B26" s="3" t="s">
        <v>49</v>
      </c>
      <c r="C26" s="3">
        <v>2017</v>
      </c>
      <c r="D26" s="3">
        <v>9</v>
      </c>
      <c r="E26" s="3" t="s">
        <v>15</v>
      </c>
      <c r="F26" s="4">
        <v>62.327322058</v>
      </c>
      <c r="G26" s="5">
        <v>2</v>
      </c>
      <c r="H26" s="5">
        <v>1</v>
      </c>
      <c r="I26" s="4" t="s">
        <v>16</v>
      </c>
      <c r="J26" s="4" t="s">
        <v>16</v>
      </c>
      <c r="K26" s="4" t="s">
        <v>20</v>
      </c>
      <c r="L26" s="4">
        <v>2.183571026165823</v>
      </c>
      <c r="M26" s="6">
        <v>1112670021.8699999</v>
      </c>
      <c r="N26" s="3" t="s">
        <v>18</v>
      </c>
      <c r="O26" t="str">
        <f>VLOOKUP(B26,Table35[#All],2,0)</f>
        <v>Individual</v>
      </c>
      <c r="P26" s="9" t="str">
        <f>VLOOKUP(B26,Table35[#All],7,0)</f>
        <v>Perempuan</v>
      </c>
      <c r="Q26" t="str">
        <f>VLOOKUP(B26,Table35[#All],6,0)</f>
        <v>26-35</v>
      </c>
      <c r="R26" t="str">
        <f>VLOOKUP(B26,Table35[#All],8,0)</f>
        <v>Jakarta</v>
      </c>
      <c r="S26" t="str">
        <f>VLOOKUP(B26,Table35[#All],9,0)</f>
        <v>Rumah</v>
      </c>
      <c r="T26" t="str">
        <f>VLOOKUP(B26,Table35[#All],11,0)</f>
        <v>Iya</v>
      </c>
      <c r="U26" t="str">
        <f>VLOOKUP(B26,Table35[#All],12,0)</f>
        <v>Website</v>
      </c>
      <c r="V26">
        <f>VLOOKUP(B26,Table35[#All],10,0)</f>
        <v>1</v>
      </c>
    </row>
    <row r="27" spans="1:22" x14ac:dyDescent="0.25">
      <c r="A27" s="3">
        <v>82</v>
      </c>
      <c r="B27" s="3" t="s">
        <v>50</v>
      </c>
      <c r="C27" s="3">
        <v>2017</v>
      </c>
      <c r="D27" s="3">
        <v>5</v>
      </c>
      <c r="E27" s="3" t="s">
        <v>15</v>
      </c>
      <c r="F27" s="4">
        <v>113.558681408</v>
      </c>
      <c r="G27" s="5">
        <v>3</v>
      </c>
      <c r="H27" s="5">
        <v>2</v>
      </c>
      <c r="I27" s="4" t="s">
        <v>16</v>
      </c>
      <c r="J27" s="4" t="s">
        <v>16</v>
      </c>
      <c r="K27" s="4" t="s">
        <v>20</v>
      </c>
      <c r="L27" s="4">
        <v>2.8915870540122324</v>
      </c>
      <c r="M27" s="6">
        <v>2115396883.6000001</v>
      </c>
      <c r="N27" s="3" t="s">
        <v>18</v>
      </c>
      <c r="O27" t="str">
        <f>VLOOKUP(B27,Table35[#All],2,0)</f>
        <v>Individual</v>
      </c>
      <c r="P27" s="9" t="str">
        <f>VLOOKUP(B27,Table35[#All],7,0)</f>
        <v>Laki-Laki</v>
      </c>
      <c r="Q27" t="str">
        <f>VLOOKUP(B27,Table35[#All],6,0)</f>
        <v>36-45</v>
      </c>
      <c r="R27" t="str">
        <f>VLOOKUP(B27,Table35[#All],8,0)</f>
        <v>Jakarta</v>
      </c>
      <c r="S27" t="str">
        <f>VLOOKUP(B27,Table35[#All],9,0)</f>
        <v>Rumah</v>
      </c>
      <c r="T27" t="str">
        <f>VLOOKUP(B27,Table35[#All],11,0)</f>
        <v>Iya</v>
      </c>
      <c r="U27" t="str">
        <f>VLOOKUP(B27,Table35[#All],12,0)</f>
        <v>Agency</v>
      </c>
      <c r="V27">
        <f>VLOOKUP(B27,Table35[#All],10,0)</f>
        <v>3</v>
      </c>
    </row>
    <row r="28" spans="1:22" x14ac:dyDescent="0.25">
      <c r="A28" s="3">
        <v>123</v>
      </c>
      <c r="B28" s="3" t="s">
        <v>51</v>
      </c>
      <c r="C28" s="3">
        <v>2016</v>
      </c>
      <c r="D28" s="3">
        <v>4</v>
      </c>
      <c r="E28" s="3" t="s">
        <v>15</v>
      </c>
      <c r="F28" s="4">
        <v>72.673557556000006</v>
      </c>
      <c r="G28" s="5">
        <v>2</v>
      </c>
      <c r="H28" s="5">
        <v>1</v>
      </c>
      <c r="I28" s="4" t="s">
        <v>16</v>
      </c>
      <c r="J28" s="4" t="s">
        <v>16</v>
      </c>
      <c r="K28" s="4" t="s">
        <v>20</v>
      </c>
      <c r="L28" s="4">
        <v>1.0794579609588475</v>
      </c>
      <c r="M28" s="6">
        <v>1300827615.3400002</v>
      </c>
      <c r="N28" s="3" t="s">
        <v>18</v>
      </c>
      <c r="O28" t="str">
        <f>VLOOKUP(B28,Table35[#All],2,0)</f>
        <v>Individual</v>
      </c>
      <c r="P28" s="9" t="str">
        <f>VLOOKUP(B28,Table35[#All],7,0)</f>
        <v>Perempuan</v>
      </c>
      <c r="Q28" t="str">
        <f>VLOOKUP(B28,Table35[#All],6,0)</f>
        <v>46-55</v>
      </c>
      <c r="R28" t="str">
        <f>VLOOKUP(B28,Table35[#All],8,0)</f>
        <v>Jakarta</v>
      </c>
      <c r="S28" t="str">
        <f>VLOOKUP(B28,Table35[#All],9,0)</f>
        <v>Rumah</v>
      </c>
      <c r="T28" t="str">
        <f>VLOOKUP(B28,Table35[#All],11,0)</f>
        <v>Tidak</v>
      </c>
      <c r="U28" t="str">
        <f>VLOOKUP(B28,Table35[#All],12,0)</f>
        <v>Website</v>
      </c>
      <c r="V28">
        <f>VLOOKUP(B28,Table35[#All],10,0)</f>
        <v>3</v>
      </c>
    </row>
    <row r="29" spans="1:22" x14ac:dyDescent="0.25">
      <c r="A29" s="3">
        <v>53</v>
      </c>
      <c r="B29" s="3" t="s">
        <v>52</v>
      </c>
      <c r="C29" s="3">
        <v>2017</v>
      </c>
      <c r="D29" s="3">
        <v>11</v>
      </c>
      <c r="E29" s="3" t="s">
        <v>15</v>
      </c>
      <c r="F29" s="4">
        <v>104.23207491559999</v>
      </c>
      <c r="G29" s="5">
        <v>3</v>
      </c>
      <c r="H29" s="5">
        <v>2</v>
      </c>
      <c r="I29" s="4" t="s">
        <v>16</v>
      </c>
      <c r="J29" s="4" t="s">
        <v>16</v>
      </c>
      <c r="K29" s="4" t="s">
        <v>20</v>
      </c>
      <c r="L29" s="4">
        <v>1.9883676338010048</v>
      </c>
      <c r="M29" s="6">
        <v>1611123642.6339998</v>
      </c>
      <c r="N29" s="3" t="s">
        <v>18</v>
      </c>
      <c r="O29" t="str">
        <f>VLOOKUP(B29,Table35[#All],2,0)</f>
        <v>Individual</v>
      </c>
      <c r="P29" s="9" t="str">
        <f>VLOOKUP(B29,Table35[#All],7,0)</f>
        <v>Perempuan</v>
      </c>
      <c r="Q29" t="str">
        <f>VLOOKUP(B29,Table35[#All],6,0)</f>
        <v>36-45</v>
      </c>
      <c r="R29" t="str">
        <f>VLOOKUP(B29,Table35[#All],8,0)</f>
        <v>Jakarta</v>
      </c>
      <c r="S29" t="str">
        <f>VLOOKUP(B29,Table35[#All],9,0)</f>
        <v>Rumah</v>
      </c>
      <c r="T29" t="str">
        <f>VLOOKUP(B29,Table35[#All],11,0)</f>
        <v>Tidak</v>
      </c>
      <c r="U29" t="str">
        <f>VLOOKUP(B29,Table35[#All],12,0)</f>
        <v>Website</v>
      </c>
      <c r="V29">
        <f>VLOOKUP(B29,Table35[#All],10,0)</f>
        <v>5</v>
      </c>
    </row>
    <row r="30" spans="1:22" x14ac:dyDescent="0.25">
      <c r="A30" s="3">
        <v>165</v>
      </c>
      <c r="B30" s="3" t="s">
        <v>53</v>
      </c>
      <c r="C30" s="3">
        <v>2014</v>
      </c>
      <c r="D30" s="3">
        <v>8</v>
      </c>
      <c r="E30" s="3" t="s">
        <v>15</v>
      </c>
      <c r="F30" s="4">
        <v>133.23152339839999</v>
      </c>
      <c r="G30" s="5">
        <v>4</v>
      </c>
      <c r="H30" s="5">
        <v>2</v>
      </c>
      <c r="I30" s="4" t="s">
        <v>23</v>
      </c>
      <c r="J30" s="4" t="s">
        <v>23</v>
      </c>
      <c r="K30" s="4" t="s">
        <v>20</v>
      </c>
      <c r="L30" s="4">
        <v>4.9289294520110927</v>
      </c>
      <c r="M30" s="6">
        <v>2293418199.6879997</v>
      </c>
      <c r="N30" s="3" t="s">
        <v>18</v>
      </c>
      <c r="O30" t="str">
        <f>VLOOKUP(B30,Table35[#All],2,0)</f>
        <v>Individual</v>
      </c>
      <c r="P30" s="9" t="str">
        <f>VLOOKUP(B30,Table35[#All],7,0)</f>
        <v>Laki-Laki</v>
      </c>
      <c r="Q30" t="str">
        <f>VLOOKUP(B30,Table35[#All],6,0)</f>
        <v>65+</v>
      </c>
      <c r="R30" t="str">
        <f>VLOOKUP(B30,Table35[#All],8,0)</f>
        <v>Jakarta</v>
      </c>
      <c r="S30" t="str">
        <f>VLOOKUP(B30,Table35[#All],9,0)</f>
        <v>Rumah</v>
      </c>
      <c r="T30" t="str">
        <f>VLOOKUP(B30,Table35[#All],11,0)</f>
        <v>Iya</v>
      </c>
      <c r="U30" t="str">
        <f>VLOOKUP(B30,Table35[#All],12,0)</f>
        <v>Website</v>
      </c>
      <c r="V30">
        <f>VLOOKUP(B30,Table35[#All],10,0)</f>
        <v>2</v>
      </c>
    </row>
    <row r="31" spans="1:22" x14ac:dyDescent="0.25">
      <c r="A31" s="3">
        <v>42</v>
      </c>
      <c r="B31" s="3" t="s">
        <v>54</v>
      </c>
      <c r="C31" s="3">
        <v>2015</v>
      </c>
      <c r="D31" s="3">
        <v>1</v>
      </c>
      <c r="E31" s="3" t="s">
        <v>15</v>
      </c>
      <c r="F31" s="4">
        <v>72.673557556000006</v>
      </c>
      <c r="G31" s="5">
        <v>2</v>
      </c>
      <c r="H31" s="5">
        <v>1</v>
      </c>
      <c r="I31" s="4" t="s">
        <v>16</v>
      </c>
      <c r="J31" s="4" t="s">
        <v>16</v>
      </c>
      <c r="K31" s="4" t="s">
        <v>55</v>
      </c>
      <c r="L31" s="4"/>
      <c r="M31" s="6">
        <v>1196604083.1800001</v>
      </c>
      <c r="N31" s="3" t="s">
        <v>18</v>
      </c>
      <c r="O31" t="str">
        <f>VLOOKUP(B31,Table35[#All],2,0)</f>
        <v>Individual</v>
      </c>
      <c r="P31" s="9" t="str">
        <f>VLOOKUP(B31,Table35[#All],7,0)</f>
        <v>Perempuan</v>
      </c>
      <c r="Q31" t="str">
        <f>VLOOKUP(B31,Table35[#All],6,0)</f>
        <v>36-45</v>
      </c>
      <c r="R31" t="str">
        <f>VLOOKUP(B31,Table35[#All],8,0)</f>
        <v>Semarang</v>
      </c>
      <c r="S31" t="str">
        <f>VLOOKUP(B31,Table35[#All],9,0)</f>
        <v>Rumah</v>
      </c>
      <c r="T31" t="str">
        <f>VLOOKUP(B31,Table35[#All],11,0)</f>
        <v>Tidak</v>
      </c>
      <c r="U31" t="str">
        <f>VLOOKUP(B31,Table35[#All],12,0)</f>
        <v>Agency</v>
      </c>
      <c r="V31">
        <f>VLOOKUP(B31,Table35[#All],10,0)</f>
        <v>2</v>
      </c>
    </row>
    <row r="32" spans="1:22" x14ac:dyDescent="0.25">
      <c r="A32" s="3">
        <v>141</v>
      </c>
      <c r="B32" s="3" t="s">
        <v>56</v>
      </c>
      <c r="C32" s="3">
        <v>2017</v>
      </c>
      <c r="D32" s="3">
        <v>11</v>
      </c>
      <c r="E32" s="3" t="s">
        <v>15</v>
      </c>
      <c r="F32" s="4">
        <v>101.5430533224</v>
      </c>
      <c r="G32" s="5">
        <v>3</v>
      </c>
      <c r="H32" s="5">
        <v>2</v>
      </c>
      <c r="I32" s="4" t="s">
        <v>16</v>
      </c>
      <c r="J32" s="4" t="s">
        <v>16</v>
      </c>
      <c r="K32" s="4" t="s">
        <v>20</v>
      </c>
      <c r="L32" s="4">
        <v>1.1503532523911741</v>
      </c>
      <c r="M32" s="6">
        <v>2169195676.5160003</v>
      </c>
      <c r="N32" s="3" t="s">
        <v>18</v>
      </c>
      <c r="O32" t="str">
        <f>VLOOKUP(B32,Table35[#All],2,0)</f>
        <v>Individual</v>
      </c>
      <c r="P32" s="9" t="str">
        <f>VLOOKUP(B32,Table35[#All],7,0)</f>
        <v>Perempuan</v>
      </c>
      <c r="Q32" t="str">
        <f>VLOOKUP(B32,Table35[#All],6,0)</f>
        <v>56-65</v>
      </c>
      <c r="R32" t="str">
        <f>VLOOKUP(B32,Table35[#All],8,0)</f>
        <v>Jakarta</v>
      </c>
      <c r="S32" t="str">
        <f>VLOOKUP(B32,Table35[#All],9,0)</f>
        <v>Rumah</v>
      </c>
      <c r="T32" t="str">
        <f>VLOOKUP(B32,Table35[#All],11,0)</f>
        <v>Tidak</v>
      </c>
      <c r="U32" t="str">
        <f>VLOOKUP(B32,Table35[#All],12,0)</f>
        <v>Website</v>
      </c>
      <c r="V32">
        <f>VLOOKUP(B32,Table35[#All],10,0)</f>
        <v>3</v>
      </c>
    </row>
    <row r="33" spans="1:22" x14ac:dyDescent="0.25">
      <c r="A33" s="3">
        <v>67</v>
      </c>
      <c r="B33" s="3" t="s">
        <v>57</v>
      </c>
      <c r="C33" s="3">
        <v>2017</v>
      </c>
      <c r="D33" s="3">
        <v>1</v>
      </c>
      <c r="E33" s="3" t="s">
        <v>15</v>
      </c>
      <c r="F33" s="4">
        <v>103.0525041052</v>
      </c>
      <c r="G33" s="5">
        <v>3</v>
      </c>
      <c r="H33" s="5">
        <v>2</v>
      </c>
      <c r="I33" s="4" t="s">
        <v>16</v>
      </c>
      <c r="J33" s="4" t="s">
        <v>16</v>
      </c>
      <c r="K33" s="4" t="s">
        <v>20</v>
      </c>
      <c r="L33" s="4">
        <v>1.3296945549236803</v>
      </c>
      <c r="M33" s="6">
        <v>1914079366.2539999</v>
      </c>
      <c r="N33" s="3" t="s">
        <v>18</v>
      </c>
      <c r="O33" t="str">
        <f>VLOOKUP(B33,Table35[#All],2,0)</f>
        <v>Individual</v>
      </c>
      <c r="P33" s="9" t="str">
        <f>VLOOKUP(B33,Table35[#All],7,0)</f>
        <v>Perempuan</v>
      </c>
      <c r="Q33" t="str">
        <f>VLOOKUP(B33,Table35[#All],6,0)</f>
        <v>36-45</v>
      </c>
      <c r="R33" t="str">
        <f>VLOOKUP(B33,Table35[#All],8,0)</f>
        <v>Jakarta</v>
      </c>
      <c r="S33" t="str">
        <f>VLOOKUP(B33,Table35[#All],9,0)</f>
        <v>Rumah</v>
      </c>
      <c r="T33" t="str">
        <f>VLOOKUP(B33,Table35[#All],11,0)</f>
        <v>Iya</v>
      </c>
      <c r="U33" t="str">
        <f>VLOOKUP(B33,Table35[#All],12,0)</f>
        <v>Agency</v>
      </c>
      <c r="V33">
        <f>VLOOKUP(B33,Table35[#All],10,0)</f>
        <v>5</v>
      </c>
    </row>
    <row r="34" spans="1:22" x14ac:dyDescent="0.25">
      <c r="A34" s="3">
        <v>195</v>
      </c>
      <c r="B34" s="3" t="s">
        <v>48</v>
      </c>
      <c r="C34" s="3">
        <v>2015</v>
      </c>
      <c r="D34" s="3">
        <v>7</v>
      </c>
      <c r="E34" s="3" t="s">
        <v>15</v>
      </c>
      <c r="F34" s="4">
        <v>70.254437758400002</v>
      </c>
      <c r="G34" s="5">
        <v>2</v>
      </c>
      <c r="H34" s="5">
        <v>1</v>
      </c>
      <c r="I34" s="4" t="s">
        <v>16</v>
      </c>
      <c r="J34" s="4" t="s">
        <v>16</v>
      </c>
      <c r="K34" s="4" t="s">
        <v>20</v>
      </c>
      <c r="L34" s="4">
        <v>0.92575241783012241</v>
      </c>
      <c r="M34" s="6">
        <v>1050974376.4960001</v>
      </c>
      <c r="N34" s="3" t="s">
        <v>18</v>
      </c>
      <c r="O34" t="str">
        <f>VLOOKUP(B34,Table35[#All],2,0)</f>
        <v>Perusahaan</v>
      </c>
      <c r="P34" s="9" t="str">
        <f>VLOOKUP(B34,Table35[#All],7,0)</f>
        <v>N/A</v>
      </c>
      <c r="Q34">
        <f>VLOOKUP(B34,Table35[#All],6,0)</f>
        <v>0</v>
      </c>
      <c r="R34" t="str">
        <f>VLOOKUP(B34,Table35[#All],8,0)</f>
        <v>Jakarta</v>
      </c>
      <c r="S34" t="str">
        <f>VLOOKUP(B34,Table35[#All],9,0)</f>
        <v>Investasi</v>
      </c>
      <c r="T34" t="str">
        <f>VLOOKUP(B34,Table35[#All],11,0)</f>
        <v>Tidak</v>
      </c>
      <c r="U34" t="str">
        <f>VLOOKUP(B34,Table35[#All],12,0)</f>
        <v>Website</v>
      </c>
      <c r="V34">
        <f>VLOOKUP(B34,Table35[#All],10,0)</f>
        <v>5</v>
      </c>
    </row>
    <row r="35" spans="1:22" x14ac:dyDescent="0.25">
      <c r="A35" s="3">
        <v>185</v>
      </c>
      <c r="B35" s="3" t="s">
        <v>58</v>
      </c>
      <c r="C35" s="3">
        <v>2015</v>
      </c>
      <c r="D35" s="3">
        <v>12</v>
      </c>
      <c r="E35" s="3" t="s">
        <v>33</v>
      </c>
      <c r="F35" s="4">
        <v>72.063779425199996</v>
      </c>
      <c r="G35" s="5">
        <v>2</v>
      </c>
      <c r="H35" s="5">
        <v>1</v>
      </c>
      <c r="I35" s="4" t="s">
        <v>16</v>
      </c>
      <c r="J35" s="4" t="s">
        <v>16</v>
      </c>
      <c r="K35" s="4" t="s">
        <v>20</v>
      </c>
      <c r="L35" s="4">
        <v>2.8963776242406563</v>
      </c>
      <c r="M35" s="6">
        <v>1366809994.22</v>
      </c>
      <c r="N35" s="3" t="s">
        <v>18</v>
      </c>
      <c r="O35" t="str">
        <f>VLOOKUP(B35,Table35[#All],2,0)</f>
        <v>Perusahaan</v>
      </c>
      <c r="P35" s="9" t="str">
        <f>VLOOKUP(B35,Table35[#All],7,0)</f>
        <v>N/A</v>
      </c>
      <c r="Q35">
        <f>VLOOKUP(B35,Table35[#All],6,0)</f>
        <v>0</v>
      </c>
      <c r="R35" t="str">
        <f>VLOOKUP(B35,Table35[#All],8,0)</f>
        <v>Jakarta</v>
      </c>
      <c r="S35" t="str">
        <f>VLOOKUP(B35,Table35[#All],9,0)</f>
        <v>Investasi</v>
      </c>
      <c r="T35" t="str">
        <f>VLOOKUP(B35,Table35[#All],11,0)</f>
        <v>Iya</v>
      </c>
      <c r="U35" t="str">
        <f>VLOOKUP(B35,Table35[#All],12,0)</f>
        <v>Website</v>
      </c>
      <c r="V35">
        <f>VLOOKUP(B35,Table35[#All],10,0)</f>
        <v>1</v>
      </c>
    </row>
    <row r="36" spans="1:22" x14ac:dyDescent="0.25">
      <c r="A36" s="3">
        <v>191</v>
      </c>
      <c r="B36" s="3" t="s">
        <v>48</v>
      </c>
      <c r="C36" s="3">
        <v>2015</v>
      </c>
      <c r="D36" s="3">
        <v>7</v>
      </c>
      <c r="E36" s="3" t="s">
        <v>15</v>
      </c>
      <c r="F36" s="4">
        <v>107.80077643520001</v>
      </c>
      <c r="G36" s="5">
        <v>3</v>
      </c>
      <c r="H36" s="5">
        <v>2</v>
      </c>
      <c r="I36" s="4" t="s">
        <v>16</v>
      </c>
      <c r="J36" s="4" t="s">
        <v>16</v>
      </c>
      <c r="K36" s="4" t="s">
        <v>20</v>
      </c>
      <c r="L36" s="4">
        <v>2.0437560565700852</v>
      </c>
      <c r="M36" s="6">
        <v>2215908511.4320002</v>
      </c>
      <c r="N36" s="3" t="s">
        <v>18</v>
      </c>
      <c r="O36" t="str">
        <f>VLOOKUP(B36,Table35[#All],2,0)</f>
        <v>Perusahaan</v>
      </c>
      <c r="P36" s="9" t="str">
        <f>VLOOKUP(B36,Table35[#All],7,0)</f>
        <v>N/A</v>
      </c>
      <c r="Q36">
        <f>VLOOKUP(B36,Table35[#All],6,0)</f>
        <v>0</v>
      </c>
      <c r="R36" t="str">
        <f>VLOOKUP(B36,Table35[#All],8,0)</f>
        <v>Jakarta</v>
      </c>
      <c r="S36" t="str">
        <f>VLOOKUP(B36,Table35[#All],9,0)</f>
        <v>Investasi</v>
      </c>
      <c r="T36" t="str">
        <f>VLOOKUP(B36,Table35[#All],11,0)</f>
        <v>Tidak</v>
      </c>
      <c r="U36" t="str">
        <f>VLOOKUP(B36,Table35[#All],12,0)</f>
        <v>Website</v>
      </c>
      <c r="V36">
        <f>VLOOKUP(B36,Table35[#All],10,0)</f>
        <v>5</v>
      </c>
    </row>
    <row r="37" spans="1:22" x14ac:dyDescent="0.25">
      <c r="A37" s="3">
        <v>144</v>
      </c>
      <c r="B37" s="3" t="s">
        <v>59</v>
      </c>
      <c r="C37" s="3">
        <v>2017</v>
      </c>
      <c r="D37" s="3">
        <v>9</v>
      </c>
      <c r="E37" s="3" t="s">
        <v>15</v>
      </c>
      <c r="F37" s="4">
        <v>63.226994709999992</v>
      </c>
      <c r="G37" s="5">
        <v>2</v>
      </c>
      <c r="H37" s="5">
        <v>1</v>
      </c>
      <c r="I37" s="4" t="s">
        <v>16</v>
      </c>
      <c r="J37" s="4" t="s">
        <v>16</v>
      </c>
      <c r="K37" s="4" t="s">
        <v>20</v>
      </c>
      <c r="L37" s="4">
        <v>4.0709772610512722</v>
      </c>
      <c r="M37" s="6">
        <v>1278508414.1499999</v>
      </c>
      <c r="N37" s="3" t="s">
        <v>18</v>
      </c>
      <c r="O37" t="str">
        <f>VLOOKUP(B37,Table35[#All],2,0)</f>
        <v>Individual</v>
      </c>
      <c r="P37" s="9" t="str">
        <f>VLOOKUP(B37,Table35[#All],7,0)</f>
        <v>Perempuan</v>
      </c>
      <c r="Q37" t="str">
        <f>VLOOKUP(B37,Table35[#All],6,0)</f>
        <v>56-65</v>
      </c>
      <c r="R37" t="str">
        <f>VLOOKUP(B37,Table35[#All],8,0)</f>
        <v>Jakarta</v>
      </c>
      <c r="S37" t="str">
        <f>VLOOKUP(B37,Table35[#All],9,0)</f>
        <v>Investasi</v>
      </c>
      <c r="T37" t="str">
        <f>VLOOKUP(B37,Table35[#All],11,0)</f>
        <v>Tidak</v>
      </c>
      <c r="U37" t="str">
        <f>VLOOKUP(B37,Table35[#All],12,0)</f>
        <v>Agency</v>
      </c>
      <c r="V37">
        <f>VLOOKUP(B37,Table35[#All],10,0)</f>
        <v>5</v>
      </c>
    </row>
    <row r="38" spans="1:22" x14ac:dyDescent="0.25">
      <c r="A38" s="3">
        <v>95</v>
      </c>
      <c r="B38" s="3" t="s">
        <v>46</v>
      </c>
      <c r="C38" s="3">
        <v>2017</v>
      </c>
      <c r="D38" s="3">
        <v>11</v>
      </c>
      <c r="E38" s="3" t="s">
        <v>15</v>
      </c>
      <c r="F38" s="4">
        <v>74.163015613200002</v>
      </c>
      <c r="G38" s="5">
        <v>2</v>
      </c>
      <c r="H38" s="5">
        <v>1</v>
      </c>
      <c r="I38" s="4" t="s">
        <v>16</v>
      </c>
      <c r="J38" s="4" t="s">
        <v>16</v>
      </c>
      <c r="K38" s="4" t="s">
        <v>20</v>
      </c>
      <c r="L38" s="4">
        <v>3.4615918424701602</v>
      </c>
      <c r="M38" s="6">
        <v>1241972012.6000001</v>
      </c>
      <c r="N38" s="3" t="s">
        <v>18</v>
      </c>
      <c r="O38" t="str">
        <f>VLOOKUP(B38,Table35[#All],2,0)</f>
        <v>Individual</v>
      </c>
      <c r="P38" s="9" t="str">
        <f>VLOOKUP(B38,Table35[#All],7,0)</f>
        <v>Laki-Laki</v>
      </c>
      <c r="Q38" t="str">
        <f>VLOOKUP(B38,Table35[#All],6,0)</f>
        <v>36-45</v>
      </c>
      <c r="R38" t="str">
        <f>VLOOKUP(B38,Table35[#All],8,0)</f>
        <v>Jakarta</v>
      </c>
      <c r="S38" t="str">
        <f>VLOOKUP(B38,Table35[#All],9,0)</f>
        <v>Investasi</v>
      </c>
      <c r="T38" t="str">
        <f>VLOOKUP(B38,Table35[#All],11,0)</f>
        <v>Tidak</v>
      </c>
      <c r="U38" t="str">
        <f>VLOOKUP(B38,Table35[#All],12,0)</f>
        <v>Website</v>
      </c>
      <c r="V38">
        <f>VLOOKUP(B38,Table35[#All],10,0)</f>
        <v>5</v>
      </c>
    </row>
    <row r="39" spans="1:22" x14ac:dyDescent="0.25">
      <c r="A39" s="3">
        <v>41</v>
      </c>
      <c r="B39" s="3" t="s">
        <v>60</v>
      </c>
      <c r="C39" s="3">
        <v>2017</v>
      </c>
      <c r="D39" s="3">
        <v>11</v>
      </c>
      <c r="E39" s="3" t="s">
        <v>15</v>
      </c>
      <c r="F39" s="4">
        <v>104.23207491559999</v>
      </c>
      <c r="G39" s="5">
        <v>3</v>
      </c>
      <c r="H39" s="5">
        <v>2</v>
      </c>
      <c r="I39" s="4" t="s">
        <v>16</v>
      </c>
      <c r="J39" s="4" t="s">
        <v>16</v>
      </c>
      <c r="K39" s="4" t="s">
        <v>20</v>
      </c>
      <c r="L39" s="4">
        <v>3.9800466938162531</v>
      </c>
      <c r="M39" s="6">
        <v>1913869087.2839997</v>
      </c>
      <c r="N39" s="3" t="s">
        <v>18</v>
      </c>
      <c r="O39" t="str">
        <f>VLOOKUP(B39,Table35[#All],2,0)</f>
        <v>Individual</v>
      </c>
      <c r="P39" s="9" t="str">
        <f>VLOOKUP(B39,Table35[#All],7,0)</f>
        <v>Perempuan</v>
      </c>
      <c r="Q39" t="str">
        <f>VLOOKUP(B39,Table35[#All],6,0)</f>
        <v>26-35</v>
      </c>
      <c r="R39" t="str">
        <f>VLOOKUP(B39,Table35[#All],8,0)</f>
        <v>Jakarta</v>
      </c>
      <c r="S39" t="str">
        <f>VLOOKUP(B39,Table35[#All],9,0)</f>
        <v>Rumah</v>
      </c>
      <c r="T39" t="str">
        <f>VLOOKUP(B39,Table35[#All],11,0)</f>
        <v>Tidak</v>
      </c>
      <c r="U39" t="str">
        <f>VLOOKUP(B39,Table35[#All],12,0)</f>
        <v>Website</v>
      </c>
      <c r="V39">
        <f>VLOOKUP(B39,Table35[#All],10,0)</f>
        <v>5</v>
      </c>
    </row>
    <row r="40" spans="1:22" x14ac:dyDescent="0.25">
      <c r="A40" s="3">
        <v>50</v>
      </c>
      <c r="B40" s="3" t="s">
        <v>61</v>
      </c>
      <c r="C40" s="3">
        <v>2015</v>
      </c>
      <c r="D40" s="3">
        <v>6</v>
      </c>
      <c r="E40" s="3" t="s">
        <v>33</v>
      </c>
      <c r="F40" s="4">
        <v>66.615761699199993</v>
      </c>
      <c r="G40" s="5">
        <v>2</v>
      </c>
      <c r="H40" s="5">
        <v>1</v>
      </c>
      <c r="I40" s="4" t="s">
        <v>16</v>
      </c>
      <c r="J40" s="4" t="s">
        <v>16</v>
      </c>
      <c r="K40" s="4" t="s">
        <v>20</v>
      </c>
      <c r="L40" s="4">
        <v>2.4384459224695467</v>
      </c>
      <c r="M40" s="6">
        <v>1075784748.5439999</v>
      </c>
      <c r="N40" s="3" t="s">
        <v>18</v>
      </c>
      <c r="O40" t="str">
        <f>VLOOKUP(B40,Table35[#All],2,0)</f>
        <v>Individual</v>
      </c>
      <c r="P40" s="9" t="str">
        <f>VLOOKUP(B40,Table35[#All],7,0)</f>
        <v>Laki-Laki</v>
      </c>
      <c r="Q40" t="str">
        <f>VLOOKUP(B40,Table35[#All],6,0)</f>
        <v>36-45</v>
      </c>
      <c r="R40" t="str">
        <f>VLOOKUP(B40,Table35[#All],8,0)</f>
        <v>Jakarta</v>
      </c>
      <c r="S40" t="str">
        <f>VLOOKUP(B40,Table35[#All],9,0)</f>
        <v>Rumah</v>
      </c>
      <c r="T40" t="str">
        <f>VLOOKUP(B40,Table35[#All],11,0)</f>
        <v>Iya</v>
      </c>
      <c r="U40" t="str">
        <f>VLOOKUP(B40,Table35[#All],12,0)</f>
        <v>Website</v>
      </c>
      <c r="V40">
        <f>VLOOKUP(B40,Table35[#All],10,0)</f>
        <v>1</v>
      </c>
    </row>
    <row r="41" spans="1:22" x14ac:dyDescent="0.25">
      <c r="A41" s="3">
        <v>105</v>
      </c>
      <c r="B41" s="3" t="s">
        <v>62</v>
      </c>
      <c r="C41" s="3">
        <v>2017</v>
      </c>
      <c r="D41" s="3">
        <v>11</v>
      </c>
      <c r="E41" s="3" t="s">
        <v>15</v>
      </c>
      <c r="F41" s="4">
        <v>73.813142915200004</v>
      </c>
      <c r="G41" s="5">
        <v>2</v>
      </c>
      <c r="H41" s="5">
        <v>1</v>
      </c>
      <c r="I41" s="4" t="s">
        <v>16</v>
      </c>
      <c r="J41" s="4" t="s">
        <v>16</v>
      </c>
      <c r="K41" s="4" t="s">
        <v>20</v>
      </c>
      <c r="L41" s="4">
        <v>1.4505711218749378</v>
      </c>
      <c r="M41" s="6">
        <v>1119437458.3920002</v>
      </c>
      <c r="N41" s="3" t="s">
        <v>18</v>
      </c>
      <c r="O41" t="str">
        <f>VLOOKUP(B41,Table35[#All],2,0)</f>
        <v>Individual</v>
      </c>
      <c r="P41" s="9" t="str">
        <f>VLOOKUP(B41,Table35[#All],7,0)</f>
        <v>Laki-Laki</v>
      </c>
      <c r="Q41" t="str">
        <f>VLOOKUP(B41,Table35[#All],6,0)</f>
        <v>46-55</v>
      </c>
      <c r="R41" t="str">
        <f>VLOOKUP(B41,Table35[#All],8,0)</f>
        <v>Jakarta</v>
      </c>
      <c r="S41" t="str">
        <f>VLOOKUP(B41,Table35[#All],9,0)</f>
        <v>Rumah</v>
      </c>
      <c r="T41" t="str">
        <f>VLOOKUP(B41,Table35[#All],11,0)</f>
        <v>Tidak</v>
      </c>
      <c r="U41" t="str">
        <f>VLOOKUP(B41,Table35[#All],12,0)</f>
        <v>Website</v>
      </c>
      <c r="V41">
        <f>VLOOKUP(B41,Table35[#All],10,0)</f>
        <v>5</v>
      </c>
    </row>
    <row r="42" spans="1:22" x14ac:dyDescent="0.25">
      <c r="A42" s="3">
        <v>133</v>
      </c>
      <c r="B42" s="3" t="s">
        <v>63</v>
      </c>
      <c r="C42" s="3">
        <v>2014</v>
      </c>
      <c r="D42" s="3">
        <v>6</v>
      </c>
      <c r="E42" s="3" t="s">
        <v>15</v>
      </c>
      <c r="F42" s="4">
        <v>76.912015383199986</v>
      </c>
      <c r="G42" s="5">
        <v>2</v>
      </c>
      <c r="H42" s="5">
        <v>1</v>
      </c>
      <c r="I42" s="4" t="s">
        <v>16</v>
      </c>
      <c r="J42" s="4" t="s">
        <v>16</v>
      </c>
      <c r="K42" s="4" t="s">
        <v>42</v>
      </c>
      <c r="L42" s="4"/>
      <c r="M42" s="6">
        <v>1274676470.7159998</v>
      </c>
      <c r="N42" s="3" t="s">
        <v>18</v>
      </c>
      <c r="O42" t="str">
        <f>VLOOKUP(B42,Table35[#All],2,0)</f>
        <v>Individual</v>
      </c>
      <c r="P42" s="9" t="str">
        <f>VLOOKUP(B42,Table35[#All],7,0)</f>
        <v>Perempuan</v>
      </c>
      <c r="Q42" t="str">
        <f>VLOOKUP(B42,Table35[#All],6,0)</f>
        <v>56-65</v>
      </c>
      <c r="R42" t="str">
        <f>VLOOKUP(B42,Table35[#All],8,0)</f>
        <v>Jakarta</v>
      </c>
      <c r="S42" t="str">
        <f>VLOOKUP(B42,Table35[#All],9,0)</f>
        <v>Rumah</v>
      </c>
      <c r="T42" t="str">
        <f>VLOOKUP(B42,Table35[#All],11,0)</f>
        <v>Tidak</v>
      </c>
      <c r="U42" t="str">
        <f>VLOOKUP(B42,Table35[#All],12,0)</f>
        <v>Website</v>
      </c>
      <c r="V42">
        <f>VLOOKUP(B42,Table35[#All],10,0)</f>
        <v>5</v>
      </c>
    </row>
    <row r="43" spans="1:22" x14ac:dyDescent="0.25">
      <c r="A43" s="3">
        <v>20</v>
      </c>
      <c r="B43" s="3" t="s">
        <v>64</v>
      </c>
      <c r="C43" s="3">
        <v>2017</v>
      </c>
      <c r="D43" s="3">
        <v>4</v>
      </c>
      <c r="E43" s="3" t="s">
        <v>15</v>
      </c>
      <c r="F43" s="4">
        <v>104.77187850679999</v>
      </c>
      <c r="G43" s="5">
        <v>3</v>
      </c>
      <c r="H43" s="5">
        <v>2</v>
      </c>
      <c r="I43" s="4" t="s">
        <v>16</v>
      </c>
      <c r="J43" s="4" t="s">
        <v>16</v>
      </c>
      <c r="K43" s="4" t="s">
        <v>20</v>
      </c>
      <c r="L43" s="4">
        <v>3.6984015065130356</v>
      </c>
      <c r="M43" s="6">
        <v>1726667380.438</v>
      </c>
      <c r="N43" s="3" t="s">
        <v>18</v>
      </c>
      <c r="O43" t="str">
        <f>VLOOKUP(B43,Table35[#All],2,0)</f>
        <v>Individual</v>
      </c>
      <c r="P43" s="9" t="str">
        <f>VLOOKUP(B43,Table35[#All],7,0)</f>
        <v>Laki-Laki</v>
      </c>
      <c r="Q43" t="str">
        <f>VLOOKUP(B43,Table35[#All],6,0)</f>
        <v>26-35</v>
      </c>
      <c r="R43" t="str">
        <f>VLOOKUP(B43,Table35[#All],8,0)</f>
        <v>Jakarta</v>
      </c>
      <c r="S43" t="str">
        <f>VLOOKUP(B43,Table35[#All],9,0)</f>
        <v>Rumah</v>
      </c>
      <c r="T43" t="str">
        <f>VLOOKUP(B43,Table35[#All],11,0)</f>
        <v>Tidak</v>
      </c>
      <c r="U43" t="str">
        <f>VLOOKUP(B43,Table35[#All],12,0)</f>
        <v>Client</v>
      </c>
      <c r="V43">
        <f>VLOOKUP(B43,Table35[#All],10,0)</f>
        <v>3</v>
      </c>
    </row>
    <row r="44" spans="1:22" x14ac:dyDescent="0.25">
      <c r="A44" s="3">
        <v>152</v>
      </c>
      <c r="B44" s="3" t="s">
        <v>45</v>
      </c>
      <c r="C44" s="3">
        <v>2017</v>
      </c>
      <c r="D44" s="3">
        <v>3</v>
      </c>
      <c r="E44" s="3" t="s">
        <v>15</v>
      </c>
      <c r="F44" s="4">
        <v>66.92564894600001</v>
      </c>
      <c r="G44" s="5">
        <v>2</v>
      </c>
      <c r="H44" s="5">
        <v>1</v>
      </c>
      <c r="I44" s="4" t="s">
        <v>16</v>
      </c>
      <c r="J44" s="4" t="s">
        <v>16</v>
      </c>
      <c r="K44" s="4" t="s">
        <v>24</v>
      </c>
      <c r="L44" s="4"/>
      <c r="M44" s="6">
        <v>1099164317.0200002</v>
      </c>
      <c r="N44" s="3" t="s">
        <v>18</v>
      </c>
      <c r="O44" t="str">
        <f>VLOOKUP(B44,Table35[#All],2,0)</f>
        <v>Individual</v>
      </c>
      <c r="P44" s="9" t="str">
        <f>VLOOKUP(B44,Table35[#All],7,0)</f>
        <v>Laki-Laki</v>
      </c>
      <c r="Q44" t="str">
        <f>VLOOKUP(B44,Table35[#All],6,0)</f>
        <v>56-65</v>
      </c>
      <c r="R44" t="str">
        <f>VLOOKUP(B44,Table35[#All],8,0)</f>
        <v>Denpasar</v>
      </c>
      <c r="S44" t="str">
        <f>VLOOKUP(B44,Table35[#All],9,0)</f>
        <v>Investasi</v>
      </c>
      <c r="T44" t="str">
        <f>VLOOKUP(B44,Table35[#All],11,0)</f>
        <v>Tidak</v>
      </c>
      <c r="U44" t="str">
        <f>VLOOKUP(B44,Table35[#All],12,0)</f>
        <v>Website</v>
      </c>
      <c r="V44">
        <f>VLOOKUP(B44,Table35[#All],10,0)</f>
        <v>5</v>
      </c>
    </row>
    <row r="45" spans="1:22" x14ac:dyDescent="0.25">
      <c r="A45" s="3">
        <v>3</v>
      </c>
      <c r="B45" s="3" t="s">
        <v>65</v>
      </c>
      <c r="C45" s="3">
        <v>2017</v>
      </c>
      <c r="D45" s="3">
        <v>7</v>
      </c>
      <c r="E45" s="3" t="s">
        <v>15</v>
      </c>
      <c r="F45" s="4">
        <v>54.560148162399997</v>
      </c>
      <c r="G45" s="5">
        <v>1</v>
      </c>
      <c r="H45" s="5">
        <v>1</v>
      </c>
      <c r="I45" s="4" t="s">
        <v>16</v>
      </c>
      <c r="J45" s="4" t="s">
        <v>16</v>
      </c>
      <c r="K45" s="4" t="s">
        <v>20</v>
      </c>
      <c r="L45" s="4">
        <v>3.7402074949556576</v>
      </c>
      <c r="M45" s="6">
        <v>1162555457.2720001</v>
      </c>
      <c r="N45" s="3" t="s">
        <v>18</v>
      </c>
      <c r="O45" t="str">
        <f>VLOOKUP(B45,Table35[#All],2,0)</f>
        <v>Individual</v>
      </c>
      <c r="P45" s="9" t="str">
        <f>VLOOKUP(B45,Table35[#All],7,0)</f>
        <v>Laki-Laki</v>
      </c>
      <c r="Q45" t="str">
        <f>VLOOKUP(B45,Table35[#All],6,0)</f>
        <v>18-25</v>
      </c>
      <c r="R45" t="str">
        <f>VLOOKUP(B45,Table35[#All],8,0)</f>
        <v>Jakarta</v>
      </c>
      <c r="S45" t="str">
        <f>VLOOKUP(B45,Table35[#All],9,0)</f>
        <v>Rumah</v>
      </c>
      <c r="T45" t="str">
        <f>VLOOKUP(B45,Table35[#All],11,0)</f>
        <v>Iya</v>
      </c>
      <c r="U45" t="str">
        <f>VLOOKUP(B45,Table35[#All],12,0)</f>
        <v>Client</v>
      </c>
      <c r="V45">
        <f>VLOOKUP(B45,Table35[#All],10,0)</f>
        <v>1</v>
      </c>
    </row>
    <row r="46" spans="1:22" x14ac:dyDescent="0.25">
      <c r="A46" s="3">
        <v>177</v>
      </c>
      <c r="B46" s="3" t="s">
        <v>66</v>
      </c>
      <c r="C46" s="3">
        <v>2016</v>
      </c>
      <c r="D46" s="3">
        <v>3</v>
      </c>
      <c r="E46" s="3" t="s">
        <v>15</v>
      </c>
      <c r="F46" s="4">
        <v>85.768792824000002</v>
      </c>
      <c r="G46" s="5">
        <v>2</v>
      </c>
      <c r="H46" s="5">
        <v>2</v>
      </c>
      <c r="I46" s="4" t="s">
        <v>16</v>
      </c>
      <c r="J46" s="4" t="s">
        <v>16</v>
      </c>
      <c r="K46" s="4" t="s">
        <v>20</v>
      </c>
      <c r="L46" s="4">
        <v>1.17097532310779</v>
      </c>
      <c r="M46" s="6">
        <v>1619251169.8</v>
      </c>
      <c r="N46" s="3" t="s">
        <v>18</v>
      </c>
      <c r="O46" t="str">
        <f>VLOOKUP(B46,Table35[#All],2,0)</f>
        <v>Individual</v>
      </c>
      <c r="P46" s="9" t="str">
        <f>VLOOKUP(B46,Table35[#All],7,0)</f>
        <v>Laki-Laki</v>
      </c>
      <c r="Q46" t="str">
        <f>VLOOKUP(B46,Table35[#All],6,0)</f>
        <v>65+</v>
      </c>
      <c r="R46" t="str">
        <f>VLOOKUP(B46,Table35[#All],8,0)</f>
        <v>Jakarta</v>
      </c>
      <c r="S46" t="str">
        <f>VLOOKUP(B46,Table35[#All],9,0)</f>
        <v>Rumah</v>
      </c>
      <c r="T46" t="str">
        <f>VLOOKUP(B46,Table35[#All],11,0)</f>
        <v>Iya</v>
      </c>
      <c r="U46" t="str">
        <f>VLOOKUP(B46,Table35[#All],12,0)</f>
        <v>Agency</v>
      </c>
      <c r="V46">
        <f>VLOOKUP(B46,Table35[#All],10,0)</f>
        <v>4</v>
      </c>
    </row>
    <row r="47" spans="1:22" x14ac:dyDescent="0.25">
      <c r="A47" s="3">
        <v>19</v>
      </c>
      <c r="B47" s="3" t="s">
        <v>64</v>
      </c>
      <c r="C47" s="3">
        <v>2017</v>
      </c>
      <c r="D47" s="3">
        <v>4</v>
      </c>
      <c r="E47" s="3" t="s">
        <v>15</v>
      </c>
      <c r="F47" s="4">
        <v>72.563597565199998</v>
      </c>
      <c r="G47" s="5">
        <v>2</v>
      </c>
      <c r="H47" s="5">
        <v>1</v>
      </c>
      <c r="I47" s="4" t="s">
        <v>16</v>
      </c>
      <c r="J47" s="4" t="s">
        <v>16</v>
      </c>
      <c r="K47" s="4" t="s">
        <v>20</v>
      </c>
      <c r="L47" s="4">
        <v>4.0512728222972019</v>
      </c>
      <c r="M47" s="6">
        <v>1436370113.0680001</v>
      </c>
      <c r="N47" s="3" t="s">
        <v>18</v>
      </c>
      <c r="O47" t="str">
        <f>VLOOKUP(B47,Table35[#All],2,0)</f>
        <v>Individual</v>
      </c>
      <c r="P47" s="9" t="str">
        <f>VLOOKUP(B47,Table35[#All],7,0)</f>
        <v>Laki-Laki</v>
      </c>
      <c r="Q47" t="str">
        <f>VLOOKUP(B47,Table35[#All],6,0)</f>
        <v>26-35</v>
      </c>
      <c r="R47" t="str">
        <f>VLOOKUP(B47,Table35[#All],8,0)</f>
        <v>Jakarta</v>
      </c>
      <c r="S47" t="str">
        <f>VLOOKUP(B47,Table35[#All],9,0)</f>
        <v>Rumah</v>
      </c>
      <c r="T47" t="str">
        <f>VLOOKUP(B47,Table35[#All],11,0)</f>
        <v>Tidak</v>
      </c>
      <c r="U47" t="str">
        <f>VLOOKUP(B47,Table35[#All],12,0)</f>
        <v>Client</v>
      </c>
      <c r="V47">
        <f>VLOOKUP(B47,Table35[#All],10,0)</f>
        <v>3</v>
      </c>
    </row>
    <row r="48" spans="1:22" x14ac:dyDescent="0.25">
      <c r="A48" s="3">
        <v>89</v>
      </c>
      <c r="B48" s="3" t="s">
        <v>67</v>
      </c>
      <c r="C48" s="3">
        <v>2017</v>
      </c>
      <c r="D48" s="3">
        <v>3</v>
      </c>
      <c r="E48" s="3" t="s">
        <v>15</v>
      </c>
      <c r="F48" s="4">
        <v>65.186281818799998</v>
      </c>
      <c r="G48" s="5">
        <v>2</v>
      </c>
      <c r="H48" s="5">
        <v>1</v>
      </c>
      <c r="I48" s="4" t="s">
        <v>16</v>
      </c>
      <c r="J48" s="4" t="s">
        <v>16</v>
      </c>
      <c r="K48" s="4" t="s">
        <v>20</v>
      </c>
      <c r="L48" s="4">
        <v>4.1311387722042117</v>
      </c>
      <c r="M48" s="6">
        <v>1179135785.7399998</v>
      </c>
      <c r="N48" s="3" t="s">
        <v>18</v>
      </c>
      <c r="O48" t="str">
        <f>VLOOKUP(B48,Table35[#All],2,0)</f>
        <v>Individual</v>
      </c>
      <c r="P48" s="9" t="str">
        <f>VLOOKUP(B48,Table35[#All],7,0)</f>
        <v>Laki-Laki</v>
      </c>
      <c r="Q48" t="str">
        <f>VLOOKUP(B48,Table35[#All],6,0)</f>
        <v>36-45</v>
      </c>
      <c r="R48" t="str">
        <f>VLOOKUP(B48,Table35[#All],8,0)</f>
        <v>Jakarta</v>
      </c>
      <c r="S48" t="str">
        <f>VLOOKUP(B48,Table35[#All],9,0)</f>
        <v>Rumah</v>
      </c>
      <c r="T48" t="str">
        <f>VLOOKUP(B48,Table35[#All],11,0)</f>
        <v>Tidak</v>
      </c>
      <c r="U48" t="str">
        <f>VLOOKUP(B48,Table35[#All],12,0)</f>
        <v>Website</v>
      </c>
      <c r="V48">
        <f>VLOOKUP(B48,Table35[#All],10,0)</f>
        <v>2</v>
      </c>
    </row>
    <row r="49" spans="1:22" x14ac:dyDescent="0.25">
      <c r="A49" s="3">
        <v>21</v>
      </c>
      <c r="B49" s="3" t="s">
        <v>68</v>
      </c>
      <c r="C49" s="3">
        <v>2016</v>
      </c>
      <c r="D49" s="3">
        <v>10</v>
      </c>
      <c r="E49" s="3" t="s">
        <v>15</v>
      </c>
      <c r="F49" s="4">
        <v>66.955638034399996</v>
      </c>
      <c r="G49" s="5">
        <v>2</v>
      </c>
      <c r="H49" s="5">
        <v>1</v>
      </c>
      <c r="I49" s="4" t="s">
        <v>16</v>
      </c>
      <c r="J49" s="4" t="s">
        <v>16</v>
      </c>
      <c r="K49" s="4" t="s">
        <v>20</v>
      </c>
      <c r="L49" s="4">
        <v>0.87754784643865724</v>
      </c>
      <c r="M49" s="6">
        <v>1151449239.1159999</v>
      </c>
      <c r="N49" s="3" t="s">
        <v>18</v>
      </c>
      <c r="O49" t="str">
        <f>VLOOKUP(B49,Table35[#All],2,0)</f>
        <v>Individual</v>
      </c>
      <c r="P49" s="9" t="str">
        <f>VLOOKUP(B49,Table35[#All],7,0)</f>
        <v>Laki-Laki</v>
      </c>
      <c r="Q49" t="str">
        <f>VLOOKUP(B49,Table35[#All],6,0)</f>
        <v>26-35</v>
      </c>
      <c r="R49" t="str">
        <f>VLOOKUP(B49,Table35[#All],8,0)</f>
        <v>Jakarta</v>
      </c>
      <c r="S49" t="str">
        <f>VLOOKUP(B49,Table35[#All],9,0)</f>
        <v>Rumah</v>
      </c>
      <c r="T49" t="str">
        <f>VLOOKUP(B49,Table35[#All],11,0)</f>
        <v>Tidak</v>
      </c>
      <c r="U49" t="str">
        <f>VLOOKUP(B49,Table35[#All],12,0)</f>
        <v>Website</v>
      </c>
      <c r="V49">
        <f>VLOOKUP(B49,Table35[#All],10,0)</f>
        <v>5</v>
      </c>
    </row>
    <row r="50" spans="1:22" x14ac:dyDescent="0.25">
      <c r="A50" s="3">
        <v>40</v>
      </c>
      <c r="B50" s="3" t="s">
        <v>69</v>
      </c>
      <c r="C50" s="3">
        <v>2018</v>
      </c>
      <c r="D50" s="3">
        <v>5</v>
      </c>
      <c r="E50" s="3" t="s">
        <v>15</v>
      </c>
      <c r="F50" s="4">
        <v>74.163015613200002</v>
      </c>
      <c r="G50" s="5">
        <v>2</v>
      </c>
      <c r="H50" s="5">
        <v>1</v>
      </c>
      <c r="I50" s="4" t="s">
        <v>16</v>
      </c>
      <c r="J50" s="4" t="s">
        <v>16</v>
      </c>
      <c r="K50" s="4" t="s">
        <v>20</v>
      </c>
      <c r="L50" s="4">
        <v>4.9339495652228216</v>
      </c>
      <c r="M50" s="6">
        <v>1453980931.8099999</v>
      </c>
      <c r="N50" s="3" t="s">
        <v>18</v>
      </c>
      <c r="O50" t="str">
        <f>VLOOKUP(B50,Table35[#All],2,0)</f>
        <v>Individual</v>
      </c>
      <c r="P50" s="9" t="str">
        <f>VLOOKUP(B50,Table35[#All],7,0)</f>
        <v>Laki-Laki</v>
      </c>
      <c r="Q50" t="str">
        <f>VLOOKUP(B50,Table35[#All],6,0)</f>
        <v>26-35</v>
      </c>
      <c r="R50" t="str">
        <f>VLOOKUP(B50,Table35[#All],8,0)</f>
        <v>Jakarta</v>
      </c>
      <c r="S50" t="str">
        <f>VLOOKUP(B50,Table35[#All],9,0)</f>
        <v>Investasi</v>
      </c>
      <c r="T50" t="str">
        <f>VLOOKUP(B50,Table35[#All],11,0)</f>
        <v>Tidak</v>
      </c>
      <c r="U50" t="str">
        <f>VLOOKUP(B50,Table35[#All],12,0)</f>
        <v>Website</v>
      </c>
      <c r="V50">
        <f>VLOOKUP(B50,Table35[#All],10,0)</f>
        <v>5</v>
      </c>
    </row>
    <row r="51" spans="1:22" x14ac:dyDescent="0.25">
      <c r="A51" s="3">
        <v>192</v>
      </c>
      <c r="B51" s="3" t="s">
        <v>48</v>
      </c>
      <c r="C51" s="3">
        <v>2015</v>
      </c>
      <c r="D51" s="3">
        <v>7</v>
      </c>
      <c r="E51" s="3" t="s">
        <v>15</v>
      </c>
      <c r="F51" s="4">
        <v>69.034881496799997</v>
      </c>
      <c r="G51" s="5">
        <v>2</v>
      </c>
      <c r="H51" s="5">
        <v>1</v>
      </c>
      <c r="I51" s="4" t="s">
        <v>16</v>
      </c>
      <c r="J51" s="4" t="s">
        <v>16</v>
      </c>
      <c r="K51" s="4" t="s">
        <v>20</v>
      </c>
      <c r="L51" s="4">
        <v>4.1070575035325962</v>
      </c>
      <c r="M51" s="6">
        <v>1170689399.352</v>
      </c>
      <c r="N51" s="3" t="s">
        <v>18</v>
      </c>
      <c r="O51" t="str">
        <f>VLOOKUP(B51,Table35[#All],2,0)</f>
        <v>Perusahaan</v>
      </c>
      <c r="P51" s="9" t="str">
        <f>VLOOKUP(B51,Table35[#All],7,0)</f>
        <v>N/A</v>
      </c>
      <c r="Q51">
        <f>VLOOKUP(B51,Table35[#All],6,0)</f>
        <v>0</v>
      </c>
      <c r="R51" t="str">
        <f>VLOOKUP(B51,Table35[#All],8,0)</f>
        <v>Jakarta</v>
      </c>
      <c r="S51" t="str">
        <f>VLOOKUP(B51,Table35[#All],9,0)</f>
        <v>Investasi</v>
      </c>
      <c r="T51" t="str">
        <f>VLOOKUP(B51,Table35[#All],11,0)</f>
        <v>Tidak</v>
      </c>
      <c r="U51" t="str">
        <f>VLOOKUP(B51,Table35[#All],12,0)</f>
        <v>Website</v>
      </c>
      <c r="V51">
        <f>VLOOKUP(B51,Table35[#All],10,0)</f>
        <v>5</v>
      </c>
    </row>
    <row r="52" spans="1:22" x14ac:dyDescent="0.25">
      <c r="A52" s="3">
        <v>162</v>
      </c>
      <c r="B52" s="3" t="s">
        <v>70</v>
      </c>
      <c r="C52" s="3">
        <v>2017</v>
      </c>
      <c r="D52" s="3">
        <v>3</v>
      </c>
      <c r="E52" s="3" t="s">
        <v>15</v>
      </c>
      <c r="F52" s="4">
        <v>72.973448439999999</v>
      </c>
      <c r="G52" s="5">
        <v>2</v>
      </c>
      <c r="H52" s="5">
        <v>1</v>
      </c>
      <c r="I52" s="4" t="s">
        <v>16</v>
      </c>
      <c r="J52" s="4" t="s">
        <v>16</v>
      </c>
      <c r="K52" s="4" t="s">
        <v>20</v>
      </c>
      <c r="L52" s="4">
        <v>2.4676257922366625</v>
      </c>
      <c r="M52" s="6">
        <v>1314532755.8</v>
      </c>
      <c r="N52" s="3" t="s">
        <v>18</v>
      </c>
      <c r="O52" t="str">
        <f>VLOOKUP(B52,Table35[#All],2,0)</f>
        <v>Individual</v>
      </c>
      <c r="P52" s="9" t="str">
        <f>VLOOKUP(B52,Table35[#All],7,0)</f>
        <v>Perempuan</v>
      </c>
      <c r="Q52" t="str">
        <f>VLOOKUP(B52,Table35[#All],6,0)</f>
        <v>65+</v>
      </c>
      <c r="R52" t="str">
        <f>VLOOKUP(B52,Table35[#All],8,0)</f>
        <v>Jakarta</v>
      </c>
      <c r="S52" t="str">
        <f>VLOOKUP(B52,Table35[#All],9,0)</f>
        <v>Rumah</v>
      </c>
      <c r="T52" t="str">
        <f>VLOOKUP(B52,Table35[#All],11,0)</f>
        <v>Tidak</v>
      </c>
      <c r="U52" t="str">
        <f>VLOOKUP(B52,Table35[#All],12,0)</f>
        <v>Client</v>
      </c>
      <c r="V52">
        <f>VLOOKUP(B52,Table35[#All],10,0)</f>
        <v>5</v>
      </c>
    </row>
    <row r="53" spans="1:22" x14ac:dyDescent="0.25">
      <c r="A53" s="3">
        <v>170</v>
      </c>
      <c r="B53" s="3" t="s">
        <v>71</v>
      </c>
      <c r="C53" s="3">
        <v>2017</v>
      </c>
      <c r="D53" s="3">
        <v>8</v>
      </c>
      <c r="E53" s="3" t="s">
        <v>15</v>
      </c>
      <c r="F53" s="4">
        <v>72.563597565199998</v>
      </c>
      <c r="G53" s="5">
        <v>2</v>
      </c>
      <c r="H53" s="5">
        <v>1</v>
      </c>
      <c r="I53" s="4" t="s">
        <v>16</v>
      </c>
      <c r="J53" s="4" t="s">
        <v>16</v>
      </c>
      <c r="K53" s="4" t="s">
        <v>44</v>
      </c>
      <c r="L53" s="4">
        <v>1.6143621973114071</v>
      </c>
      <c r="M53" s="6">
        <v>1166764974.056</v>
      </c>
      <c r="N53" s="3" t="s">
        <v>18</v>
      </c>
      <c r="O53" t="str">
        <f>VLOOKUP(B53,Table35[#All],2,0)</f>
        <v>Individual</v>
      </c>
      <c r="P53" s="9" t="str">
        <f>VLOOKUP(B53,Table35[#All],7,0)</f>
        <v>Laki-Laki</v>
      </c>
      <c r="Q53" t="str">
        <f>VLOOKUP(B53,Table35[#All],6,0)</f>
        <v>65+</v>
      </c>
      <c r="R53" t="str">
        <f>VLOOKUP(B53,Table35[#All],8,0)</f>
        <v>Jakarta</v>
      </c>
      <c r="S53" t="str">
        <f>VLOOKUP(B53,Table35[#All],9,0)</f>
        <v>Rumah</v>
      </c>
      <c r="T53" t="str">
        <f>VLOOKUP(B53,Table35[#All],11,0)</f>
        <v>Tidak</v>
      </c>
      <c r="U53" t="str">
        <f>VLOOKUP(B53,Table35[#All],12,0)</f>
        <v>Website</v>
      </c>
      <c r="V53">
        <f>VLOOKUP(B53,Table35[#All],10,0)</f>
        <v>5</v>
      </c>
    </row>
    <row r="54" spans="1:22" x14ac:dyDescent="0.25">
      <c r="A54" s="3">
        <v>184</v>
      </c>
      <c r="B54" s="3" t="s">
        <v>58</v>
      </c>
      <c r="C54" s="3">
        <v>2015</v>
      </c>
      <c r="D54" s="3">
        <v>12</v>
      </c>
      <c r="E54" s="3" t="s">
        <v>15</v>
      </c>
      <c r="F54" s="4">
        <v>72.063779425199996</v>
      </c>
      <c r="G54" s="5">
        <v>2</v>
      </c>
      <c r="H54" s="5">
        <v>1</v>
      </c>
      <c r="I54" s="4" t="s">
        <v>16</v>
      </c>
      <c r="J54" s="4" t="s">
        <v>16</v>
      </c>
      <c r="K54" s="4" t="s">
        <v>20</v>
      </c>
      <c r="L54" s="4">
        <v>0.76516520793289999</v>
      </c>
      <c r="M54" s="6">
        <v>1390486128.592</v>
      </c>
      <c r="N54" s="3" t="s">
        <v>18</v>
      </c>
      <c r="O54" t="str">
        <f>VLOOKUP(B54,Table35[#All],2,0)</f>
        <v>Perusahaan</v>
      </c>
      <c r="P54" s="9" t="str">
        <f>VLOOKUP(B54,Table35[#All],7,0)</f>
        <v>N/A</v>
      </c>
      <c r="Q54">
        <f>VLOOKUP(B54,Table35[#All],6,0)</f>
        <v>0</v>
      </c>
      <c r="R54" t="str">
        <f>VLOOKUP(B54,Table35[#All],8,0)</f>
        <v>Jakarta</v>
      </c>
      <c r="S54" t="str">
        <f>VLOOKUP(B54,Table35[#All],9,0)</f>
        <v>Investasi</v>
      </c>
      <c r="T54" t="str">
        <f>VLOOKUP(B54,Table35[#All],11,0)</f>
        <v>Iya</v>
      </c>
      <c r="U54" t="str">
        <f>VLOOKUP(B54,Table35[#All],12,0)</f>
        <v>Website</v>
      </c>
      <c r="V54">
        <f>VLOOKUP(B54,Table35[#All],10,0)</f>
        <v>1</v>
      </c>
    </row>
    <row r="55" spans="1:22" x14ac:dyDescent="0.25">
      <c r="A55" s="3">
        <v>8</v>
      </c>
      <c r="B55" s="3" t="s">
        <v>72</v>
      </c>
      <c r="C55" s="3">
        <v>2018</v>
      </c>
      <c r="D55" s="3">
        <v>1</v>
      </c>
      <c r="E55" s="3" t="s">
        <v>15</v>
      </c>
      <c r="F55" s="4">
        <v>66.965634397199992</v>
      </c>
      <c r="G55" s="5">
        <v>2</v>
      </c>
      <c r="H55" s="5">
        <v>1</v>
      </c>
      <c r="I55" s="4" t="s">
        <v>16</v>
      </c>
      <c r="J55" s="4" t="s">
        <v>16</v>
      </c>
      <c r="K55" s="4" t="s">
        <v>20</v>
      </c>
      <c r="L55" s="4">
        <v>3.2559457635256188</v>
      </c>
      <c r="M55" s="6">
        <v>1103177720.0839999</v>
      </c>
      <c r="N55" s="3" t="s">
        <v>18</v>
      </c>
      <c r="O55" t="str">
        <f>VLOOKUP(B55,Table35[#All],2,0)</f>
        <v>Individual</v>
      </c>
      <c r="P55" s="9" t="str">
        <f>VLOOKUP(B55,Table35[#All],7,0)</f>
        <v>Laki-Laki</v>
      </c>
      <c r="Q55" t="str">
        <f>VLOOKUP(B55,Table35[#All],6,0)</f>
        <v>26-35</v>
      </c>
      <c r="R55" t="str">
        <f>VLOOKUP(B55,Table35[#All],8,0)</f>
        <v>Jakarta</v>
      </c>
      <c r="S55" t="str">
        <f>VLOOKUP(B55,Table35[#All],9,0)</f>
        <v>Rumah</v>
      </c>
      <c r="T55" t="str">
        <f>VLOOKUP(B55,Table35[#All],11,0)</f>
        <v>Tidak</v>
      </c>
      <c r="U55" t="str">
        <f>VLOOKUP(B55,Table35[#All],12,0)</f>
        <v>Client</v>
      </c>
      <c r="V55">
        <f>VLOOKUP(B55,Table35[#All],10,0)</f>
        <v>5</v>
      </c>
    </row>
    <row r="56" spans="1:22" x14ac:dyDescent="0.25">
      <c r="A56" s="3">
        <v>161</v>
      </c>
      <c r="B56" s="3" t="s">
        <v>73</v>
      </c>
      <c r="C56" s="3">
        <v>2016</v>
      </c>
      <c r="D56" s="3">
        <v>6</v>
      </c>
      <c r="E56" s="3" t="s">
        <v>15</v>
      </c>
      <c r="F56" s="4">
        <v>72.673557556000006</v>
      </c>
      <c r="G56" s="5">
        <v>2</v>
      </c>
      <c r="H56" s="5">
        <v>1</v>
      </c>
      <c r="I56" s="4" t="s">
        <v>16</v>
      </c>
      <c r="J56" s="4" t="s">
        <v>16</v>
      </c>
      <c r="K56" s="4" t="s">
        <v>20</v>
      </c>
      <c r="L56" s="4">
        <v>4.1701864717619159</v>
      </c>
      <c r="M56" s="6">
        <v>1309659798.7</v>
      </c>
      <c r="N56" s="3" t="s">
        <v>18</v>
      </c>
      <c r="O56" t="str">
        <f>VLOOKUP(B56,Table35[#All],2,0)</f>
        <v>Individual</v>
      </c>
      <c r="P56" s="9" t="str">
        <f>VLOOKUP(B56,Table35[#All],7,0)</f>
        <v>Laki-Laki</v>
      </c>
      <c r="Q56" t="str">
        <f>VLOOKUP(B56,Table35[#All],6,0)</f>
        <v>65+</v>
      </c>
      <c r="R56" t="str">
        <f>VLOOKUP(B56,Table35[#All],8,0)</f>
        <v>Jakarta</v>
      </c>
      <c r="S56" t="str">
        <f>VLOOKUP(B56,Table35[#All],9,0)</f>
        <v>Rumah</v>
      </c>
      <c r="T56" t="str">
        <f>VLOOKUP(B56,Table35[#All],11,0)</f>
        <v>Tidak</v>
      </c>
      <c r="U56" t="str">
        <f>VLOOKUP(B56,Table35[#All],12,0)</f>
        <v>Website</v>
      </c>
      <c r="V56">
        <f>VLOOKUP(B56,Table35[#All],10,0)</f>
        <v>5</v>
      </c>
    </row>
    <row r="57" spans="1:22" x14ac:dyDescent="0.25">
      <c r="A57" s="3">
        <v>12</v>
      </c>
      <c r="B57" s="3" t="s">
        <v>74</v>
      </c>
      <c r="C57" s="3">
        <v>2016</v>
      </c>
      <c r="D57" s="3">
        <v>8</v>
      </c>
      <c r="E57" s="3" t="s">
        <v>15</v>
      </c>
      <c r="F57" s="4">
        <v>180.46433762839999</v>
      </c>
      <c r="G57" s="5">
        <v>5</v>
      </c>
      <c r="H57" s="5">
        <v>3</v>
      </c>
      <c r="I57" s="4" t="s">
        <v>23</v>
      </c>
      <c r="J57" s="4" t="s">
        <v>23</v>
      </c>
      <c r="K57" s="4" t="s">
        <v>20</v>
      </c>
      <c r="L57" s="4">
        <v>2.0338253407468039</v>
      </c>
      <c r="M57" s="6">
        <v>2798554732.0940003</v>
      </c>
      <c r="N57" s="3" t="s">
        <v>18</v>
      </c>
      <c r="O57" t="str">
        <f>VLOOKUP(B57,Table35[#All],2,0)</f>
        <v>Individual</v>
      </c>
      <c r="P57" s="9" t="str">
        <f>VLOOKUP(B57,Table35[#All],7,0)</f>
        <v>Laki-Laki</v>
      </c>
      <c r="Q57" t="str">
        <f>VLOOKUP(B57,Table35[#All],6,0)</f>
        <v>26-35</v>
      </c>
      <c r="R57" t="str">
        <f>VLOOKUP(B57,Table35[#All],8,0)</f>
        <v>Jakarta</v>
      </c>
      <c r="S57" t="str">
        <f>VLOOKUP(B57,Table35[#All],9,0)</f>
        <v>Rumah</v>
      </c>
      <c r="T57" t="str">
        <f>VLOOKUP(B57,Table35[#All],11,0)</f>
        <v>Tidak</v>
      </c>
      <c r="U57" t="str">
        <f>VLOOKUP(B57,Table35[#All],12,0)</f>
        <v>Website</v>
      </c>
      <c r="V57">
        <f>VLOOKUP(B57,Table35[#All],10,0)</f>
        <v>5</v>
      </c>
    </row>
    <row r="58" spans="1:22" x14ac:dyDescent="0.25">
      <c r="A58" s="3">
        <v>186</v>
      </c>
      <c r="B58" s="3" t="s">
        <v>75</v>
      </c>
      <c r="C58" s="3">
        <v>2016</v>
      </c>
      <c r="D58" s="3">
        <v>10</v>
      </c>
      <c r="E58" s="3" t="s">
        <v>15</v>
      </c>
      <c r="F58" s="4">
        <v>149.08575479919998</v>
      </c>
      <c r="G58" s="5">
        <v>4</v>
      </c>
      <c r="H58" s="5">
        <v>3</v>
      </c>
      <c r="I58" s="4" t="s">
        <v>23</v>
      </c>
      <c r="J58" s="4" t="s">
        <v>16</v>
      </c>
      <c r="K58" s="4" t="s">
        <v>20</v>
      </c>
      <c r="L58" s="4">
        <v>2.0073851819171717</v>
      </c>
      <c r="M58" s="6">
        <v>2940357508.1759996</v>
      </c>
      <c r="N58" s="3" t="s">
        <v>18</v>
      </c>
      <c r="O58" t="str">
        <f>VLOOKUP(B58,Table35[#All],2,0)</f>
        <v>Perusahaan</v>
      </c>
      <c r="P58" s="9" t="str">
        <f>VLOOKUP(B58,Table35[#All],7,0)</f>
        <v>N/A</v>
      </c>
      <c r="Q58">
        <f>VLOOKUP(B58,Table35[#All],6,0)</f>
        <v>0</v>
      </c>
      <c r="R58" t="str">
        <f>VLOOKUP(B58,Table35[#All],8,0)</f>
        <v>Jakarta</v>
      </c>
      <c r="S58" t="str">
        <f>VLOOKUP(B58,Table35[#All],9,0)</f>
        <v>Investasi</v>
      </c>
      <c r="T58" t="str">
        <f>VLOOKUP(B58,Table35[#All],11,0)</f>
        <v>Tidak</v>
      </c>
      <c r="U58" t="str">
        <f>VLOOKUP(B58,Table35[#All],12,0)</f>
        <v>Website</v>
      </c>
      <c r="V58">
        <f>VLOOKUP(B58,Table35[#All],10,0)</f>
        <v>5</v>
      </c>
    </row>
    <row r="59" spans="1:22" x14ac:dyDescent="0.25">
      <c r="A59" s="3">
        <v>44</v>
      </c>
      <c r="B59" s="3" t="s">
        <v>76</v>
      </c>
      <c r="C59" s="3">
        <v>2015</v>
      </c>
      <c r="D59" s="3">
        <v>3</v>
      </c>
      <c r="E59" s="3" t="s">
        <v>15</v>
      </c>
      <c r="F59" s="4">
        <v>133.23152339839999</v>
      </c>
      <c r="G59" s="5">
        <v>4</v>
      </c>
      <c r="H59" s="5">
        <v>2</v>
      </c>
      <c r="I59" s="4" t="s">
        <v>16</v>
      </c>
      <c r="J59" s="4" t="s">
        <v>16</v>
      </c>
      <c r="K59" s="4" t="s">
        <v>20</v>
      </c>
      <c r="L59" s="4">
        <v>2.940936739961816</v>
      </c>
      <c r="M59" s="6">
        <v>2669431972.3280001</v>
      </c>
      <c r="N59" s="3" t="s">
        <v>18</v>
      </c>
      <c r="O59" t="str">
        <f>VLOOKUP(B59,Table35[#All],2,0)</f>
        <v>Individual</v>
      </c>
      <c r="P59" s="9" t="str">
        <f>VLOOKUP(B59,Table35[#All],7,0)</f>
        <v>Laki-Laki</v>
      </c>
      <c r="Q59" t="str">
        <f>VLOOKUP(B59,Table35[#All],6,0)</f>
        <v>36-45</v>
      </c>
      <c r="R59" t="str">
        <f>VLOOKUP(B59,Table35[#All],8,0)</f>
        <v>Jakarta</v>
      </c>
      <c r="S59" t="str">
        <f>VLOOKUP(B59,Table35[#All],9,0)</f>
        <v>Rumah</v>
      </c>
      <c r="T59" t="str">
        <f>VLOOKUP(B59,Table35[#All],11,0)</f>
        <v>Iya</v>
      </c>
      <c r="U59" t="str">
        <f>VLOOKUP(B59,Table35[#All],12,0)</f>
        <v>Website</v>
      </c>
      <c r="V59">
        <f>VLOOKUP(B59,Table35[#All],10,0)</f>
        <v>2</v>
      </c>
    </row>
    <row r="60" spans="1:22" x14ac:dyDescent="0.25">
      <c r="A60" s="3">
        <v>72</v>
      </c>
      <c r="B60" s="3" t="s">
        <v>77</v>
      </c>
      <c r="C60" s="3">
        <v>2017</v>
      </c>
      <c r="D60" s="3">
        <v>12</v>
      </c>
      <c r="E60" s="3" t="s">
        <v>15</v>
      </c>
      <c r="F60" s="4">
        <v>69.064870585199998</v>
      </c>
      <c r="G60" s="5">
        <v>2</v>
      </c>
      <c r="H60" s="5">
        <v>1</v>
      </c>
      <c r="I60" s="4" t="s">
        <v>16</v>
      </c>
      <c r="J60" s="4" t="s">
        <v>16</v>
      </c>
      <c r="K60" s="4" t="s">
        <v>78</v>
      </c>
      <c r="L60" s="4"/>
      <c r="M60" s="6">
        <v>1139320560.994</v>
      </c>
      <c r="N60" s="3" t="s">
        <v>18</v>
      </c>
      <c r="O60" t="str">
        <f>VLOOKUP(B60,Table35[#All],2,0)</f>
        <v>Individual</v>
      </c>
      <c r="P60" s="9" t="str">
        <f>VLOOKUP(B60,Table35[#All],7,0)</f>
        <v>Laki-Laki</v>
      </c>
      <c r="Q60" t="str">
        <f>VLOOKUP(B60,Table35[#All],6,0)</f>
        <v>36-45</v>
      </c>
      <c r="R60" t="str">
        <f>VLOOKUP(B60,Table35[#All],8,0)</f>
        <v>Riau</v>
      </c>
      <c r="S60" t="str">
        <f>VLOOKUP(B60,Table35[#All],9,0)</f>
        <v>Investasi</v>
      </c>
      <c r="T60" t="str">
        <f>VLOOKUP(B60,Table35[#All],11,0)</f>
        <v>Tidak</v>
      </c>
      <c r="U60" t="str">
        <f>VLOOKUP(B60,Table35[#All],12,0)</f>
        <v>Agency</v>
      </c>
      <c r="V60">
        <f>VLOOKUP(B60,Table35[#All],10,0)</f>
        <v>5</v>
      </c>
    </row>
    <row r="61" spans="1:22" x14ac:dyDescent="0.25">
      <c r="A61" s="3">
        <v>32</v>
      </c>
      <c r="B61" s="3" t="s">
        <v>79</v>
      </c>
      <c r="C61" s="3">
        <v>2017</v>
      </c>
      <c r="D61" s="3">
        <v>4</v>
      </c>
      <c r="E61" s="3" t="s">
        <v>15</v>
      </c>
      <c r="F61" s="4">
        <v>72.563597565199998</v>
      </c>
      <c r="G61" s="5">
        <v>2</v>
      </c>
      <c r="H61" s="5">
        <v>1</v>
      </c>
      <c r="I61" s="4" t="s">
        <v>16</v>
      </c>
      <c r="J61" s="4" t="s">
        <v>16</v>
      </c>
      <c r="K61" s="4" t="s">
        <v>20</v>
      </c>
      <c r="L61" s="4">
        <v>2.5329261532244698</v>
      </c>
      <c r="M61" s="6">
        <v>1426644212.4219999</v>
      </c>
      <c r="N61" s="3" t="s">
        <v>18</v>
      </c>
      <c r="O61" t="str">
        <f>VLOOKUP(B61,Table35[#All],2,0)</f>
        <v>Individual</v>
      </c>
      <c r="P61" s="9" t="str">
        <f>VLOOKUP(B61,Table35[#All],7,0)</f>
        <v>Perempuan</v>
      </c>
      <c r="Q61" t="str">
        <f>VLOOKUP(B61,Table35[#All],6,0)</f>
        <v>26-35</v>
      </c>
      <c r="R61" t="str">
        <f>VLOOKUP(B61,Table35[#All],8,0)</f>
        <v>Jakarta</v>
      </c>
      <c r="S61" t="str">
        <f>VLOOKUP(B61,Table35[#All],9,0)</f>
        <v>Investasi</v>
      </c>
      <c r="T61" t="str">
        <f>VLOOKUP(B61,Table35[#All],11,0)</f>
        <v>Tidak</v>
      </c>
      <c r="U61" t="str">
        <f>VLOOKUP(B61,Table35[#All],12,0)</f>
        <v>Client</v>
      </c>
      <c r="V61">
        <f>VLOOKUP(B61,Table35[#All],10,0)</f>
        <v>3</v>
      </c>
    </row>
    <row r="62" spans="1:22" x14ac:dyDescent="0.25">
      <c r="A62" s="3">
        <v>58</v>
      </c>
      <c r="B62" s="3" t="s">
        <v>80</v>
      </c>
      <c r="C62" s="3">
        <v>2017</v>
      </c>
      <c r="D62" s="3">
        <v>9</v>
      </c>
      <c r="E62" s="3" t="s">
        <v>15</v>
      </c>
      <c r="F62" s="4">
        <v>128.56322197080002</v>
      </c>
      <c r="G62" s="5">
        <v>4</v>
      </c>
      <c r="H62" s="5">
        <v>2</v>
      </c>
      <c r="I62" s="4" t="s">
        <v>16</v>
      </c>
      <c r="J62" s="4" t="s">
        <v>16</v>
      </c>
      <c r="K62" s="4" t="s">
        <v>20</v>
      </c>
      <c r="L62" s="4">
        <v>3.3420899435474096</v>
      </c>
      <c r="M62" s="6">
        <v>2094038439.658</v>
      </c>
      <c r="N62" s="3" t="s">
        <v>18</v>
      </c>
      <c r="O62" t="str">
        <f>VLOOKUP(B62,Table35[#All],2,0)</f>
        <v>Individual</v>
      </c>
      <c r="P62" s="9" t="str">
        <f>VLOOKUP(B62,Table35[#All],7,0)</f>
        <v>Perempuan</v>
      </c>
      <c r="Q62" t="str">
        <f>VLOOKUP(B62,Table35[#All],6,0)</f>
        <v>36-45</v>
      </c>
      <c r="R62" t="str">
        <f>VLOOKUP(B62,Table35[#All],8,0)</f>
        <v>Jakarta</v>
      </c>
      <c r="S62" t="str">
        <f>VLOOKUP(B62,Table35[#All],9,0)</f>
        <v>Rumah</v>
      </c>
      <c r="T62" t="str">
        <f>VLOOKUP(B62,Table35[#All],11,0)</f>
        <v>Iya</v>
      </c>
      <c r="U62" t="str">
        <f>VLOOKUP(B62,Table35[#All],12,0)</f>
        <v>Website</v>
      </c>
      <c r="V62">
        <f>VLOOKUP(B62,Table35[#All],10,0)</f>
        <v>3</v>
      </c>
    </row>
    <row r="63" spans="1:22" x14ac:dyDescent="0.25">
      <c r="A63" s="3">
        <v>64</v>
      </c>
      <c r="B63" s="3" t="s">
        <v>81</v>
      </c>
      <c r="C63" s="3">
        <v>2017</v>
      </c>
      <c r="D63" s="3">
        <v>11</v>
      </c>
      <c r="E63" s="3" t="s">
        <v>15</v>
      </c>
      <c r="F63" s="4">
        <v>104.23207491559999</v>
      </c>
      <c r="G63" s="5">
        <v>3</v>
      </c>
      <c r="H63" s="5">
        <v>2</v>
      </c>
      <c r="I63" s="4" t="s">
        <v>16</v>
      </c>
      <c r="J63" s="4" t="s">
        <v>16</v>
      </c>
      <c r="K63" s="4" t="s">
        <v>20</v>
      </c>
      <c r="L63" s="4">
        <v>2.1301448920348349</v>
      </c>
      <c r="M63" s="6">
        <v>1726675024.1179998</v>
      </c>
      <c r="N63" s="3" t="s">
        <v>18</v>
      </c>
      <c r="O63" t="str">
        <f>VLOOKUP(B63,Table35[#All],2,0)</f>
        <v>Individual</v>
      </c>
      <c r="P63" s="9" t="str">
        <f>VLOOKUP(B63,Table35[#All],7,0)</f>
        <v>Perempuan</v>
      </c>
      <c r="Q63" t="str">
        <f>VLOOKUP(B63,Table35[#All],6,0)</f>
        <v>36-45</v>
      </c>
      <c r="R63" t="str">
        <f>VLOOKUP(B63,Table35[#All],8,0)</f>
        <v>Jakarta</v>
      </c>
      <c r="S63" t="str">
        <f>VLOOKUP(B63,Table35[#All],9,0)</f>
        <v>Rumah</v>
      </c>
      <c r="T63" t="str">
        <f>VLOOKUP(B63,Table35[#All],11,0)</f>
        <v>Tidak</v>
      </c>
      <c r="U63" t="str">
        <f>VLOOKUP(B63,Table35[#All],12,0)</f>
        <v>Website</v>
      </c>
      <c r="V63">
        <f>VLOOKUP(B63,Table35[#All],10,0)</f>
        <v>5</v>
      </c>
    </row>
    <row r="64" spans="1:22" x14ac:dyDescent="0.25">
      <c r="A64" s="3">
        <v>33</v>
      </c>
      <c r="B64" s="3" t="s">
        <v>82</v>
      </c>
      <c r="C64" s="3">
        <v>2017</v>
      </c>
      <c r="D64" s="3">
        <v>4</v>
      </c>
      <c r="E64" s="3" t="s">
        <v>15</v>
      </c>
      <c r="F64" s="4">
        <v>64.836409120799999</v>
      </c>
      <c r="G64" s="5">
        <v>2</v>
      </c>
      <c r="H64" s="5">
        <v>1</v>
      </c>
      <c r="I64" s="4" t="s">
        <v>16</v>
      </c>
      <c r="J64" s="4" t="s">
        <v>16</v>
      </c>
      <c r="K64" s="4" t="s">
        <v>83</v>
      </c>
      <c r="L64" s="4"/>
      <c r="M64" s="6">
        <v>1257334271.776</v>
      </c>
      <c r="N64" s="3" t="s">
        <v>18</v>
      </c>
      <c r="O64" t="str">
        <f>VLOOKUP(B64,Table35[#All],2,0)</f>
        <v>Individual</v>
      </c>
      <c r="P64" s="9" t="str">
        <f>VLOOKUP(B64,Table35[#All],7,0)</f>
        <v>Laki-Laki</v>
      </c>
      <c r="Q64" t="str">
        <f>VLOOKUP(B64,Table35[#All],6,0)</f>
        <v>26-35</v>
      </c>
      <c r="R64" t="str">
        <f>VLOOKUP(B64,Table35[#All],8,0)</f>
        <v>Bandung</v>
      </c>
      <c r="S64" t="str">
        <f>VLOOKUP(B64,Table35[#All],9,0)</f>
        <v>Investasi</v>
      </c>
      <c r="T64" t="str">
        <f>VLOOKUP(B64,Table35[#All],11,0)</f>
        <v>Tidak</v>
      </c>
      <c r="U64" t="str">
        <f>VLOOKUP(B64,Table35[#All],12,0)</f>
        <v>Agency</v>
      </c>
      <c r="V64">
        <f>VLOOKUP(B64,Table35[#All],10,0)</f>
        <v>4</v>
      </c>
    </row>
    <row r="65" spans="1:22" x14ac:dyDescent="0.25">
      <c r="A65" s="3">
        <v>29</v>
      </c>
      <c r="B65" s="3" t="s">
        <v>84</v>
      </c>
      <c r="C65" s="3">
        <v>2016</v>
      </c>
      <c r="D65" s="3">
        <v>8</v>
      </c>
      <c r="E65" s="3" t="s">
        <v>15</v>
      </c>
      <c r="F65" s="4">
        <v>72.563597565199998</v>
      </c>
      <c r="G65" s="5">
        <v>2</v>
      </c>
      <c r="H65" s="5">
        <v>1</v>
      </c>
      <c r="I65" s="4" t="s">
        <v>16</v>
      </c>
      <c r="J65" s="4" t="s">
        <v>16</v>
      </c>
      <c r="K65" s="4" t="s">
        <v>20</v>
      </c>
      <c r="L65" s="4">
        <v>2.1131052355197784</v>
      </c>
      <c r="M65" s="6">
        <v>1364156868.448</v>
      </c>
      <c r="N65" s="3" t="s">
        <v>18</v>
      </c>
      <c r="O65" t="str">
        <f>VLOOKUP(B65,Table35[#All],2,0)</f>
        <v>Individual</v>
      </c>
      <c r="P65" s="9" t="str">
        <f>VLOOKUP(B65,Table35[#All],7,0)</f>
        <v>Laki-Laki</v>
      </c>
      <c r="Q65" t="str">
        <f>VLOOKUP(B65,Table35[#All],6,0)</f>
        <v>26-35</v>
      </c>
      <c r="R65" t="str">
        <f>VLOOKUP(B65,Table35[#All],8,0)</f>
        <v>Jakarta</v>
      </c>
      <c r="S65" t="str">
        <f>VLOOKUP(B65,Table35[#All],9,0)</f>
        <v>Rumah</v>
      </c>
      <c r="T65" t="str">
        <f>VLOOKUP(B65,Table35[#All],11,0)</f>
        <v>Tidak</v>
      </c>
      <c r="U65" t="str">
        <f>VLOOKUP(B65,Table35[#All],12,0)</f>
        <v>Website</v>
      </c>
      <c r="V65">
        <f>VLOOKUP(B65,Table35[#All],10,0)</f>
        <v>3</v>
      </c>
    </row>
    <row r="66" spans="1:22" x14ac:dyDescent="0.25">
      <c r="A66" s="3">
        <v>101</v>
      </c>
      <c r="B66" s="3" t="s">
        <v>85</v>
      </c>
      <c r="C66" s="3">
        <v>2017</v>
      </c>
      <c r="D66" s="3">
        <v>4</v>
      </c>
      <c r="E66" s="3" t="s">
        <v>15</v>
      </c>
      <c r="F66" s="4">
        <v>72.973448439999999</v>
      </c>
      <c r="G66" s="5">
        <v>2</v>
      </c>
      <c r="H66" s="5">
        <v>1</v>
      </c>
      <c r="I66" s="4" t="s">
        <v>16</v>
      </c>
      <c r="J66" s="4" t="s">
        <v>16</v>
      </c>
      <c r="K66" s="4" t="s">
        <v>20</v>
      </c>
      <c r="L66" s="4">
        <v>3.3756697553701742</v>
      </c>
      <c r="M66" s="6">
        <v>1084075803.8</v>
      </c>
      <c r="N66" s="3" t="s">
        <v>18</v>
      </c>
      <c r="O66" t="str">
        <f>VLOOKUP(B66,Table35[#All],2,0)</f>
        <v>Individual</v>
      </c>
      <c r="P66" s="9" t="str">
        <f>VLOOKUP(B66,Table35[#All],7,0)</f>
        <v>Perempuan</v>
      </c>
      <c r="Q66" t="str">
        <f>VLOOKUP(B66,Table35[#All],6,0)</f>
        <v>46-55</v>
      </c>
      <c r="R66" t="str">
        <f>VLOOKUP(B66,Table35[#All],8,0)</f>
        <v>Jakarta</v>
      </c>
      <c r="S66" t="str">
        <f>VLOOKUP(B66,Table35[#All],9,0)</f>
        <v>Investasi</v>
      </c>
      <c r="T66" t="str">
        <f>VLOOKUP(B66,Table35[#All],11,0)</f>
        <v>Tidak</v>
      </c>
      <c r="U66" t="str">
        <f>VLOOKUP(B66,Table35[#All],12,0)</f>
        <v>Client</v>
      </c>
      <c r="V66">
        <f>VLOOKUP(B66,Table35[#All],10,0)</f>
        <v>5</v>
      </c>
    </row>
    <row r="67" spans="1:22" x14ac:dyDescent="0.25">
      <c r="A67" s="3">
        <v>1</v>
      </c>
      <c r="B67" s="3" t="s">
        <v>86</v>
      </c>
      <c r="C67" s="3">
        <v>2015</v>
      </c>
      <c r="D67" s="3">
        <v>11</v>
      </c>
      <c r="E67" s="3" t="s">
        <v>15</v>
      </c>
      <c r="F67" s="4">
        <v>69.034881496799997</v>
      </c>
      <c r="G67" s="5">
        <v>2</v>
      </c>
      <c r="H67" s="5">
        <v>1</v>
      </c>
      <c r="I67" s="4" t="s">
        <v>16</v>
      </c>
      <c r="J67" s="4" t="s">
        <v>16</v>
      </c>
      <c r="K67" s="4" t="s">
        <v>20</v>
      </c>
      <c r="L67" s="4">
        <v>2.8155752037467967</v>
      </c>
      <c r="M67" s="6">
        <v>1367489215.1800001</v>
      </c>
      <c r="N67" s="3" t="s">
        <v>18</v>
      </c>
      <c r="O67" t="str">
        <f>VLOOKUP(B67,Table35[#All],2,0)</f>
        <v>Individual</v>
      </c>
      <c r="P67" s="9" t="str">
        <f>VLOOKUP(B67,Table35[#All],7,0)</f>
        <v>Perempuan</v>
      </c>
      <c r="Q67" t="str">
        <f>VLOOKUP(B67,Table35[#All],6,0)</f>
        <v>18-25</v>
      </c>
      <c r="R67" t="str">
        <f>VLOOKUP(B67,Table35[#All],8,0)</f>
        <v>Jakarta</v>
      </c>
      <c r="S67" t="str">
        <f>VLOOKUP(B67,Table35[#All],9,0)</f>
        <v>Rumah</v>
      </c>
      <c r="T67" t="str">
        <f>VLOOKUP(B67,Table35[#All],11,0)</f>
        <v>Tidak</v>
      </c>
      <c r="U67" t="str">
        <f>VLOOKUP(B67,Table35[#All],12,0)</f>
        <v>Website</v>
      </c>
      <c r="V67">
        <f>VLOOKUP(B67,Table35[#All],10,0)</f>
        <v>5</v>
      </c>
    </row>
    <row r="68" spans="1:22" x14ac:dyDescent="0.25">
      <c r="A68" s="3">
        <v>46</v>
      </c>
      <c r="B68" s="3" t="s">
        <v>87</v>
      </c>
      <c r="C68" s="3">
        <v>2018</v>
      </c>
      <c r="D68" s="3">
        <v>5</v>
      </c>
      <c r="E68" s="3" t="s">
        <v>15</v>
      </c>
      <c r="F68" s="4">
        <v>74.163015613200002</v>
      </c>
      <c r="G68" s="5">
        <v>2</v>
      </c>
      <c r="H68" s="5">
        <v>1</v>
      </c>
      <c r="I68" s="4" t="s">
        <v>16</v>
      </c>
      <c r="J68" s="4" t="s">
        <v>16</v>
      </c>
      <c r="K68" s="4" t="s">
        <v>20</v>
      </c>
      <c r="L68" s="4">
        <v>3.7659528445651147</v>
      </c>
      <c r="M68" s="6">
        <v>1336196075.918</v>
      </c>
      <c r="N68" s="3" t="s">
        <v>18</v>
      </c>
      <c r="O68" t="str">
        <f>VLOOKUP(B68,Table35[#All],2,0)</f>
        <v>Individual</v>
      </c>
      <c r="P68" s="9" t="str">
        <f>VLOOKUP(B68,Table35[#All],7,0)</f>
        <v>Perempuan</v>
      </c>
      <c r="Q68" t="str">
        <f>VLOOKUP(B68,Table35[#All],6,0)</f>
        <v>36-45</v>
      </c>
      <c r="R68" t="str">
        <f>VLOOKUP(B68,Table35[#All],8,0)</f>
        <v>Jakarta</v>
      </c>
      <c r="S68" t="str">
        <f>VLOOKUP(B68,Table35[#All],9,0)</f>
        <v>Rumah</v>
      </c>
      <c r="T68" t="str">
        <f>VLOOKUP(B68,Table35[#All],11,0)</f>
        <v>Tidak</v>
      </c>
      <c r="U68" t="str">
        <f>VLOOKUP(B68,Table35[#All],12,0)</f>
        <v>Website</v>
      </c>
      <c r="V68">
        <f>VLOOKUP(B68,Table35[#All],10,0)</f>
        <v>1</v>
      </c>
    </row>
    <row r="69" spans="1:22" x14ac:dyDescent="0.25">
      <c r="A69" s="3">
        <v>76</v>
      </c>
      <c r="B69" s="3" t="s">
        <v>88</v>
      </c>
      <c r="C69" s="3">
        <v>2017</v>
      </c>
      <c r="D69" s="3">
        <v>3</v>
      </c>
      <c r="E69" s="3" t="s">
        <v>15</v>
      </c>
      <c r="F69" s="4">
        <v>72.973448439999999</v>
      </c>
      <c r="G69" s="5">
        <v>2</v>
      </c>
      <c r="H69" s="5">
        <v>1</v>
      </c>
      <c r="I69" s="4" t="s">
        <v>16</v>
      </c>
      <c r="J69" s="4" t="s">
        <v>16</v>
      </c>
      <c r="K69" s="4" t="s">
        <v>20</v>
      </c>
      <c r="L69" s="4">
        <v>3.8901549116461158</v>
      </c>
      <c r="M69" s="6">
        <v>1226905075</v>
      </c>
      <c r="N69" s="3" t="s">
        <v>18</v>
      </c>
      <c r="O69" t="str">
        <f>VLOOKUP(B69,Table35[#All],2,0)</f>
        <v>Individual</v>
      </c>
      <c r="P69" s="9" t="str">
        <f>VLOOKUP(B69,Table35[#All],7,0)</f>
        <v>Laki-Laki</v>
      </c>
      <c r="Q69" t="str">
        <f>VLOOKUP(B69,Table35[#All],6,0)</f>
        <v>36-45</v>
      </c>
      <c r="R69" t="str">
        <f>VLOOKUP(B69,Table35[#All],8,0)</f>
        <v>Jakarta</v>
      </c>
      <c r="S69" t="str">
        <f>VLOOKUP(B69,Table35[#All],9,0)</f>
        <v>Investasi</v>
      </c>
      <c r="T69" t="str">
        <f>VLOOKUP(B69,Table35[#All],11,0)</f>
        <v>Iya</v>
      </c>
      <c r="U69" t="str">
        <f>VLOOKUP(B69,Table35[#All],12,0)</f>
        <v>Website</v>
      </c>
      <c r="V69">
        <f>VLOOKUP(B69,Table35[#All],10,0)</f>
        <v>3</v>
      </c>
    </row>
    <row r="70" spans="1:22" x14ac:dyDescent="0.25">
      <c r="A70" s="3">
        <v>120</v>
      </c>
      <c r="B70" s="3" t="s">
        <v>89</v>
      </c>
      <c r="C70" s="3">
        <v>2017</v>
      </c>
      <c r="D70" s="3">
        <v>2</v>
      </c>
      <c r="E70" s="3" t="s">
        <v>15</v>
      </c>
      <c r="F70" s="4">
        <v>73.813142915200004</v>
      </c>
      <c r="G70" s="5">
        <v>2</v>
      </c>
      <c r="H70" s="5">
        <v>1</v>
      </c>
      <c r="I70" s="4" t="s">
        <v>16</v>
      </c>
      <c r="J70" s="4" t="s">
        <v>16</v>
      </c>
      <c r="K70" s="4" t="s">
        <v>20</v>
      </c>
      <c r="L70" s="4">
        <v>4.2640690867597151</v>
      </c>
      <c r="M70" s="6">
        <v>1379987898.52</v>
      </c>
      <c r="N70" s="3" t="s">
        <v>18</v>
      </c>
      <c r="O70" t="str">
        <f>VLOOKUP(B70,Table35[#All],2,0)</f>
        <v>Individual</v>
      </c>
      <c r="P70" s="9" t="str">
        <f>VLOOKUP(B70,Table35[#All],7,0)</f>
        <v>Perempuan</v>
      </c>
      <c r="Q70" t="str">
        <f>VLOOKUP(B70,Table35[#All],6,0)</f>
        <v>46-55</v>
      </c>
      <c r="R70" t="str">
        <f>VLOOKUP(B70,Table35[#All],8,0)</f>
        <v>Jakarta</v>
      </c>
      <c r="S70" t="str">
        <f>VLOOKUP(B70,Table35[#All],9,0)</f>
        <v>Investasi</v>
      </c>
      <c r="T70" t="str">
        <f>VLOOKUP(B70,Table35[#All],11,0)</f>
        <v>Tidak</v>
      </c>
      <c r="U70" t="str">
        <f>VLOOKUP(B70,Table35[#All],12,0)</f>
        <v>Website</v>
      </c>
      <c r="V70">
        <f>VLOOKUP(B70,Table35[#All],10,0)</f>
        <v>4</v>
      </c>
    </row>
    <row r="71" spans="1:22" x14ac:dyDescent="0.25">
      <c r="A71" s="3">
        <v>99</v>
      </c>
      <c r="B71" s="3" t="s">
        <v>90</v>
      </c>
      <c r="C71" s="3">
        <v>2017</v>
      </c>
      <c r="D71" s="3">
        <v>11</v>
      </c>
      <c r="E71" s="3" t="s">
        <v>15</v>
      </c>
      <c r="F71" s="4">
        <v>62.727176569999997</v>
      </c>
      <c r="G71" s="5">
        <v>2</v>
      </c>
      <c r="H71" s="5">
        <v>1</v>
      </c>
      <c r="I71" s="4" t="s">
        <v>16</v>
      </c>
      <c r="J71" s="4" t="s">
        <v>16</v>
      </c>
      <c r="K71" s="4" t="s">
        <v>20</v>
      </c>
      <c r="L71" s="4">
        <v>1.1573053182085515</v>
      </c>
      <c r="M71" s="6">
        <v>1295108254</v>
      </c>
      <c r="N71" s="3" t="s">
        <v>18</v>
      </c>
      <c r="O71" t="str">
        <f>VLOOKUP(B71,Table35[#All],2,0)</f>
        <v>Individual</v>
      </c>
      <c r="P71" s="9" t="str">
        <f>VLOOKUP(B71,Table35[#All],7,0)</f>
        <v>Perempuan</v>
      </c>
      <c r="Q71" t="str">
        <f>VLOOKUP(B71,Table35[#All],6,0)</f>
        <v>46-55</v>
      </c>
      <c r="R71" t="str">
        <f>VLOOKUP(B71,Table35[#All],8,0)</f>
        <v>Jakarta</v>
      </c>
      <c r="S71" t="str">
        <f>VLOOKUP(B71,Table35[#All],9,0)</f>
        <v>Investasi</v>
      </c>
      <c r="T71" t="str">
        <f>VLOOKUP(B71,Table35[#All],11,0)</f>
        <v>Iya</v>
      </c>
      <c r="U71" t="str">
        <f>VLOOKUP(B71,Table35[#All],12,0)</f>
        <v>Agency</v>
      </c>
      <c r="V71">
        <f>VLOOKUP(B71,Table35[#All],10,0)</f>
        <v>1</v>
      </c>
    </row>
    <row r="72" spans="1:22" x14ac:dyDescent="0.25">
      <c r="A72" s="3">
        <v>47</v>
      </c>
      <c r="B72" s="3" t="s">
        <v>91</v>
      </c>
      <c r="C72" s="3">
        <v>2016</v>
      </c>
      <c r="D72" s="3">
        <v>7</v>
      </c>
      <c r="E72" s="3" t="s">
        <v>15</v>
      </c>
      <c r="F72" s="4">
        <v>68.115216119199999</v>
      </c>
      <c r="G72" s="5">
        <v>2</v>
      </c>
      <c r="H72" s="5">
        <v>1</v>
      </c>
      <c r="I72" s="4" t="s">
        <v>16</v>
      </c>
      <c r="J72" s="4" t="s">
        <v>16</v>
      </c>
      <c r="K72" s="4" t="s">
        <v>20</v>
      </c>
      <c r="L72" s="4">
        <v>1.0507005381219106</v>
      </c>
      <c r="M72" s="6">
        <v>1233980567.3799999</v>
      </c>
      <c r="N72" s="3" t="s">
        <v>18</v>
      </c>
      <c r="O72" t="str">
        <f>VLOOKUP(B72,Table35[#All],2,0)</f>
        <v>Individual</v>
      </c>
      <c r="P72" s="9" t="str">
        <f>VLOOKUP(B72,Table35[#All],7,0)</f>
        <v>Laki-Laki</v>
      </c>
      <c r="Q72" t="str">
        <f>VLOOKUP(B72,Table35[#All],6,0)</f>
        <v>36-45</v>
      </c>
      <c r="R72" t="str">
        <f>VLOOKUP(B72,Table35[#All],8,0)</f>
        <v>Jakarta</v>
      </c>
      <c r="S72" t="str">
        <f>VLOOKUP(B72,Table35[#All],9,0)</f>
        <v>Rumah</v>
      </c>
      <c r="T72" t="str">
        <f>VLOOKUP(B72,Table35[#All],11,0)</f>
        <v>Tidak</v>
      </c>
      <c r="U72" t="str">
        <f>VLOOKUP(B72,Table35[#All],12,0)</f>
        <v>Website</v>
      </c>
      <c r="V72">
        <f>VLOOKUP(B72,Table35[#All],10,0)</f>
        <v>3</v>
      </c>
    </row>
    <row r="73" spans="1:22" x14ac:dyDescent="0.25">
      <c r="A73" s="3">
        <v>102</v>
      </c>
      <c r="B73" s="3" t="s">
        <v>92</v>
      </c>
      <c r="C73" s="3">
        <v>2017</v>
      </c>
      <c r="D73" s="3">
        <v>7</v>
      </c>
      <c r="E73" s="3" t="s">
        <v>15</v>
      </c>
      <c r="F73" s="4">
        <v>72.563597565199998</v>
      </c>
      <c r="G73" s="5">
        <v>2</v>
      </c>
      <c r="H73" s="5">
        <v>1</v>
      </c>
      <c r="I73" s="4" t="s">
        <v>16</v>
      </c>
      <c r="J73" s="4" t="s">
        <v>16</v>
      </c>
      <c r="K73" s="4" t="s">
        <v>20</v>
      </c>
      <c r="L73" s="4">
        <v>0.65977214263360728</v>
      </c>
      <c r="M73" s="6">
        <v>1147839704.55</v>
      </c>
      <c r="N73" s="3" t="s">
        <v>18</v>
      </c>
      <c r="O73" t="str">
        <f>VLOOKUP(B73,Table35[#All],2,0)</f>
        <v>Individual</v>
      </c>
      <c r="P73" s="9" t="str">
        <f>VLOOKUP(B73,Table35[#All],7,0)</f>
        <v>Perempuan</v>
      </c>
      <c r="Q73" t="str">
        <f>VLOOKUP(B73,Table35[#All],6,0)</f>
        <v>46-55</v>
      </c>
      <c r="R73" t="str">
        <f>VLOOKUP(B73,Table35[#All],8,0)</f>
        <v>Jakarta</v>
      </c>
      <c r="S73" t="str">
        <f>VLOOKUP(B73,Table35[#All],9,0)</f>
        <v>Rumah</v>
      </c>
      <c r="T73" t="str">
        <f>VLOOKUP(B73,Table35[#All],11,0)</f>
        <v>Tidak</v>
      </c>
      <c r="U73" t="str">
        <f>VLOOKUP(B73,Table35[#All],12,0)</f>
        <v>Website</v>
      </c>
      <c r="V73">
        <f>VLOOKUP(B73,Table35[#All],10,0)</f>
        <v>4</v>
      </c>
    </row>
    <row r="74" spans="1:22" x14ac:dyDescent="0.25">
      <c r="A74" s="3">
        <v>104</v>
      </c>
      <c r="B74" s="3" t="s">
        <v>62</v>
      </c>
      <c r="C74" s="3">
        <v>2017</v>
      </c>
      <c r="D74" s="3">
        <v>11</v>
      </c>
      <c r="E74" s="3" t="s">
        <v>15</v>
      </c>
      <c r="F74" s="4">
        <v>73.813142915200004</v>
      </c>
      <c r="G74" s="5">
        <v>2</v>
      </c>
      <c r="H74" s="5">
        <v>1</v>
      </c>
      <c r="I74" s="4" t="s">
        <v>16</v>
      </c>
      <c r="J74" s="4" t="s">
        <v>16</v>
      </c>
      <c r="K74" s="4" t="s">
        <v>44</v>
      </c>
      <c r="L74" s="4">
        <v>2.0573423608156349</v>
      </c>
      <c r="M74" s="6">
        <v>1243860801.48</v>
      </c>
      <c r="N74" s="3" t="s">
        <v>18</v>
      </c>
      <c r="O74" t="str">
        <f>VLOOKUP(B74,Table35[#All],2,0)</f>
        <v>Individual</v>
      </c>
      <c r="P74" s="9" t="str">
        <f>VLOOKUP(B74,Table35[#All],7,0)</f>
        <v>Laki-Laki</v>
      </c>
      <c r="Q74" t="str">
        <f>VLOOKUP(B74,Table35[#All],6,0)</f>
        <v>46-55</v>
      </c>
      <c r="R74" t="str">
        <f>VLOOKUP(B74,Table35[#All],8,0)</f>
        <v>Jakarta</v>
      </c>
      <c r="S74" t="str">
        <f>VLOOKUP(B74,Table35[#All],9,0)</f>
        <v>Rumah</v>
      </c>
      <c r="T74" t="str">
        <f>VLOOKUP(B74,Table35[#All],11,0)</f>
        <v>Tidak</v>
      </c>
      <c r="U74" t="str">
        <f>VLOOKUP(B74,Table35[#All],12,0)</f>
        <v>Website</v>
      </c>
      <c r="V74">
        <f>VLOOKUP(B74,Table35[#All],10,0)</f>
        <v>5</v>
      </c>
    </row>
    <row r="75" spans="1:22" x14ac:dyDescent="0.25">
      <c r="A75" s="3">
        <v>13</v>
      </c>
      <c r="B75" s="3" t="s">
        <v>93</v>
      </c>
      <c r="C75" s="3">
        <v>2017</v>
      </c>
      <c r="D75" s="3">
        <v>10</v>
      </c>
      <c r="E75" s="3" t="s">
        <v>15</v>
      </c>
      <c r="F75" s="4">
        <v>73.813142915200004</v>
      </c>
      <c r="G75" s="5">
        <v>2</v>
      </c>
      <c r="H75" s="5">
        <v>1</v>
      </c>
      <c r="I75" s="4" t="s">
        <v>16</v>
      </c>
      <c r="J75" s="4" t="s">
        <v>16</v>
      </c>
      <c r="K75" s="4" t="s">
        <v>20</v>
      </c>
      <c r="L75" s="4">
        <v>1.2758389365571996</v>
      </c>
      <c r="M75" s="6">
        <v>1209803318.6800001</v>
      </c>
      <c r="N75" s="3" t="s">
        <v>18</v>
      </c>
      <c r="O75" t="str">
        <f>VLOOKUP(B75,Table35[#All],2,0)</f>
        <v>Individual</v>
      </c>
      <c r="P75" s="9" t="str">
        <f>VLOOKUP(B75,Table35[#All],7,0)</f>
        <v>Perempuan</v>
      </c>
      <c r="Q75" t="str">
        <f>VLOOKUP(B75,Table35[#All],6,0)</f>
        <v>26-35</v>
      </c>
      <c r="R75" t="str">
        <f>VLOOKUP(B75,Table35[#All],8,0)</f>
        <v>Jakarta</v>
      </c>
      <c r="S75" t="str">
        <f>VLOOKUP(B75,Table35[#All],9,0)</f>
        <v>Rumah</v>
      </c>
      <c r="T75" t="str">
        <f>VLOOKUP(B75,Table35[#All],11,0)</f>
        <v>Iya</v>
      </c>
      <c r="U75" t="str">
        <f>VLOOKUP(B75,Table35[#All],12,0)</f>
        <v>Website</v>
      </c>
      <c r="V75">
        <f>VLOOKUP(B75,Table35[#All],10,0)</f>
        <v>3</v>
      </c>
    </row>
    <row r="76" spans="1:22" x14ac:dyDescent="0.25">
      <c r="A76" s="3">
        <v>113</v>
      </c>
      <c r="B76" s="3" t="s">
        <v>94</v>
      </c>
      <c r="C76" s="3">
        <v>2016</v>
      </c>
      <c r="D76" s="3">
        <v>10</v>
      </c>
      <c r="E76" s="3" t="s">
        <v>15</v>
      </c>
      <c r="F76" s="4">
        <v>66.955638034399996</v>
      </c>
      <c r="G76" s="5">
        <v>2</v>
      </c>
      <c r="H76" s="5">
        <v>1</v>
      </c>
      <c r="I76" s="4" t="s">
        <v>16</v>
      </c>
      <c r="J76" s="4" t="s">
        <v>16</v>
      </c>
      <c r="K76" s="4" t="s">
        <v>20</v>
      </c>
      <c r="L76" s="4">
        <v>1.5153167964017513</v>
      </c>
      <c r="M76" s="6">
        <v>1286273168.7079999</v>
      </c>
      <c r="N76" s="3" t="s">
        <v>18</v>
      </c>
      <c r="O76" t="str">
        <f>VLOOKUP(B76,Table35[#All],2,0)</f>
        <v>Individual</v>
      </c>
      <c r="P76" s="9" t="str">
        <f>VLOOKUP(B76,Table35[#All],7,0)</f>
        <v>Laki-Laki</v>
      </c>
      <c r="Q76" t="str">
        <f>VLOOKUP(B76,Table35[#All],6,0)</f>
        <v>46-55</v>
      </c>
      <c r="R76" t="str">
        <f>VLOOKUP(B76,Table35[#All],8,0)</f>
        <v>Jakarta</v>
      </c>
      <c r="S76" t="str">
        <f>VLOOKUP(B76,Table35[#All],9,0)</f>
        <v>Rumah</v>
      </c>
      <c r="T76" t="str">
        <f>VLOOKUP(B76,Table35[#All],11,0)</f>
        <v>Tidak</v>
      </c>
      <c r="U76" t="str">
        <f>VLOOKUP(B76,Table35[#All],12,0)</f>
        <v>Agency</v>
      </c>
      <c r="V76">
        <f>VLOOKUP(B76,Table35[#All],10,0)</f>
        <v>5</v>
      </c>
    </row>
    <row r="77" spans="1:22" x14ac:dyDescent="0.25">
      <c r="A77" s="3">
        <v>68</v>
      </c>
      <c r="B77" s="3" t="s">
        <v>95</v>
      </c>
      <c r="C77" s="3">
        <v>2017</v>
      </c>
      <c r="D77" s="3">
        <v>2</v>
      </c>
      <c r="E77" s="3" t="s">
        <v>15</v>
      </c>
      <c r="F77" s="4">
        <v>60.368034949199995</v>
      </c>
      <c r="G77" s="5">
        <v>2</v>
      </c>
      <c r="H77" s="5">
        <v>1</v>
      </c>
      <c r="I77" s="4" t="s">
        <v>16</v>
      </c>
      <c r="J77" s="4" t="s">
        <v>16</v>
      </c>
      <c r="K77" s="4" t="s">
        <v>20</v>
      </c>
      <c r="L77" s="4">
        <v>3.2315755761005107</v>
      </c>
      <c r="M77" s="6">
        <v>1192278984.622</v>
      </c>
      <c r="N77" s="3" t="s">
        <v>18</v>
      </c>
      <c r="O77" t="str">
        <f>VLOOKUP(B77,Table35[#All],2,0)</f>
        <v>Individual</v>
      </c>
      <c r="P77" s="9" t="str">
        <f>VLOOKUP(B77,Table35[#All],7,0)</f>
        <v>Laki-Laki</v>
      </c>
      <c r="Q77" t="str">
        <f>VLOOKUP(B77,Table35[#All],6,0)</f>
        <v>36-45</v>
      </c>
      <c r="R77" t="str">
        <f>VLOOKUP(B77,Table35[#All],8,0)</f>
        <v>Jakarta</v>
      </c>
      <c r="S77" t="str">
        <f>VLOOKUP(B77,Table35[#All],9,0)</f>
        <v>Investasi</v>
      </c>
      <c r="T77" t="str">
        <f>VLOOKUP(B77,Table35[#All],11,0)</f>
        <v>Tidak</v>
      </c>
      <c r="U77" t="str">
        <f>VLOOKUP(B77,Table35[#All],12,0)</f>
        <v>Agency</v>
      </c>
      <c r="V77">
        <f>VLOOKUP(B77,Table35[#All],10,0)</f>
        <v>3</v>
      </c>
    </row>
    <row r="78" spans="1:22" x14ac:dyDescent="0.25">
      <c r="A78" s="3">
        <v>150</v>
      </c>
      <c r="B78" s="3" t="s">
        <v>45</v>
      </c>
      <c r="C78" s="3">
        <v>2017</v>
      </c>
      <c r="D78" s="3">
        <v>3</v>
      </c>
      <c r="E78" s="3" t="s">
        <v>15</v>
      </c>
      <c r="F78" s="4">
        <v>150.06539835360002</v>
      </c>
      <c r="G78" s="5">
        <v>4</v>
      </c>
      <c r="H78" s="5">
        <v>3</v>
      </c>
      <c r="I78" s="4" t="s">
        <v>23</v>
      </c>
      <c r="J78" s="4" t="s">
        <v>23</v>
      </c>
      <c r="K78" s="4" t="s">
        <v>24</v>
      </c>
      <c r="L78" s="4"/>
      <c r="M78" s="6">
        <v>2691164358.8720002</v>
      </c>
      <c r="N78" s="3" t="s">
        <v>18</v>
      </c>
      <c r="O78" t="str">
        <f>VLOOKUP(B78,Table35[#All],2,0)</f>
        <v>Individual</v>
      </c>
      <c r="P78" s="9" t="str">
        <f>VLOOKUP(B78,Table35[#All],7,0)</f>
        <v>Laki-Laki</v>
      </c>
      <c r="Q78" t="str">
        <f>VLOOKUP(B78,Table35[#All],6,0)</f>
        <v>56-65</v>
      </c>
      <c r="R78" t="str">
        <f>VLOOKUP(B78,Table35[#All],8,0)</f>
        <v>Denpasar</v>
      </c>
      <c r="S78" t="str">
        <f>VLOOKUP(B78,Table35[#All],9,0)</f>
        <v>Investasi</v>
      </c>
      <c r="T78" t="str">
        <f>VLOOKUP(B78,Table35[#All],11,0)</f>
        <v>Tidak</v>
      </c>
      <c r="U78" t="str">
        <f>VLOOKUP(B78,Table35[#All],12,0)</f>
        <v>Website</v>
      </c>
      <c r="V78">
        <f>VLOOKUP(B78,Table35[#All],10,0)</f>
        <v>5</v>
      </c>
    </row>
    <row r="79" spans="1:22" x14ac:dyDescent="0.25">
      <c r="A79" s="3">
        <v>178</v>
      </c>
      <c r="B79" s="3" t="s">
        <v>96</v>
      </c>
      <c r="C79" s="3">
        <v>2017</v>
      </c>
      <c r="D79" s="3">
        <v>6</v>
      </c>
      <c r="E79" s="3" t="s">
        <v>15</v>
      </c>
      <c r="F79" s="4">
        <v>85.768792824000002</v>
      </c>
      <c r="G79" s="5">
        <v>2</v>
      </c>
      <c r="H79" s="5">
        <v>2</v>
      </c>
      <c r="I79" s="4" t="s">
        <v>16</v>
      </c>
      <c r="J79" s="4" t="s">
        <v>16</v>
      </c>
      <c r="K79" s="4" t="s">
        <v>20</v>
      </c>
      <c r="L79" s="4">
        <v>3.4686649442380775</v>
      </c>
      <c r="M79" s="6">
        <v>1646963864.9199998</v>
      </c>
      <c r="N79" s="3" t="s">
        <v>18</v>
      </c>
      <c r="O79" t="str">
        <f>VLOOKUP(B79,Table35[#All],2,0)</f>
        <v>Individual</v>
      </c>
      <c r="P79" s="9" t="str">
        <f>VLOOKUP(B79,Table35[#All],7,0)</f>
        <v>Perempuan</v>
      </c>
      <c r="Q79" t="str">
        <f>VLOOKUP(B79,Table35[#All],6,0)</f>
        <v>65+</v>
      </c>
      <c r="R79" t="str">
        <f>VLOOKUP(B79,Table35[#All],8,0)</f>
        <v>Jakarta</v>
      </c>
      <c r="S79" t="str">
        <f>VLOOKUP(B79,Table35[#All],9,0)</f>
        <v>Rumah</v>
      </c>
      <c r="T79" t="str">
        <f>VLOOKUP(B79,Table35[#All],11,0)</f>
        <v>Tidak</v>
      </c>
      <c r="U79" t="str">
        <f>VLOOKUP(B79,Table35[#All],12,0)</f>
        <v>Website</v>
      </c>
      <c r="V79">
        <f>VLOOKUP(B79,Table35[#All],10,0)</f>
        <v>3</v>
      </c>
    </row>
    <row r="80" spans="1:22" x14ac:dyDescent="0.25">
      <c r="A80" s="3">
        <v>38</v>
      </c>
      <c r="B80" s="3" t="s">
        <v>97</v>
      </c>
      <c r="C80" s="3">
        <v>2017</v>
      </c>
      <c r="D80" s="3">
        <v>12</v>
      </c>
      <c r="E80" s="3" t="s">
        <v>15</v>
      </c>
      <c r="F80" s="4">
        <v>62.267343881199999</v>
      </c>
      <c r="G80" s="5">
        <v>2</v>
      </c>
      <c r="H80" s="5">
        <v>1</v>
      </c>
      <c r="I80" s="4" t="s">
        <v>16</v>
      </c>
      <c r="J80" s="4" t="s">
        <v>16</v>
      </c>
      <c r="K80" s="4" t="s">
        <v>20</v>
      </c>
      <c r="L80" s="4">
        <v>1.69848867199706</v>
      </c>
      <c r="M80" s="6">
        <v>1056113844.72</v>
      </c>
      <c r="N80" s="3" t="s">
        <v>18</v>
      </c>
      <c r="O80" t="str">
        <f>VLOOKUP(B80,Table35[#All],2,0)</f>
        <v>Individual</v>
      </c>
      <c r="P80" s="9" t="str">
        <f>VLOOKUP(B80,Table35[#All],7,0)</f>
        <v>Perempuan</v>
      </c>
      <c r="Q80" t="str">
        <f>VLOOKUP(B80,Table35[#All],6,0)</f>
        <v>26-35</v>
      </c>
      <c r="R80" t="str">
        <f>VLOOKUP(B80,Table35[#All],8,0)</f>
        <v>Jakarta</v>
      </c>
      <c r="S80" t="str">
        <f>VLOOKUP(B80,Table35[#All],9,0)</f>
        <v>Rumah</v>
      </c>
      <c r="T80" t="str">
        <f>VLOOKUP(B80,Table35[#All],11,0)</f>
        <v>Iya</v>
      </c>
      <c r="U80" t="str">
        <f>VLOOKUP(B80,Table35[#All],12,0)</f>
        <v>Agency</v>
      </c>
      <c r="V80">
        <f>VLOOKUP(B80,Table35[#All],10,0)</f>
        <v>1</v>
      </c>
    </row>
    <row r="81" spans="1:22" x14ac:dyDescent="0.25">
      <c r="A81" s="3">
        <v>126</v>
      </c>
      <c r="B81" s="3" t="s">
        <v>98</v>
      </c>
      <c r="C81" s="3">
        <v>2017</v>
      </c>
      <c r="D81" s="3">
        <v>11</v>
      </c>
      <c r="E81" s="3" t="s">
        <v>15</v>
      </c>
      <c r="F81" s="4">
        <v>73.813142915200004</v>
      </c>
      <c r="G81" s="5">
        <v>2</v>
      </c>
      <c r="H81" s="5">
        <v>1</v>
      </c>
      <c r="I81" s="4" t="s">
        <v>16</v>
      </c>
      <c r="J81" s="4" t="s">
        <v>16</v>
      </c>
      <c r="K81" s="4" t="s">
        <v>37</v>
      </c>
      <c r="L81" s="4">
        <v>2.3073861826167006</v>
      </c>
      <c r="M81" s="6">
        <v>1111827108.3920002</v>
      </c>
      <c r="N81" s="3" t="s">
        <v>18</v>
      </c>
      <c r="O81" t="str">
        <f>VLOOKUP(B81,Table35[#All],2,0)</f>
        <v>Individual</v>
      </c>
      <c r="P81" s="9" t="str">
        <f>VLOOKUP(B81,Table35[#All],7,0)</f>
        <v>Perempuan</v>
      </c>
      <c r="Q81" t="str">
        <f>VLOOKUP(B81,Table35[#All],6,0)</f>
        <v>46-55</v>
      </c>
      <c r="R81" t="str">
        <f>VLOOKUP(B81,Table35[#All],8,0)</f>
        <v>Jakarta</v>
      </c>
      <c r="S81" t="str">
        <f>VLOOKUP(B81,Table35[#All],9,0)</f>
        <v>Rumah</v>
      </c>
      <c r="T81" t="str">
        <f>VLOOKUP(B81,Table35[#All],11,0)</f>
        <v>Iya</v>
      </c>
      <c r="U81" t="str">
        <f>VLOOKUP(B81,Table35[#All],12,0)</f>
        <v>Website</v>
      </c>
      <c r="V81">
        <f>VLOOKUP(B81,Table35[#All],10,0)</f>
        <v>4</v>
      </c>
    </row>
    <row r="82" spans="1:22" x14ac:dyDescent="0.25">
      <c r="A82" s="3">
        <v>18</v>
      </c>
      <c r="B82" s="3" t="s">
        <v>99</v>
      </c>
      <c r="C82" s="3">
        <v>2016</v>
      </c>
      <c r="D82" s="3">
        <v>8</v>
      </c>
      <c r="E82" s="3" t="s">
        <v>15</v>
      </c>
      <c r="F82" s="4">
        <v>67.255528918400003</v>
      </c>
      <c r="G82" s="5">
        <v>2</v>
      </c>
      <c r="H82" s="5">
        <v>1</v>
      </c>
      <c r="I82" s="4" t="s">
        <v>16</v>
      </c>
      <c r="J82" s="4" t="s">
        <v>16</v>
      </c>
      <c r="K82" s="4" t="s">
        <v>37</v>
      </c>
      <c r="L82" s="4">
        <v>2.0113402653001189</v>
      </c>
      <c r="M82" s="6">
        <v>1089569876.5599999</v>
      </c>
      <c r="N82" s="3" t="s">
        <v>18</v>
      </c>
      <c r="O82" t="str">
        <f>VLOOKUP(B82,Table35[#All],2,0)</f>
        <v>Individual</v>
      </c>
      <c r="P82" s="9" t="str">
        <f>VLOOKUP(B82,Table35[#All],7,0)</f>
        <v>Laki-Laki</v>
      </c>
      <c r="Q82" t="str">
        <f>VLOOKUP(B82,Table35[#All],6,0)</f>
        <v>26-35</v>
      </c>
      <c r="R82" t="str">
        <f>VLOOKUP(B82,Table35[#All],8,0)</f>
        <v>Jakarta</v>
      </c>
      <c r="S82" t="str">
        <f>VLOOKUP(B82,Table35[#All],9,0)</f>
        <v>Rumah</v>
      </c>
      <c r="T82" t="str">
        <f>VLOOKUP(B82,Table35[#All],11,0)</f>
        <v>Iya</v>
      </c>
      <c r="U82" t="str">
        <f>VLOOKUP(B82,Table35[#All],12,0)</f>
        <v>Agency</v>
      </c>
      <c r="V82">
        <f>VLOOKUP(B82,Table35[#All],10,0)</f>
        <v>4</v>
      </c>
    </row>
    <row r="83" spans="1:22" x14ac:dyDescent="0.25">
      <c r="A83" s="3">
        <v>121</v>
      </c>
      <c r="B83" s="3" t="s">
        <v>100</v>
      </c>
      <c r="C83" s="3">
        <v>2017</v>
      </c>
      <c r="D83" s="3">
        <v>8</v>
      </c>
      <c r="E83" s="3" t="s">
        <v>15</v>
      </c>
      <c r="F83" s="4">
        <v>85.768792824000002</v>
      </c>
      <c r="G83" s="5">
        <v>2</v>
      </c>
      <c r="H83" s="5">
        <v>2</v>
      </c>
      <c r="I83" s="4" t="s">
        <v>16</v>
      </c>
      <c r="J83" s="4" t="s">
        <v>16</v>
      </c>
      <c r="K83" s="4" t="s">
        <v>55</v>
      </c>
      <c r="L83" s="4"/>
      <c r="M83" s="6">
        <v>1348424344.0799999</v>
      </c>
      <c r="N83" s="3" t="s">
        <v>18</v>
      </c>
      <c r="O83" t="str">
        <f>VLOOKUP(B83,Table35[#All],2,0)</f>
        <v>Individual</v>
      </c>
      <c r="P83" s="9" t="str">
        <f>VLOOKUP(B83,Table35[#All],7,0)</f>
        <v>Laki-Laki</v>
      </c>
      <c r="Q83" t="str">
        <f>VLOOKUP(B83,Table35[#All],6,0)</f>
        <v>46-55</v>
      </c>
      <c r="R83" t="str">
        <f>VLOOKUP(B83,Table35[#All],8,0)</f>
        <v>Semarang</v>
      </c>
      <c r="S83" t="str">
        <f>VLOOKUP(B83,Table35[#All],9,0)</f>
        <v>Investasi</v>
      </c>
      <c r="T83" t="str">
        <f>VLOOKUP(B83,Table35[#All],11,0)</f>
        <v>Tidak</v>
      </c>
      <c r="U83" t="str">
        <f>VLOOKUP(B83,Table35[#All],12,0)</f>
        <v>Website</v>
      </c>
      <c r="V83">
        <f>VLOOKUP(B83,Table35[#All],10,0)</f>
        <v>4</v>
      </c>
    </row>
    <row r="84" spans="1:22" x14ac:dyDescent="0.25">
      <c r="A84" s="3">
        <v>117</v>
      </c>
      <c r="B84" s="3" t="s">
        <v>101</v>
      </c>
      <c r="C84" s="3">
        <v>2020</v>
      </c>
      <c r="D84" s="3">
        <v>5</v>
      </c>
      <c r="E84" s="3" t="s">
        <v>15</v>
      </c>
      <c r="F84" s="4">
        <v>98.284239049599989</v>
      </c>
      <c r="G84" s="5">
        <v>2</v>
      </c>
      <c r="H84" s="5">
        <v>2</v>
      </c>
      <c r="I84" s="4" t="s">
        <v>16</v>
      </c>
      <c r="J84" s="4" t="s">
        <v>16</v>
      </c>
      <c r="K84" s="4" t="s">
        <v>55</v>
      </c>
      <c r="L84" s="4"/>
      <c r="M84" s="6">
        <v>1986124674.3359997</v>
      </c>
      <c r="N84" s="3" t="s">
        <v>18</v>
      </c>
      <c r="O84" t="str">
        <f>VLOOKUP(B84,Table35[#All],2,0)</f>
        <v>Individual</v>
      </c>
      <c r="P84" s="9" t="str">
        <f>VLOOKUP(B84,Table35[#All],7,0)</f>
        <v>Laki-Laki</v>
      </c>
      <c r="Q84" t="str">
        <f>VLOOKUP(B84,Table35[#All],6,0)</f>
        <v>46-55</v>
      </c>
      <c r="R84" t="str">
        <f>VLOOKUP(B84,Table35[#All],8,0)</f>
        <v>Jakarta</v>
      </c>
      <c r="S84" t="str">
        <f>VLOOKUP(B84,Table35[#All],9,0)</f>
        <v>Rumah</v>
      </c>
      <c r="T84" t="str">
        <f>VLOOKUP(B84,Table35[#All],11,0)</f>
        <v>Iya</v>
      </c>
      <c r="U84" t="str">
        <f>VLOOKUP(B84,Table35[#All],12,0)</f>
        <v>Website</v>
      </c>
      <c r="V84">
        <f>VLOOKUP(B84,Table35[#All],10,0)</f>
        <v>3</v>
      </c>
    </row>
    <row r="85" spans="1:22" x14ac:dyDescent="0.25">
      <c r="A85" s="3">
        <v>180</v>
      </c>
      <c r="B85" s="3" t="s">
        <v>102</v>
      </c>
      <c r="C85" s="3">
        <v>2014</v>
      </c>
      <c r="D85" s="3">
        <v>3</v>
      </c>
      <c r="E85" s="3" t="s">
        <v>33</v>
      </c>
      <c r="F85" s="4">
        <v>38.1561168076</v>
      </c>
      <c r="G85" s="5">
        <v>1</v>
      </c>
      <c r="H85" s="5">
        <v>1</v>
      </c>
      <c r="I85" s="4" t="s">
        <v>16</v>
      </c>
      <c r="J85" s="4" t="s">
        <v>23</v>
      </c>
      <c r="K85" s="4" t="s">
        <v>20</v>
      </c>
      <c r="L85" s="4">
        <v>3.9826649308027844</v>
      </c>
      <c r="M85" s="6">
        <v>653068417.73800004</v>
      </c>
      <c r="N85" s="3" t="s">
        <v>18</v>
      </c>
      <c r="O85" t="str">
        <f>VLOOKUP(B85,Table35[#All],2,0)</f>
        <v>Perusahaan</v>
      </c>
      <c r="P85" s="9" t="str">
        <f>VLOOKUP(B85,Table35[#All],7,0)</f>
        <v>N/A</v>
      </c>
      <c r="Q85">
        <f>VLOOKUP(B85,Table35[#All],6,0)</f>
        <v>0</v>
      </c>
      <c r="R85" t="str">
        <f>VLOOKUP(B85,Table35[#All],8,0)</f>
        <v>Jakarta</v>
      </c>
      <c r="S85" t="str">
        <f>VLOOKUP(B85,Table35[#All],9,0)</f>
        <v>Investasi</v>
      </c>
      <c r="T85" t="str">
        <f>VLOOKUP(B85,Table35[#All],11,0)</f>
        <v>Tidak</v>
      </c>
      <c r="U85" t="str">
        <f>VLOOKUP(B85,Table35[#All],12,0)</f>
        <v>Agency</v>
      </c>
      <c r="V85">
        <f>VLOOKUP(B85,Table35[#All],10,0)</f>
        <v>5</v>
      </c>
    </row>
    <row r="86" spans="1:22" x14ac:dyDescent="0.25">
      <c r="A86" s="3">
        <v>107</v>
      </c>
      <c r="B86" s="3" t="s">
        <v>103</v>
      </c>
      <c r="C86" s="3">
        <v>2017</v>
      </c>
      <c r="D86" s="3">
        <v>12</v>
      </c>
      <c r="E86" s="3" t="s">
        <v>15</v>
      </c>
      <c r="F86" s="4">
        <v>66.965634397199992</v>
      </c>
      <c r="G86" s="5">
        <v>2</v>
      </c>
      <c r="H86" s="5">
        <v>1</v>
      </c>
      <c r="I86" s="4" t="s">
        <v>16</v>
      </c>
      <c r="J86" s="4" t="s">
        <v>16</v>
      </c>
      <c r="K86" s="4" t="s">
        <v>20</v>
      </c>
      <c r="L86" s="4">
        <v>1.2092438006829864</v>
      </c>
      <c r="M86" s="6">
        <v>1137709331.0219998</v>
      </c>
      <c r="N86" s="3" t="s">
        <v>18</v>
      </c>
      <c r="O86" t="str">
        <f>VLOOKUP(B86,Table35[#All],2,0)</f>
        <v>Individual</v>
      </c>
      <c r="P86" s="9" t="str">
        <f>VLOOKUP(B86,Table35[#All],7,0)</f>
        <v>Perempuan</v>
      </c>
      <c r="Q86" t="str">
        <f>VLOOKUP(B86,Table35[#All],6,0)</f>
        <v>46-55</v>
      </c>
      <c r="R86" t="str">
        <f>VLOOKUP(B86,Table35[#All],8,0)</f>
        <v>Jakarta</v>
      </c>
      <c r="S86" t="str">
        <f>VLOOKUP(B86,Table35[#All],9,0)</f>
        <v>Investasi</v>
      </c>
      <c r="T86" t="str">
        <f>VLOOKUP(B86,Table35[#All],11,0)</f>
        <v>Iya</v>
      </c>
      <c r="U86" t="str">
        <f>VLOOKUP(B86,Table35[#All],12,0)</f>
        <v>Website</v>
      </c>
      <c r="V86">
        <f>VLOOKUP(B86,Table35[#All],10,0)</f>
        <v>2</v>
      </c>
    </row>
    <row r="87" spans="1:22" x14ac:dyDescent="0.25">
      <c r="A87" s="3">
        <v>130</v>
      </c>
      <c r="B87" s="3" t="s">
        <v>104</v>
      </c>
      <c r="C87" s="3">
        <v>2017</v>
      </c>
      <c r="D87" s="3">
        <v>7</v>
      </c>
      <c r="E87" s="3" t="s">
        <v>15</v>
      </c>
      <c r="F87" s="4">
        <v>72.563597565199998</v>
      </c>
      <c r="G87" s="5">
        <v>2</v>
      </c>
      <c r="H87" s="5">
        <v>1</v>
      </c>
      <c r="I87" s="4" t="s">
        <v>16</v>
      </c>
      <c r="J87" s="4" t="s">
        <v>16</v>
      </c>
      <c r="K87" s="4" t="s">
        <v>20</v>
      </c>
      <c r="L87" s="4">
        <v>1.4336783656704983</v>
      </c>
      <c r="M87" s="6">
        <v>1251487174.322</v>
      </c>
      <c r="N87" s="3" t="s">
        <v>18</v>
      </c>
      <c r="O87" t="str">
        <f>VLOOKUP(B87,Table35[#All],2,0)</f>
        <v>Individual</v>
      </c>
      <c r="P87" s="9" t="str">
        <f>VLOOKUP(B87,Table35[#All],7,0)</f>
        <v>Perempuan</v>
      </c>
      <c r="Q87" t="str">
        <f>VLOOKUP(B87,Table35[#All],6,0)</f>
        <v>46-55</v>
      </c>
      <c r="R87" t="str">
        <f>VLOOKUP(B87,Table35[#All],8,0)</f>
        <v>Jakarta</v>
      </c>
      <c r="S87" t="str">
        <f>VLOOKUP(B87,Table35[#All],9,0)</f>
        <v>Rumah</v>
      </c>
      <c r="T87" t="str">
        <f>VLOOKUP(B87,Table35[#All],11,0)</f>
        <v>Tidak</v>
      </c>
      <c r="U87" t="str">
        <f>VLOOKUP(B87,Table35[#All],12,0)</f>
        <v>Website</v>
      </c>
      <c r="V87">
        <f>VLOOKUP(B87,Table35[#All],10,0)</f>
        <v>3</v>
      </c>
    </row>
    <row r="88" spans="1:22" x14ac:dyDescent="0.25">
      <c r="A88" s="3">
        <v>52</v>
      </c>
      <c r="B88" s="3" t="s">
        <v>105</v>
      </c>
      <c r="C88" s="3">
        <v>2017</v>
      </c>
      <c r="D88" s="3">
        <v>11</v>
      </c>
      <c r="E88" s="3" t="s">
        <v>15</v>
      </c>
      <c r="F88" s="4">
        <v>104.23207491559999</v>
      </c>
      <c r="G88" s="5">
        <v>3</v>
      </c>
      <c r="H88" s="5">
        <v>2</v>
      </c>
      <c r="I88" s="4" t="s">
        <v>16</v>
      </c>
      <c r="J88" s="4" t="s">
        <v>16</v>
      </c>
      <c r="K88" s="4" t="s">
        <v>22</v>
      </c>
      <c r="L88" s="4">
        <v>2.9394863941427349</v>
      </c>
      <c r="M88" s="6">
        <v>2066469425.724</v>
      </c>
      <c r="N88" s="3" t="s">
        <v>18</v>
      </c>
      <c r="O88" t="str">
        <f>VLOOKUP(B88,Table35[#All],2,0)</f>
        <v>Individual</v>
      </c>
      <c r="P88" s="9" t="str">
        <f>VLOOKUP(B88,Table35[#All],7,0)</f>
        <v>Perempuan</v>
      </c>
      <c r="Q88" t="str">
        <f>VLOOKUP(B88,Table35[#All],6,0)</f>
        <v>36-45</v>
      </c>
      <c r="R88" t="str">
        <f>VLOOKUP(B88,Table35[#All],8,0)</f>
        <v>Jakarta</v>
      </c>
      <c r="S88" t="str">
        <f>VLOOKUP(B88,Table35[#All],9,0)</f>
        <v>Rumah</v>
      </c>
      <c r="T88" t="str">
        <f>VLOOKUP(B88,Table35[#All],11,0)</f>
        <v>Iya</v>
      </c>
      <c r="U88" t="str">
        <f>VLOOKUP(B88,Table35[#All],12,0)</f>
        <v>Website</v>
      </c>
      <c r="V88">
        <f>VLOOKUP(B88,Table35[#All],10,0)</f>
        <v>5</v>
      </c>
    </row>
    <row r="89" spans="1:22" x14ac:dyDescent="0.25">
      <c r="A89" s="3">
        <v>78</v>
      </c>
      <c r="B89" s="3" t="s">
        <v>106</v>
      </c>
      <c r="C89" s="3">
        <v>2015</v>
      </c>
      <c r="D89" s="3">
        <v>2</v>
      </c>
      <c r="E89" s="3" t="s">
        <v>15</v>
      </c>
      <c r="F89" s="4">
        <v>133.23152339839999</v>
      </c>
      <c r="G89" s="5">
        <v>4</v>
      </c>
      <c r="H89" s="5">
        <v>2</v>
      </c>
      <c r="I89" s="4" t="s">
        <v>16</v>
      </c>
      <c r="J89" s="4" t="s">
        <v>16</v>
      </c>
      <c r="K89" s="4" t="s">
        <v>20</v>
      </c>
      <c r="L89" s="4">
        <v>3.0407490011767528</v>
      </c>
      <c r="M89" s="6">
        <v>2403536911.1599998</v>
      </c>
      <c r="N89" s="3" t="s">
        <v>18</v>
      </c>
      <c r="O89" t="str">
        <f>VLOOKUP(B89,Table35[#All],2,0)</f>
        <v>Individual</v>
      </c>
      <c r="P89" s="9" t="str">
        <f>VLOOKUP(B89,Table35[#All],7,0)</f>
        <v>Laki-Laki</v>
      </c>
      <c r="Q89" t="str">
        <f>VLOOKUP(B89,Table35[#All],6,0)</f>
        <v>36-45</v>
      </c>
      <c r="R89" t="str">
        <f>VLOOKUP(B89,Table35[#All],8,0)</f>
        <v>Jakarta</v>
      </c>
      <c r="S89" t="str">
        <f>VLOOKUP(B89,Table35[#All],9,0)</f>
        <v>Rumah</v>
      </c>
      <c r="T89" t="str">
        <f>VLOOKUP(B89,Table35[#All],11,0)</f>
        <v>Iya</v>
      </c>
      <c r="U89" t="str">
        <f>VLOOKUP(B89,Table35[#All],12,0)</f>
        <v>Website</v>
      </c>
      <c r="V89">
        <f>VLOOKUP(B89,Table35[#All],10,0)</f>
        <v>1</v>
      </c>
    </row>
    <row r="90" spans="1:22" x14ac:dyDescent="0.25">
      <c r="A90" s="3">
        <v>164</v>
      </c>
      <c r="B90" s="3" t="s">
        <v>107</v>
      </c>
      <c r="C90" s="3">
        <v>2017</v>
      </c>
      <c r="D90" s="3">
        <v>8</v>
      </c>
      <c r="E90" s="3" t="s">
        <v>15</v>
      </c>
      <c r="F90" s="4">
        <v>85.768792824000002</v>
      </c>
      <c r="G90" s="5">
        <v>2</v>
      </c>
      <c r="H90" s="5">
        <v>2</v>
      </c>
      <c r="I90" s="4" t="s">
        <v>16</v>
      </c>
      <c r="J90" s="4" t="s">
        <v>16</v>
      </c>
      <c r="K90" s="4" t="s">
        <v>20</v>
      </c>
      <c r="L90" s="4">
        <v>0.8357032038772787</v>
      </c>
      <c r="M90" s="6">
        <v>1632218361.8399999</v>
      </c>
      <c r="N90" s="3" t="s">
        <v>18</v>
      </c>
      <c r="O90" t="str">
        <f>VLOOKUP(B90,Table35[#All],2,0)</f>
        <v>Individual</v>
      </c>
      <c r="P90" s="9" t="str">
        <f>VLOOKUP(B90,Table35[#All],7,0)</f>
        <v>Laki-Laki</v>
      </c>
      <c r="Q90" t="str">
        <f>VLOOKUP(B90,Table35[#All],6,0)</f>
        <v>65+</v>
      </c>
      <c r="R90" t="str">
        <f>VLOOKUP(B90,Table35[#All],8,0)</f>
        <v>Jakarta</v>
      </c>
      <c r="S90" t="str">
        <f>VLOOKUP(B90,Table35[#All],9,0)</f>
        <v>Investasi</v>
      </c>
      <c r="T90" t="str">
        <f>VLOOKUP(B90,Table35[#All],11,0)</f>
        <v>Tidak</v>
      </c>
      <c r="U90" t="str">
        <f>VLOOKUP(B90,Table35[#All],12,0)</f>
        <v>Website</v>
      </c>
      <c r="V90">
        <f>VLOOKUP(B90,Table35[#All],10,0)</f>
        <v>4</v>
      </c>
    </row>
    <row r="91" spans="1:22" x14ac:dyDescent="0.25">
      <c r="A91" s="3">
        <v>66</v>
      </c>
      <c r="B91" s="3" t="s">
        <v>108</v>
      </c>
      <c r="C91" s="3">
        <v>2016</v>
      </c>
      <c r="D91" s="3">
        <v>11</v>
      </c>
      <c r="E91" s="3" t="s">
        <v>15</v>
      </c>
      <c r="F91" s="4">
        <v>86.128661884799996</v>
      </c>
      <c r="G91" s="5">
        <v>2</v>
      </c>
      <c r="H91" s="5">
        <v>2</v>
      </c>
      <c r="I91" s="4" t="s">
        <v>16</v>
      </c>
      <c r="J91" s="4" t="s">
        <v>16</v>
      </c>
      <c r="K91" s="4" t="s">
        <v>20</v>
      </c>
      <c r="L91" s="4">
        <v>0.84249424740033163</v>
      </c>
      <c r="M91" s="6">
        <v>1815848041.48</v>
      </c>
      <c r="N91" s="3" t="s">
        <v>18</v>
      </c>
      <c r="O91" t="str">
        <f>VLOOKUP(B91,Table35[#All],2,0)</f>
        <v>Individual</v>
      </c>
      <c r="P91" s="9" t="str">
        <f>VLOOKUP(B91,Table35[#All],7,0)</f>
        <v>Perempuan</v>
      </c>
      <c r="Q91" t="str">
        <f>VLOOKUP(B91,Table35[#All],6,0)</f>
        <v>36-45</v>
      </c>
      <c r="R91" t="str">
        <f>VLOOKUP(B91,Table35[#All],8,0)</f>
        <v>Jakarta</v>
      </c>
      <c r="S91" t="str">
        <f>VLOOKUP(B91,Table35[#All],9,0)</f>
        <v>Rumah</v>
      </c>
      <c r="T91" t="str">
        <f>VLOOKUP(B91,Table35[#All],11,0)</f>
        <v>Iya</v>
      </c>
      <c r="U91" t="str">
        <f>VLOOKUP(B91,Table35[#All],12,0)</f>
        <v>Agency</v>
      </c>
      <c r="V91">
        <f>VLOOKUP(B91,Table35[#All],10,0)</f>
        <v>4</v>
      </c>
    </row>
    <row r="92" spans="1:22" x14ac:dyDescent="0.25">
      <c r="A92" s="3">
        <v>25</v>
      </c>
      <c r="B92" s="3" t="s">
        <v>109</v>
      </c>
      <c r="C92" s="3">
        <v>2015</v>
      </c>
      <c r="D92" s="3">
        <v>3</v>
      </c>
      <c r="E92" s="3" t="s">
        <v>15</v>
      </c>
      <c r="F92" s="4">
        <v>58.138846044799998</v>
      </c>
      <c r="G92" s="5">
        <v>2</v>
      </c>
      <c r="H92" s="5">
        <v>1</v>
      </c>
      <c r="I92" s="4" t="s">
        <v>16</v>
      </c>
      <c r="J92" s="4" t="s">
        <v>16</v>
      </c>
      <c r="K92" s="4" t="s">
        <v>44</v>
      </c>
      <c r="L92" s="4">
        <v>3.5942828705560808</v>
      </c>
      <c r="M92" s="6">
        <v>998089487.73599994</v>
      </c>
      <c r="N92" s="3" t="s">
        <v>18</v>
      </c>
      <c r="O92" t="str">
        <f>VLOOKUP(B92,Table35[#All],2,0)</f>
        <v>Individual</v>
      </c>
      <c r="P92" s="9" t="str">
        <f>VLOOKUP(B92,Table35[#All],7,0)</f>
        <v>Laki-Laki</v>
      </c>
      <c r="Q92" t="str">
        <f>VLOOKUP(B92,Table35[#All],6,0)</f>
        <v>26-35</v>
      </c>
      <c r="R92" t="str">
        <f>VLOOKUP(B92,Table35[#All],8,0)</f>
        <v>Jakarta</v>
      </c>
      <c r="S92" t="str">
        <f>VLOOKUP(B92,Table35[#All],9,0)</f>
        <v>Rumah</v>
      </c>
      <c r="T92" t="str">
        <f>VLOOKUP(B92,Table35[#All],11,0)</f>
        <v>Tidak</v>
      </c>
      <c r="U92" t="str">
        <f>VLOOKUP(B92,Table35[#All],12,0)</f>
        <v>Website</v>
      </c>
      <c r="V92">
        <f>VLOOKUP(B92,Table35[#All],10,0)</f>
        <v>4</v>
      </c>
    </row>
    <row r="93" spans="1:22" x14ac:dyDescent="0.25">
      <c r="A93" s="3">
        <v>132</v>
      </c>
      <c r="B93" s="3" t="s">
        <v>110</v>
      </c>
      <c r="C93" s="3">
        <v>2018</v>
      </c>
      <c r="D93" s="3">
        <v>12</v>
      </c>
      <c r="E93" s="3" t="s">
        <v>15</v>
      </c>
      <c r="F93" s="4">
        <v>74.163015613200002</v>
      </c>
      <c r="G93" s="5">
        <v>2</v>
      </c>
      <c r="H93" s="5">
        <v>1</v>
      </c>
      <c r="I93" s="4" t="s">
        <v>16</v>
      </c>
      <c r="J93" s="4" t="s">
        <v>16</v>
      </c>
      <c r="K93" s="4" t="s">
        <v>42</v>
      </c>
      <c r="L93" s="4"/>
      <c r="M93" s="6">
        <v>1596875916.438</v>
      </c>
      <c r="N93" s="3" t="s">
        <v>18</v>
      </c>
      <c r="O93" t="str">
        <f>VLOOKUP(B93,Table35[#All],2,0)</f>
        <v>Individual</v>
      </c>
      <c r="P93" s="9" t="str">
        <f>VLOOKUP(B93,Table35[#All],7,0)</f>
        <v>Laki-Laki</v>
      </c>
      <c r="Q93" t="str">
        <f>VLOOKUP(B93,Table35[#All],6,0)</f>
        <v>46-55</v>
      </c>
      <c r="R93" t="str">
        <f>VLOOKUP(B93,Table35[#All],8,0)</f>
        <v>Jakarta</v>
      </c>
      <c r="S93" t="str">
        <f>VLOOKUP(B93,Table35[#All],9,0)</f>
        <v>Investasi</v>
      </c>
      <c r="T93" t="str">
        <f>VLOOKUP(B93,Table35[#All],11,0)</f>
        <v>Tidak</v>
      </c>
      <c r="U93" t="str">
        <f>VLOOKUP(B93,Table35[#All],12,0)</f>
        <v>Website</v>
      </c>
      <c r="V93">
        <f>VLOOKUP(B93,Table35[#All],10,0)</f>
        <v>2</v>
      </c>
    </row>
    <row r="94" spans="1:22" x14ac:dyDescent="0.25">
      <c r="A94" s="3">
        <v>122</v>
      </c>
      <c r="B94" s="3" t="s">
        <v>111</v>
      </c>
      <c r="C94" s="3">
        <v>2017</v>
      </c>
      <c r="D94" s="3">
        <v>8</v>
      </c>
      <c r="E94" s="3" t="s">
        <v>15</v>
      </c>
      <c r="F94" s="4">
        <v>72.563597565199998</v>
      </c>
      <c r="G94" s="5">
        <v>2</v>
      </c>
      <c r="H94" s="5">
        <v>1</v>
      </c>
      <c r="I94" s="4" t="s">
        <v>16</v>
      </c>
      <c r="J94" s="4" t="s">
        <v>16</v>
      </c>
      <c r="K94" s="4" t="s">
        <v>20</v>
      </c>
      <c r="L94" s="4">
        <v>1.3235733943576427</v>
      </c>
      <c r="M94" s="6">
        <v>1405558192.346</v>
      </c>
      <c r="N94" s="3" t="s">
        <v>18</v>
      </c>
      <c r="O94" t="str">
        <f>VLOOKUP(B94,Table35[#All],2,0)</f>
        <v>Individual</v>
      </c>
      <c r="P94" s="9" t="str">
        <f>VLOOKUP(B94,Table35[#All],7,0)</f>
        <v>Laki-Laki</v>
      </c>
      <c r="Q94" t="str">
        <f>VLOOKUP(B94,Table35[#All],6,0)</f>
        <v>46-55</v>
      </c>
      <c r="R94" t="str">
        <f>VLOOKUP(B94,Table35[#All],8,0)</f>
        <v>Jakarta</v>
      </c>
      <c r="S94" t="str">
        <f>VLOOKUP(B94,Table35[#All],9,0)</f>
        <v>Rumah</v>
      </c>
      <c r="T94" t="str">
        <f>VLOOKUP(B94,Table35[#All],11,0)</f>
        <v>Tidak</v>
      </c>
      <c r="U94" t="str">
        <f>VLOOKUP(B94,Table35[#All],12,0)</f>
        <v>Agency</v>
      </c>
      <c r="V94">
        <f>VLOOKUP(B94,Table35[#All],10,0)</f>
        <v>4</v>
      </c>
    </row>
    <row r="95" spans="1:22" x14ac:dyDescent="0.25">
      <c r="A95" s="3">
        <v>92</v>
      </c>
      <c r="B95" s="3" t="s">
        <v>112</v>
      </c>
      <c r="C95" s="3">
        <v>2017</v>
      </c>
      <c r="D95" s="3">
        <v>6</v>
      </c>
      <c r="E95" s="3" t="s">
        <v>15</v>
      </c>
      <c r="F95" s="4">
        <v>108.84039816640001</v>
      </c>
      <c r="G95" s="5">
        <v>3</v>
      </c>
      <c r="H95" s="5">
        <v>2</v>
      </c>
      <c r="I95" s="4" t="s">
        <v>16</v>
      </c>
      <c r="J95" s="4" t="s">
        <v>16</v>
      </c>
      <c r="K95" s="4" t="s">
        <v>20</v>
      </c>
      <c r="L95" s="4">
        <v>2.45137332684468</v>
      </c>
      <c r="M95" s="6">
        <v>2044109221.9680002</v>
      </c>
      <c r="N95" s="3" t="s">
        <v>18</v>
      </c>
      <c r="O95" t="str">
        <f>VLOOKUP(B95,Table35[#All],2,0)</f>
        <v>Individual</v>
      </c>
      <c r="P95" s="9" t="str">
        <f>VLOOKUP(B95,Table35[#All],7,0)</f>
        <v>Laki-Laki</v>
      </c>
      <c r="Q95" t="str">
        <f>VLOOKUP(B95,Table35[#All],6,0)</f>
        <v>36-45</v>
      </c>
      <c r="R95" t="str">
        <f>VLOOKUP(B95,Table35[#All],8,0)</f>
        <v>Jakarta</v>
      </c>
      <c r="S95" t="str">
        <f>VLOOKUP(B95,Table35[#All],9,0)</f>
        <v>Rumah</v>
      </c>
      <c r="T95" t="str">
        <f>VLOOKUP(B95,Table35[#All],11,0)</f>
        <v>Tidak</v>
      </c>
      <c r="U95" t="str">
        <f>VLOOKUP(B95,Table35[#All],12,0)</f>
        <v>Agency</v>
      </c>
      <c r="V95">
        <f>VLOOKUP(B95,Table35[#All],10,0)</f>
        <v>2</v>
      </c>
    </row>
    <row r="96" spans="1:22" x14ac:dyDescent="0.25">
      <c r="A96" s="3">
        <v>116</v>
      </c>
      <c r="B96" s="3" t="s">
        <v>113</v>
      </c>
      <c r="C96" s="3">
        <v>2018</v>
      </c>
      <c r="D96" s="3">
        <v>5</v>
      </c>
      <c r="E96" s="3" t="s">
        <v>15</v>
      </c>
      <c r="F96" s="4">
        <v>74.163015613200002</v>
      </c>
      <c r="G96" s="5">
        <v>2</v>
      </c>
      <c r="H96" s="5">
        <v>1</v>
      </c>
      <c r="I96" s="4" t="s">
        <v>16</v>
      </c>
      <c r="J96" s="4" t="s">
        <v>16</v>
      </c>
      <c r="K96" s="4" t="s">
        <v>20</v>
      </c>
      <c r="L96" s="4">
        <v>4.4789040419761008</v>
      </c>
      <c r="M96" s="6">
        <v>1088085313.9199998</v>
      </c>
      <c r="N96" s="3" t="s">
        <v>18</v>
      </c>
      <c r="O96" t="str">
        <f>VLOOKUP(B96,Table35[#All],2,0)</f>
        <v>Individual</v>
      </c>
      <c r="P96" s="9" t="str">
        <f>VLOOKUP(B96,Table35[#All],7,0)</f>
        <v>Laki-Laki</v>
      </c>
      <c r="Q96" t="str">
        <f>VLOOKUP(B96,Table35[#All],6,0)</f>
        <v>46-55</v>
      </c>
      <c r="R96" t="str">
        <f>VLOOKUP(B96,Table35[#All],8,0)</f>
        <v>Jakarta</v>
      </c>
      <c r="S96" t="str">
        <f>VLOOKUP(B96,Table35[#All],9,0)</f>
        <v>Rumah</v>
      </c>
      <c r="T96" t="str">
        <f>VLOOKUP(B96,Table35[#All],11,0)</f>
        <v>Iya</v>
      </c>
      <c r="U96" t="str">
        <f>VLOOKUP(B96,Table35[#All],12,0)</f>
        <v>Website</v>
      </c>
      <c r="V96">
        <f>VLOOKUP(B96,Table35[#All],10,0)</f>
        <v>3</v>
      </c>
    </row>
    <row r="97" spans="1:22" x14ac:dyDescent="0.25">
      <c r="A97" s="3">
        <v>193</v>
      </c>
      <c r="B97" s="3" t="s">
        <v>48</v>
      </c>
      <c r="C97" s="3">
        <v>2015</v>
      </c>
      <c r="D97" s="3">
        <v>7</v>
      </c>
      <c r="E97" s="3" t="s">
        <v>15</v>
      </c>
      <c r="F97" s="4">
        <v>107.80077643520001</v>
      </c>
      <c r="G97" s="5">
        <v>3</v>
      </c>
      <c r="H97" s="5">
        <v>2</v>
      </c>
      <c r="I97" s="4" t="s">
        <v>16</v>
      </c>
      <c r="J97" s="4" t="s">
        <v>16</v>
      </c>
      <c r="K97" s="4" t="s">
        <v>20</v>
      </c>
      <c r="L97" s="4">
        <v>3.5007603563639238</v>
      </c>
      <c r="M97" s="6">
        <v>1839565349.5120003</v>
      </c>
      <c r="N97" s="3" t="s">
        <v>18</v>
      </c>
      <c r="O97" t="str">
        <f>VLOOKUP(B97,Table35[#All],2,0)</f>
        <v>Perusahaan</v>
      </c>
      <c r="P97" s="9" t="str">
        <f>VLOOKUP(B97,Table35[#All],7,0)</f>
        <v>N/A</v>
      </c>
      <c r="Q97">
        <f>VLOOKUP(B97,Table35[#All],6,0)</f>
        <v>0</v>
      </c>
      <c r="R97" t="str">
        <f>VLOOKUP(B97,Table35[#All],8,0)</f>
        <v>Jakarta</v>
      </c>
      <c r="S97" t="str">
        <f>VLOOKUP(B97,Table35[#All],9,0)</f>
        <v>Investasi</v>
      </c>
      <c r="T97" t="str">
        <f>VLOOKUP(B97,Table35[#All],11,0)</f>
        <v>Tidak</v>
      </c>
      <c r="U97" t="str">
        <f>VLOOKUP(B97,Table35[#All],12,0)</f>
        <v>Website</v>
      </c>
      <c r="V97">
        <f>VLOOKUP(B97,Table35[#All],10,0)</f>
        <v>5</v>
      </c>
    </row>
    <row r="98" spans="1:22" x14ac:dyDescent="0.25">
      <c r="A98" s="3">
        <v>63</v>
      </c>
      <c r="B98" s="3" t="s">
        <v>114</v>
      </c>
      <c r="C98" s="3">
        <v>2017</v>
      </c>
      <c r="D98" s="3">
        <v>10</v>
      </c>
      <c r="E98" s="3" t="s">
        <v>15</v>
      </c>
      <c r="F98" s="4">
        <v>121.29586621520001</v>
      </c>
      <c r="G98" s="5">
        <v>4</v>
      </c>
      <c r="H98" s="5">
        <v>2</v>
      </c>
      <c r="I98" s="4" t="s">
        <v>16</v>
      </c>
      <c r="J98" s="4" t="s">
        <v>16</v>
      </c>
      <c r="K98" s="4" t="s">
        <v>20</v>
      </c>
      <c r="L98" s="4">
        <v>4.281436015184493</v>
      </c>
      <c r="M98" s="6">
        <v>2233564376.7800002</v>
      </c>
      <c r="N98" s="3" t="s">
        <v>18</v>
      </c>
      <c r="O98" t="str">
        <f>VLOOKUP(B98,Table35[#All],2,0)</f>
        <v>Individual</v>
      </c>
      <c r="P98" s="9" t="str">
        <f>VLOOKUP(B98,Table35[#All],7,0)</f>
        <v>Laki-Laki</v>
      </c>
      <c r="Q98" t="str">
        <f>VLOOKUP(B98,Table35[#All],6,0)</f>
        <v>36-45</v>
      </c>
      <c r="R98" t="str">
        <f>VLOOKUP(B98,Table35[#All],8,0)</f>
        <v>Jakarta</v>
      </c>
      <c r="S98" t="str">
        <f>VLOOKUP(B98,Table35[#All],9,0)</f>
        <v>Rumah</v>
      </c>
      <c r="T98" t="str">
        <f>VLOOKUP(B98,Table35[#All],11,0)</f>
        <v>Tidak</v>
      </c>
      <c r="U98" t="str">
        <f>VLOOKUP(B98,Table35[#All],12,0)</f>
        <v>Agency</v>
      </c>
      <c r="V98">
        <f>VLOOKUP(B98,Table35[#All],10,0)</f>
        <v>5</v>
      </c>
    </row>
    <row r="99" spans="1:22" x14ac:dyDescent="0.25">
      <c r="A99" s="3">
        <v>160</v>
      </c>
      <c r="B99" s="3" t="s">
        <v>115</v>
      </c>
      <c r="C99" s="3">
        <v>2017</v>
      </c>
      <c r="D99" s="3">
        <v>12</v>
      </c>
      <c r="E99" s="3" t="s">
        <v>15</v>
      </c>
      <c r="F99" s="4">
        <v>73.813142915200004</v>
      </c>
      <c r="G99" s="5">
        <v>2</v>
      </c>
      <c r="H99" s="5">
        <v>1</v>
      </c>
      <c r="I99" s="4" t="s">
        <v>16</v>
      </c>
      <c r="J99" s="4" t="s">
        <v>16</v>
      </c>
      <c r="K99" s="4" t="s">
        <v>20</v>
      </c>
      <c r="L99" s="4">
        <v>1.5154782094409331</v>
      </c>
      <c r="M99" s="6">
        <v>1342201784.1760001</v>
      </c>
      <c r="N99" s="3" t="s">
        <v>18</v>
      </c>
      <c r="O99" t="str">
        <f>VLOOKUP(B99,Table35[#All],2,0)</f>
        <v>Individual</v>
      </c>
      <c r="P99" s="9" t="str">
        <f>VLOOKUP(B99,Table35[#All],7,0)</f>
        <v>Perempuan</v>
      </c>
      <c r="Q99" t="str">
        <f>VLOOKUP(B99,Table35[#All],6,0)</f>
        <v>56-65</v>
      </c>
      <c r="R99" t="str">
        <f>VLOOKUP(B99,Table35[#All],8,0)</f>
        <v>Jakarta</v>
      </c>
      <c r="S99" t="str">
        <f>VLOOKUP(B99,Table35[#All],9,0)</f>
        <v>Rumah</v>
      </c>
      <c r="T99" t="str">
        <f>VLOOKUP(B99,Table35[#All],11,0)</f>
        <v>Iya</v>
      </c>
      <c r="U99" t="str">
        <f>VLOOKUP(B99,Table35[#All],12,0)</f>
        <v>Website</v>
      </c>
      <c r="V99">
        <f>VLOOKUP(B99,Table35[#All],10,0)</f>
        <v>1</v>
      </c>
    </row>
    <row r="100" spans="1:22" x14ac:dyDescent="0.25">
      <c r="A100" s="3">
        <v>169</v>
      </c>
      <c r="B100" s="3" t="s">
        <v>71</v>
      </c>
      <c r="C100" s="3">
        <v>2017</v>
      </c>
      <c r="D100" s="3">
        <v>8</v>
      </c>
      <c r="E100" s="3" t="s">
        <v>15</v>
      </c>
      <c r="F100" s="4">
        <v>85.768792824000002</v>
      </c>
      <c r="G100" s="5">
        <v>2</v>
      </c>
      <c r="H100" s="5">
        <v>2</v>
      </c>
      <c r="I100" s="4" t="s">
        <v>16</v>
      </c>
      <c r="J100" s="4" t="s">
        <v>16</v>
      </c>
      <c r="K100" s="4" t="s">
        <v>44</v>
      </c>
      <c r="L100" s="4">
        <v>3.0386708857490574</v>
      </c>
      <c r="M100" s="6">
        <v>1454697271.28</v>
      </c>
      <c r="N100" s="3" t="s">
        <v>18</v>
      </c>
      <c r="O100" t="str">
        <f>VLOOKUP(B100,Table35[#All],2,0)</f>
        <v>Individual</v>
      </c>
      <c r="P100" s="9" t="str">
        <f>VLOOKUP(B100,Table35[#All],7,0)</f>
        <v>Laki-Laki</v>
      </c>
      <c r="Q100" t="str">
        <f>VLOOKUP(B100,Table35[#All],6,0)</f>
        <v>65+</v>
      </c>
      <c r="R100" t="str">
        <f>VLOOKUP(B100,Table35[#All],8,0)</f>
        <v>Jakarta</v>
      </c>
      <c r="S100" t="str">
        <f>VLOOKUP(B100,Table35[#All],9,0)</f>
        <v>Rumah</v>
      </c>
      <c r="T100" t="str">
        <f>VLOOKUP(B100,Table35[#All],11,0)</f>
        <v>Tidak</v>
      </c>
      <c r="U100" t="str">
        <f>VLOOKUP(B100,Table35[#All],12,0)</f>
        <v>Website</v>
      </c>
      <c r="V100">
        <f>VLOOKUP(B100,Table35[#All],10,0)</f>
        <v>5</v>
      </c>
    </row>
    <row r="101" spans="1:22" x14ac:dyDescent="0.25">
      <c r="A101" s="3">
        <v>118</v>
      </c>
      <c r="B101" s="3" t="s">
        <v>116</v>
      </c>
      <c r="C101" s="3">
        <v>2018</v>
      </c>
      <c r="D101" s="3">
        <v>1</v>
      </c>
      <c r="E101" s="3" t="s">
        <v>15</v>
      </c>
      <c r="F101" s="4">
        <v>72.563597565199998</v>
      </c>
      <c r="G101" s="5">
        <v>2</v>
      </c>
      <c r="H101" s="5">
        <v>1</v>
      </c>
      <c r="I101" s="4" t="s">
        <v>16</v>
      </c>
      <c r="J101" s="4" t="s">
        <v>16</v>
      </c>
      <c r="K101" s="4" t="s">
        <v>20</v>
      </c>
      <c r="L101" s="4">
        <v>1.766391969139284</v>
      </c>
      <c r="M101" s="6">
        <v>1329026812.9159999</v>
      </c>
      <c r="N101" s="3" t="s">
        <v>18</v>
      </c>
      <c r="O101" t="str">
        <f>VLOOKUP(B101,Table35[#All],2,0)</f>
        <v>Individual</v>
      </c>
      <c r="P101" s="9" t="str">
        <f>VLOOKUP(B101,Table35[#All],7,0)</f>
        <v>Laki-Laki</v>
      </c>
      <c r="Q101" t="str">
        <f>VLOOKUP(B101,Table35[#All],6,0)</f>
        <v>46-55</v>
      </c>
      <c r="R101" t="str">
        <f>VLOOKUP(B101,Table35[#All],8,0)</f>
        <v>Jakarta</v>
      </c>
      <c r="S101" t="str">
        <f>VLOOKUP(B101,Table35[#All],9,0)</f>
        <v>Rumah</v>
      </c>
      <c r="T101" t="str">
        <f>VLOOKUP(B101,Table35[#All],11,0)</f>
        <v>Iya</v>
      </c>
      <c r="U101" t="str">
        <f>VLOOKUP(B101,Table35[#All],12,0)</f>
        <v>Client</v>
      </c>
      <c r="V101">
        <f>VLOOKUP(B101,Table35[#All],10,0)</f>
        <v>5</v>
      </c>
    </row>
    <row r="102" spans="1:22" x14ac:dyDescent="0.25">
      <c r="A102" s="3">
        <v>43</v>
      </c>
      <c r="B102" s="3" t="s">
        <v>117</v>
      </c>
      <c r="C102" s="3">
        <v>2017</v>
      </c>
      <c r="D102" s="3">
        <v>8</v>
      </c>
      <c r="E102" s="3" t="s">
        <v>15</v>
      </c>
      <c r="F102" s="4">
        <v>85.768792824000002</v>
      </c>
      <c r="G102" s="5">
        <v>2</v>
      </c>
      <c r="H102" s="5">
        <v>2</v>
      </c>
      <c r="I102" s="4" t="s">
        <v>16</v>
      </c>
      <c r="J102" s="4" t="s">
        <v>16</v>
      </c>
      <c r="K102" s="4" t="s">
        <v>20</v>
      </c>
      <c r="L102" s="4">
        <v>1.650299582415963</v>
      </c>
      <c r="M102" s="6">
        <v>1400893185.5599999</v>
      </c>
      <c r="N102" s="3" t="s">
        <v>18</v>
      </c>
      <c r="O102" t="str">
        <f>VLOOKUP(B102,Table35[#All],2,0)</f>
        <v>Individual</v>
      </c>
      <c r="P102" s="9" t="str">
        <f>VLOOKUP(B102,Table35[#All],7,0)</f>
        <v>Laki-Laki</v>
      </c>
      <c r="Q102" t="str">
        <f>VLOOKUP(B102,Table35[#All],6,0)</f>
        <v>36-45</v>
      </c>
      <c r="R102" t="str">
        <f>VLOOKUP(B102,Table35[#All],8,0)</f>
        <v>Jakarta</v>
      </c>
      <c r="S102" t="str">
        <f>VLOOKUP(B102,Table35[#All],9,0)</f>
        <v>Rumah</v>
      </c>
      <c r="T102" t="str">
        <f>VLOOKUP(B102,Table35[#All],11,0)</f>
        <v>Tidak</v>
      </c>
      <c r="U102" t="str">
        <f>VLOOKUP(B102,Table35[#All],12,0)</f>
        <v>Website</v>
      </c>
      <c r="V102">
        <f>VLOOKUP(B102,Table35[#All],10,0)</f>
        <v>3</v>
      </c>
    </row>
    <row r="103" spans="1:22" x14ac:dyDescent="0.25">
      <c r="A103" s="3">
        <v>115</v>
      </c>
      <c r="B103" s="3" t="s">
        <v>118</v>
      </c>
      <c r="C103" s="3">
        <v>2016</v>
      </c>
      <c r="D103" s="3">
        <v>12</v>
      </c>
      <c r="E103" s="3" t="s">
        <v>15</v>
      </c>
      <c r="F103" s="4">
        <v>86.128661884799996</v>
      </c>
      <c r="G103" s="5">
        <v>2</v>
      </c>
      <c r="H103" s="5">
        <v>2</v>
      </c>
      <c r="I103" s="4" t="s">
        <v>16</v>
      </c>
      <c r="J103" s="4" t="s">
        <v>16</v>
      </c>
      <c r="K103" s="4" t="s">
        <v>42</v>
      </c>
      <c r="L103" s="4"/>
      <c r="M103" s="6">
        <v>1609438986.6720002</v>
      </c>
      <c r="N103" s="3" t="s">
        <v>18</v>
      </c>
      <c r="O103" t="str">
        <f>VLOOKUP(B103,Table35[#All],2,0)</f>
        <v>Individual</v>
      </c>
      <c r="P103" s="9" t="str">
        <f>VLOOKUP(B103,Table35[#All],7,0)</f>
        <v>Laki-Laki</v>
      </c>
      <c r="Q103" t="str">
        <f>VLOOKUP(B103,Table35[#All],6,0)</f>
        <v>46-55</v>
      </c>
      <c r="R103" t="str">
        <f>VLOOKUP(B103,Table35[#All],8,0)</f>
        <v>Surabaya</v>
      </c>
      <c r="S103" t="str">
        <f>VLOOKUP(B103,Table35[#All],9,0)</f>
        <v>Investasi</v>
      </c>
      <c r="T103" t="str">
        <f>VLOOKUP(B103,Table35[#All],11,0)</f>
        <v>Tidak</v>
      </c>
      <c r="U103" t="str">
        <f>VLOOKUP(B103,Table35[#All],12,0)</f>
        <v>Agency</v>
      </c>
      <c r="V103">
        <f>VLOOKUP(B103,Table35[#All],10,0)</f>
        <v>3</v>
      </c>
    </row>
    <row r="104" spans="1:22" x14ac:dyDescent="0.25">
      <c r="A104" s="3">
        <v>71</v>
      </c>
      <c r="B104" s="3" t="s">
        <v>119</v>
      </c>
      <c r="C104" s="3">
        <v>2017</v>
      </c>
      <c r="D104" s="3">
        <v>11</v>
      </c>
      <c r="E104" s="3" t="s">
        <v>15</v>
      </c>
      <c r="F104" s="4">
        <v>104.23207491559999</v>
      </c>
      <c r="G104" s="5">
        <v>3</v>
      </c>
      <c r="H104" s="5">
        <v>2</v>
      </c>
      <c r="I104" s="4" t="s">
        <v>16</v>
      </c>
      <c r="J104" s="4" t="s">
        <v>16</v>
      </c>
      <c r="K104" s="4" t="s">
        <v>20</v>
      </c>
      <c r="L104" s="4">
        <v>2.2263450757123979</v>
      </c>
      <c r="M104" s="6">
        <v>1725255454.9779997</v>
      </c>
      <c r="N104" s="3" t="s">
        <v>18</v>
      </c>
      <c r="O104" t="str">
        <f>VLOOKUP(B104,Table35[#All],2,0)</f>
        <v>Individual</v>
      </c>
      <c r="P104" s="9" t="str">
        <f>VLOOKUP(B104,Table35[#All],7,0)</f>
        <v>Laki-Laki</v>
      </c>
      <c r="Q104" t="str">
        <f>VLOOKUP(B104,Table35[#All],6,0)</f>
        <v>36-45</v>
      </c>
      <c r="R104" t="str">
        <f>VLOOKUP(B104,Table35[#All],8,0)</f>
        <v>Jakarta</v>
      </c>
      <c r="S104" t="str">
        <f>VLOOKUP(B104,Table35[#All],9,0)</f>
        <v>Rumah</v>
      </c>
      <c r="T104" t="str">
        <f>VLOOKUP(B104,Table35[#All],11,0)</f>
        <v>Iya</v>
      </c>
      <c r="U104" t="str">
        <f>VLOOKUP(B104,Table35[#All],12,0)</f>
        <v>Agency</v>
      </c>
      <c r="V104">
        <f>VLOOKUP(B104,Table35[#All],10,0)</f>
        <v>4</v>
      </c>
    </row>
    <row r="105" spans="1:22" x14ac:dyDescent="0.25">
      <c r="A105" s="3">
        <v>112</v>
      </c>
      <c r="B105" s="3" t="s">
        <v>68</v>
      </c>
      <c r="C105" s="3">
        <v>2016</v>
      </c>
      <c r="D105" s="3">
        <v>9</v>
      </c>
      <c r="E105" s="3" t="s">
        <v>15</v>
      </c>
      <c r="F105" s="4">
        <v>103.0525041052</v>
      </c>
      <c r="G105" s="5">
        <v>3</v>
      </c>
      <c r="H105" s="5">
        <v>2</v>
      </c>
      <c r="I105" s="4" t="s">
        <v>16</v>
      </c>
      <c r="J105" s="4" t="s">
        <v>16</v>
      </c>
      <c r="K105" s="4" t="s">
        <v>20</v>
      </c>
      <c r="L105" s="4">
        <v>4.3225373853610467</v>
      </c>
      <c r="M105" s="6">
        <v>1723290380.3939998</v>
      </c>
      <c r="N105" s="3" t="s">
        <v>18</v>
      </c>
      <c r="O105" t="str">
        <f>VLOOKUP(B105,Table35[#All],2,0)</f>
        <v>Individual</v>
      </c>
      <c r="P105" s="9" t="str">
        <f>VLOOKUP(B105,Table35[#All],7,0)</f>
        <v>Laki-Laki</v>
      </c>
      <c r="Q105" t="str">
        <f>VLOOKUP(B105,Table35[#All],6,0)</f>
        <v>26-35</v>
      </c>
      <c r="R105" t="str">
        <f>VLOOKUP(B105,Table35[#All],8,0)</f>
        <v>Jakarta</v>
      </c>
      <c r="S105" t="str">
        <f>VLOOKUP(B105,Table35[#All],9,0)</f>
        <v>Rumah</v>
      </c>
      <c r="T105" t="str">
        <f>VLOOKUP(B105,Table35[#All],11,0)</f>
        <v>Tidak</v>
      </c>
      <c r="U105" t="str">
        <f>VLOOKUP(B105,Table35[#All],12,0)</f>
        <v>Website</v>
      </c>
      <c r="V105">
        <f>VLOOKUP(B105,Table35[#All],10,0)</f>
        <v>5</v>
      </c>
    </row>
    <row r="106" spans="1:22" x14ac:dyDescent="0.25">
      <c r="A106" s="3">
        <v>168</v>
      </c>
      <c r="B106" s="3" t="s">
        <v>120</v>
      </c>
      <c r="C106" s="3">
        <v>2017</v>
      </c>
      <c r="D106" s="3">
        <v>6</v>
      </c>
      <c r="E106" s="3" t="s">
        <v>15</v>
      </c>
      <c r="F106" s="4">
        <v>57.449097011600003</v>
      </c>
      <c r="G106" s="5">
        <v>2</v>
      </c>
      <c r="H106" s="5">
        <v>1</v>
      </c>
      <c r="I106" s="4" t="s">
        <v>16</v>
      </c>
      <c r="J106" s="4" t="s">
        <v>16</v>
      </c>
      <c r="K106" s="4" t="s">
        <v>37</v>
      </c>
      <c r="L106" s="4">
        <v>2.5962627739298267</v>
      </c>
      <c r="M106" s="6">
        <v>852507587.38200009</v>
      </c>
      <c r="N106" s="3" t="s">
        <v>18</v>
      </c>
      <c r="O106" t="str">
        <f>VLOOKUP(B106,Table35[#All],2,0)</f>
        <v>Individual</v>
      </c>
      <c r="P106" s="9" t="str">
        <f>VLOOKUP(B106,Table35[#All],7,0)</f>
        <v>Laki-Laki</v>
      </c>
      <c r="Q106" t="str">
        <f>VLOOKUP(B106,Table35[#All],6,0)</f>
        <v>65+</v>
      </c>
      <c r="R106" t="str">
        <f>VLOOKUP(B106,Table35[#All],8,0)</f>
        <v>Jakarta</v>
      </c>
      <c r="S106" t="str">
        <f>VLOOKUP(B106,Table35[#All],9,0)</f>
        <v>Investasi</v>
      </c>
      <c r="T106" t="str">
        <f>VLOOKUP(B106,Table35[#All],11,0)</f>
        <v>Tidak</v>
      </c>
      <c r="U106" t="str">
        <f>VLOOKUP(B106,Table35[#All],12,0)</f>
        <v>Agency</v>
      </c>
      <c r="V106">
        <f>VLOOKUP(B106,Table35[#All],10,0)</f>
        <v>2</v>
      </c>
    </row>
    <row r="107" spans="1:22" x14ac:dyDescent="0.25">
      <c r="A107" s="3">
        <v>158</v>
      </c>
      <c r="B107" s="3" t="s">
        <v>121</v>
      </c>
      <c r="C107" s="3">
        <v>2017</v>
      </c>
      <c r="D107" s="3">
        <v>10</v>
      </c>
      <c r="E107" s="3" t="s">
        <v>15</v>
      </c>
      <c r="F107" s="4">
        <v>74.163015613200002</v>
      </c>
      <c r="G107" s="5">
        <v>2</v>
      </c>
      <c r="H107" s="5">
        <v>1</v>
      </c>
      <c r="I107" s="4" t="s">
        <v>16</v>
      </c>
      <c r="J107" s="4" t="s">
        <v>16</v>
      </c>
      <c r="K107" s="4" t="s">
        <v>20</v>
      </c>
      <c r="L107" s="4">
        <v>3.7246904692621201</v>
      </c>
      <c r="M107" s="6">
        <v>1400154561.652</v>
      </c>
      <c r="N107" s="3" t="s">
        <v>18</v>
      </c>
      <c r="O107" t="str">
        <f>VLOOKUP(B107,Table35[#All],2,0)</f>
        <v>Individual</v>
      </c>
      <c r="P107" s="9" t="str">
        <f>VLOOKUP(B107,Table35[#All],7,0)</f>
        <v>Perempuan</v>
      </c>
      <c r="Q107" t="str">
        <f>VLOOKUP(B107,Table35[#All],6,0)</f>
        <v>56-65</v>
      </c>
      <c r="R107" t="str">
        <f>VLOOKUP(B107,Table35[#All],8,0)</f>
        <v>Jakarta</v>
      </c>
      <c r="S107" t="str">
        <f>VLOOKUP(B107,Table35[#All],9,0)</f>
        <v>Rumah</v>
      </c>
      <c r="T107" t="str">
        <f>VLOOKUP(B107,Table35[#All],11,0)</f>
        <v>Tidak</v>
      </c>
      <c r="U107" t="str">
        <f>VLOOKUP(B107,Table35[#All],12,0)</f>
        <v>Website</v>
      </c>
      <c r="V107">
        <f>VLOOKUP(B107,Table35[#All],10,0)</f>
        <v>4</v>
      </c>
    </row>
    <row r="108" spans="1:22" x14ac:dyDescent="0.25">
      <c r="A108" s="3">
        <v>172</v>
      </c>
      <c r="B108" s="3" t="s">
        <v>26</v>
      </c>
      <c r="C108" s="3">
        <v>2017</v>
      </c>
      <c r="D108" s="3">
        <v>10</v>
      </c>
      <c r="E108" s="3" t="s">
        <v>15</v>
      </c>
      <c r="F108" s="4">
        <v>72.563597565199998</v>
      </c>
      <c r="G108" s="5">
        <v>2</v>
      </c>
      <c r="H108" s="5">
        <v>1</v>
      </c>
      <c r="I108" s="4" t="s">
        <v>16</v>
      </c>
      <c r="J108" s="4" t="s">
        <v>16</v>
      </c>
      <c r="K108" s="4" t="s">
        <v>20</v>
      </c>
      <c r="L108" s="4">
        <v>1.6403412084997275</v>
      </c>
      <c r="M108" s="6">
        <v>1383615273.5239999</v>
      </c>
      <c r="N108" s="3" t="s">
        <v>18</v>
      </c>
      <c r="O108" t="str">
        <f>VLOOKUP(B108,Table35[#All],2,0)</f>
        <v>Individual</v>
      </c>
      <c r="P108" s="9" t="str">
        <f>VLOOKUP(B108,Table35[#All],7,0)</f>
        <v>Laki-Laki</v>
      </c>
      <c r="Q108" t="str">
        <f>VLOOKUP(B108,Table35[#All],6,0)</f>
        <v>65+</v>
      </c>
      <c r="R108" t="str">
        <f>VLOOKUP(B108,Table35[#All],8,0)</f>
        <v>Jakarta</v>
      </c>
      <c r="S108" t="str">
        <f>VLOOKUP(B108,Table35[#All],9,0)</f>
        <v>Investasi</v>
      </c>
      <c r="T108" t="str">
        <f>VLOOKUP(B108,Table35[#All],11,0)</f>
        <v>Tidak</v>
      </c>
      <c r="U108" t="str">
        <f>VLOOKUP(B108,Table35[#All],12,0)</f>
        <v>Website</v>
      </c>
      <c r="V108">
        <f>VLOOKUP(B108,Table35[#All],10,0)</f>
        <v>3</v>
      </c>
    </row>
    <row r="109" spans="1:22" x14ac:dyDescent="0.25">
      <c r="A109" s="3">
        <v>142</v>
      </c>
      <c r="B109" s="3" t="s">
        <v>122</v>
      </c>
      <c r="C109" s="3">
        <v>2016</v>
      </c>
      <c r="D109" s="3">
        <v>8</v>
      </c>
      <c r="E109" s="3" t="s">
        <v>15</v>
      </c>
      <c r="F109" s="4">
        <v>86.198636424399993</v>
      </c>
      <c r="G109" s="5">
        <v>2</v>
      </c>
      <c r="H109" s="5">
        <v>2</v>
      </c>
      <c r="I109" s="4" t="s">
        <v>16</v>
      </c>
      <c r="J109" s="4" t="s">
        <v>16</v>
      </c>
      <c r="K109" s="4" t="s">
        <v>20</v>
      </c>
      <c r="L109" s="4">
        <v>3.6103637955926842</v>
      </c>
      <c r="M109" s="6">
        <v>1632482706.5140002</v>
      </c>
      <c r="N109" s="3" t="s">
        <v>18</v>
      </c>
      <c r="O109" t="str">
        <f>VLOOKUP(B109,Table35[#All],2,0)</f>
        <v>Individual</v>
      </c>
      <c r="P109" s="9" t="str">
        <f>VLOOKUP(B109,Table35[#All],7,0)</f>
        <v>Perempuan</v>
      </c>
      <c r="Q109" t="str">
        <f>VLOOKUP(B109,Table35[#All],6,0)</f>
        <v>56-65</v>
      </c>
      <c r="R109" t="str">
        <f>VLOOKUP(B109,Table35[#All],8,0)</f>
        <v>Jakarta</v>
      </c>
      <c r="S109" t="str">
        <f>VLOOKUP(B109,Table35[#All],9,0)</f>
        <v>Rumah</v>
      </c>
      <c r="T109" t="str">
        <f>VLOOKUP(B109,Table35[#All],11,0)</f>
        <v>Iya</v>
      </c>
      <c r="U109" t="str">
        <f>VLOOKUP(B109,Table35[#All],12,0)</f>
        <v>Website</v>
      </c>
      <c r="V109">
        <f>VLOOKUP(B109,Table35[#All],10,0)</f>
        <v>4</v>
      </c>
    </row>
    <row r="110" spans="1:22" x14ac:dyDescent="0.25">
      <c r="A110" s="3">
        <v>17</v>
      </c>
      <c r="B110" s="3" t="s">
        <v>123</v>
      </c>
      <c r="C110" s="3">
        <v>2016</v>
      </c>
      <c r="D110" s="3">
        <v>3</v>
      </c>
      <c r="E110" s="3" t="s">
        <v>15</v>
      </c>
      <c r="F110" s="4">
        <v>73.4432774916</v>
      </c>
      <c r="G110" s="5">
        <v>2</v>
      </c>
      <c r="H110" s="5">
        <v>1</v>
      </c>
      <c r="I110" s="4" t="s">
        <v>16</v>
      </c>
      <c r="J110" s="4" t="s">
        <v>16</v>
      </c>
      <c r="K110" s="4" t="s">
        <v>20</v>
      </c>
      <c r="L110" s="4">
        <v>4.8046527055639681</v>
      </c>
      <c r="M110" s="6">
        <v>1386483531.1139998</v>
      </c>
      <c r="N110" s="3" t="s">
        <v>18</v>
      </c>
      <c r="O110" t="str">
        <f>VLOOKUP(B110,Table35[#All],2,0)</f>
        <v>Individual</v>
      </c>
      <c r="P110" s="9" t="str">
        <f>VLOOKUP(B110,Table35[#All],7,0)</f>
        <v>Laki-Laki</v>
      </c>
      <c r="Q110" t="str">
        <f>VLOOKUP(B110,Table35[#All],6,0)</f>
        <v>26-35</v>
      </c>
      <c r="R110" t="str">
        <f>VLOOKUP(B110,Table35[#All],8,0)</f>
        <v>Jakarta</v>
      </c>
      <c r="S110" t="str">
        <f>VLOOKUP(B110,Table35[#All],9,0)</f>
        <v>Rumah</v>
      </c>
      <c r="T110" t="str">
        <f>VLOOKUP(B110,Table35[#All],11,0)</f>
        <v>Iya</v>
      </c>
      <c r="U110" t="str">
        <f>VLOOKUP(B110,Table35[#All],12,0)</f>
        <v>Website</v>
      </c>
      <c r="V110">
        <f>VLOOKUP(B110,Table35[#All],10,0)</f>
        <v>4</v>
      </c>
    </row>
    <row r="111" spans="1:22" x14ac:dyDescent="0.25">
      <c r="A111" s="3">
        <v>146</v>
      </c>
      <c r="B111" s="3" t="s">
        <v>124</v>
      </c>
      <c r="C111" s="3">
        <v>2016</v>
      </c>
      <c r="D111" s="3">
        <v>9</v>
      </c>
      <c r="E111" s="3" t="s">
        <v>15</v>
      </c>
      <c r="F111" s="4">
        <v>60.368034949199995</v>
      </c>
      <c r="G111" s="5">
        <v>2</v>
      </c>
      <c r="H111" s="5">
        <v>1</v>
      </c>
      <c r="I111" s="4" t="s">
        <v>16</v>
      </c>
      <c r="J111" s="4" t="s">
        <v>16</v>
      </c>
      <c r="K111" s="4" t="s">
        <v>20</v>
      </c>
      <c r="L111" s="4">
        <v>2.2126124307149047</v>
      </c>
      <c r="M111" s="6">
        <v>1139249423.664</v>
      </c>
      <c r="N111" s="3" t="s">
        <v>18</v>
      </c>
      <c r="O111" t="str">
        <f>VLOOKUP(B111,Table35[#All],2,0)</f>
        <v>Individual</v>
      </c>
      <c r="P111" s="9" t="str">
        <f>VLOOKUP(B111,Table35[#All],7,0)</f>
        <v>Laki-Laki</v>
      </c>
      <c r="Q111" t="str">
        <f>VLOOKUP(B111,Table35[#All],6,0)</f>
        <v>46-55</v>
      </c>
      <c r="R111" t="str">
        <f>VLOOKUP(B111,Table35[#All],8,0)</f>
        <v>Jakarta</v>
      </c>
      <c r="S111" t="str">
        <f>VLOOKUP(B111,Table35[#All],9,0)</f>
        <v>Rumah</v>
      </c>
      <c r="T111" t="str">
        <f>VLOOKUP(B111,Table35[#All],11,0)</f>
        <v>Tidak</v>
      </c>
      <c r="U111" t="str">
        <f>VLOOKUP(B111,Table35[#All],12,0)</f>
        <v>Agency</v>
      </c>
      <c r="V111">
        <f>VLOOKUP(B111,Table35[#All],10,0)</f>
        <v>4</v>
      </c>
    </row>
    <row r="112" spans="1:22" x14ac:dyDescent="0.25">
      <c r="A112" s="3">
        <v>136</v>
      </c>
      <c r="B112" s="3" t="s">
        <v>125</v>
      </c>
      <c r="C112" s="3">
        <v>2015</v>
      </c>
      <c r="D112" s="3">
        <v>12</v>
      </c>
      <c r="E112" s="3" t="s">
        <v>15</v>
      </c>
      <c r="F112" s="4">
        <v>67.245532555599993</v>
      </c>
      <c r="G112" s="5">
        <v>2</v>
      </c>
      <c r="H112" s="5">
        <v>1</v>
      </c>
      <c r="I112" s="4" t="s">
        <v>16</v>
      </c>
      <c r="J112" s="4" t="s">
        <v>16</v>
      </c>
      <c r="K112" s="4" t="s">
        <v>42</v>
      </c>
      <c r="L112" s="4"/>
      <c r="M112" s="6">
        <v>1218619268.108</v>
      </c>
      <c r="N112" s="3" t="s">
        <v>18</v>
      </c>
      <c r="O112" t="str">
        <f>VLOOKUP(B112,Table35[#All],2,0)</f>
        <v>Individual</v>
      </c>
      <c r="P112" s="9" t="str">
        <f>VLOOKUP(B112,Table35[#All],7,0)</f>
        <v>Perempuan</v>
      </c>
      <c r="Q112" t="str">
        <f>VLOOKUP(B112,Table35[#All],6,0)</f>
        <v>56-65</v>
      </c>
      <c r="R112" t="str">
        <f>VLOOKUP(B112,Table35[#All],8,0)</f>
        <v>Jakarta</v>
      </c>
      <c r="S112" t="str">
        <f>VLOOKUP(B112,Table35[#All],9,0)</f>
        <v>Investasi</v>
      </c>
      <c r="T112" t="str">
        <f>VLOOKUP(B112,Table35[#All],11,0)</f>
        <v>Tidak</v>
      </c>
      <c r="U112" t="str">
        <f>VLOOKUP(B112,Table35[#All],12,0)</f>
        <v>Website</v>
      </c>
      <c r="V112">
        <f>VLOOKUP(B112,Table35[#All],10,0)</f>
        <v>3</v>
      </c>
    </row>
    <row r="113" spans="1:22" x14ac:dyDescent="0.25">
      <c r="A113" s="3">
        <v>80</v>
      </c>
      <c r="B113" s="3" t="s">
        <v>126</v>
      </c>
      <c r="C113" s="3">
        <v>2016</v>
      </c>
      <c r="D113" s="3">
        <v>11</v>
      </c>
      <c r="E113" s="3" t="s">
        <v>15</v>
      </c>
      <c r="F113" s="4">
        <v>119.71644089280001</v>
      </c>
      <c r="G113" s="5">
        <v>4</v>
      </c>
      <c r="H113" s="5">
        <v>2</v>
      </c>
      <c r="I113" s="4" t="s">
        <v>16</v>
      </c>
      <c r="J113" s="4" t="s">
        <v>16</v>
      </c>
      <c r="K113" s="4" t="s">
        <v>20</v>
      </c>
      <c r="L113" s="4">
        <v>1.3042015607069462</v>
      </c>
      <c r="M113" s="6">
        <v>1799352331.2160001</v>
      </c>
      <c r="N113" s="3" t="s">
        <v>18</v>
      </c>
      <c r="O113" t="str">
        <f>VLOOKUP(B113,Table35[#All],2,0)</f>
        <v>Individual</v>
      </c>
      <c r="P113" s="9" t="str">
        <f>VLOOKUP(B113,Table35[#All],7,0)</f>
        <v>Perempuan</v>
      </c>
      <c r="Q113" t="str">
        <f>VLOOKUP(B113,Table35[#All],6,0)</f>
        <v>36-45</v>
      </c>
      <c r="R113" t="str">
        <f>VLOOKUP(B113,Table35[#All],8,0)</f>
        <v>Jakarta</v>
      </c>
      <c r="S113" t="str">
        <f>VLOOKUP(B113,Table35[#All],9,0)</f>
        <v>Rumah</v>
      </c>
      <c r="T113" t="str">
        <f>VLOOKUP(B113,Table35[#All],11,0)</f>
        <v>Tidak</v>
      </c>
      <c r="U113" t="str">
        <f>VLOOKUP(B113,Table35[#All],12,0)</f>
        <v>Agency</v>
      </c>
      <c r="V113">
        <f>VLOOKUP(B113,Table35[#All],10,0)</f>
        <v>4</v>
      </c>
    </row>
    <row r="114" spans="1:22" x14ac:dyDescent="0.25">
      <c r="A114" s="3">
        <v>176</v>
      </c>
      <c r="B114" s="3" t="s">
        <v>127</v>
      </c>
      <c r="C114" s="3">
        <v>2016</v>
      </c>
      <c r="D114" s="3">
        <v>5</v>
      </c>
      <c r="E114" s="3" t="s">
        <v>15</v>
      </c>
      <c r="F114" s="4">
        <v>69.064870585199998</v>
      </c>
      <c r="G114" s="5">
        <v>2</v>
      </c>
      <c r="H114" s="5">
        <v>1</v>
      </c>
      <c r="I114" s="4" t="s">
        <v>16</v>
      </c>
      <c r="J114" s="4" t="s">
        <v>16</v>
      </c>
      <c r="K114" s="4" t="s">
        <v>20</v>
      </c>
      <c r="L114" s="4">
        <v>1.2893455222423507</v>
      </c>
      <c r="M114" s="6">
        <v>1238028522.5440001</v>
      </c>
      <c r="N114" s="3" t="s">
        <v>18</v>
      </c>
      <c r="O114" t="str">
        <f>VLOOKUP(B114,Table35[#All],2,0)</f>
        <v>Individual</v>
      </c>
      <c r="P114" s="9" t="str">
        <f>VLOOKUP(B114,Table35[#All],7,0)</f>
        <v>Perempuan</v>
      </c>
      <c r="Q114" t="str">
        <f>VLOOKUP(B114,Table35[#All],6,0)</f>
        <v>65+</v>
      </c>
      <c r="R114" t="str">
        <f>VLOOKUP(B114,Table35[#All],8,0)</f>
        <v>Jakarta</v>
      </c>
      <c r="S114" t="str">
        <f>VLOOKUP(B114,Table35[#All],9,0)</f>
        <v>Investasi</v>
      </c>
      <c r="T114" t="str">
        <f>VLOOKUP(B114,Table35[#All],11,0)</f>
        <v>Iya</v>
      </c>
      <c r="U114" t="str">
        <f>VLOOKUP(B114,Table35[#All],12,0)</f>
        <v>Agency</v>
      </c>
      <c r="V114">
        <f>VLOOKUP(B114,Table35[#All],10,0)</f>
        <v>5</v>
      </c>
    </row>
    <row r="115" spans="1:22" x14ac:dyDescent="0.25">
      <c r="A115" s="3">
        <v>93</v>
      </c>
      <c r="B115" s="3" t="s">
        <v>128</v>
      </c>
      <c r="C115" s="3">
        <v>2017</v>
      </c>
      <c r="D115" s="3">
        <v>10</v>
      </c>
      <c r="E115" s="3" t="s">
        <v>15</v>
      </c>
      <c r="F115" s="4">
        <v>73.813142915200004</v>
      </c>
      <c r="G115" s="5">
        <v>2</v>
      </c>
      <c r="H115" s="5">
        <v>1</v>
      </c>
      <c r="I115" s="4" t="s">
        <v>16</v>
      </c>
      <c r="J115" s="4" t="s">
        <v>16</v>
      </c>
      <c r="K115" s="4" t="s">
        <v>20</v>
      </c>
      <c r="L115" s="4">
        <v>1.6804803626273603</v>
      </c>
      <c r="M115" s="6">
        <v>1350157139.6719999</v>
      </c>
      <c r="N115" s="3" t="s">
        <v>18</v>
      </c>
      <c r="O115" t="str">
        <f>VLOOKUP(B115,Table35[#All],2,0)</f>
        <v>Individual</v>
      </c>
      <c r="P115" s="9" t="str">
        <f>VLOOKUP(B115,Table35[#All],7,0)</f>
        <v>Perempuan</v>
      </c>
      <c r="Q115" t="str">
        <f>VLOOKUP(B115,Table35[#All],6,0)</f>
        <v>36-45</v>
      </c>
      <c r="R115" t="str">
        <f>VLOOKUP(B115,Table35[#All],8,0)</f>
        <v>Jakarta</v>
      </c>
      <c r="S115" t="str">
        <f>VLOOKUP(B115,Table35[#All],9,0)</f>
        <v>Rumah</v>
      </c>
      <c r="T115" t="str">
        <f>VLOOKUP(B115,Table35[#All],11,0)</f>
        <v>Iya</v>
      </c>
      <c r="U115" t="str">
        <f>VLOOKUP(B115,Table35[#All],12,0)</f>
        <v>Website</v>
      </c>
      <c r="V115">
        <f>VLOOKUP(B115,Table35[#All],10,0)</f>
        <v>1</v>
      </c>
    </row>
    <row r="116" spans="1:22" x14ac:dyDescent="0.25">
      <c r="A116" s="3">
        <v>100</v>
      </c>
      <c r="B116" s="3" t="s">
        <v>129</v>
      </c>
      <c r="C116" s="3">
        <v>2017</v>
      </c>
      <c r="D116" s="3">
        <v>1</v>
      </c>
      <c r="E116" s="3" t="s">
        <v>15</v>
      </c>
      <c r="F116" s="4">
        <v>60.358038586399999</v>
      </c>
      <c r="G116" s="5">
        <v>2</v>
      </c>
      <c r="H116" s="5">
        <v>1</v>
      </c>
      <c r="I116" s="4" t="s">
        <v>16</v>
      </c>
      <c r="J116" s="4" t="s">
        <v>16</v>
      </c>
      <c r="K116" s="4" t="s">
        <v>20</v>
      </c>
      <c r="L116" s="4">
        <v>3.4828151162282004</v>
      </c>
      <c r="M116" s="6">
        <v>1252105972.4360001</v>
      </c>
      <c r="N116" s="3" t="s">
        <v>18</v>
      </c>
      <c r="O116" t="str">
        <f>VLOOKUP(B116,Table35[#All],2,0)</f>
        <v>Individual</v>
      </c>
      <c r="P116" s="9" t="str">
        <f>VLOOKUP(B116,Table35[#All],7,0)</f>
        <v>Perempuan</v>
      </c>
      <c r="Q116" t="str">
        <f>VLOOKUP(B116,Table35[#All],6,0)</f>
        <v>46-55</v>
      </c>
      <c r="R116" t="str">
        <f>VLOOKUP(B116,Table35[#All],8,0)</f>
        <v>Jakarta</v>
      </c>
      <c r="S116" t="str">
        <f>VLOOKUP(B116,Table35[#All],9,0)</f>
        <v>Rumah</v>
      </c>
      <c r="T116" t="str">
        <f>VLOOKUP(B116,Table35[#All],11,0)</f>
        <v>Tidak</v>
      </c>
      <c r="U116" t="str">
        <f>VLOOKUP(B116,Table35[#All],12,0)</f>
        <v>Website</v>
      </c>
      <c r="V116">
        <f>VLOOKUP(B116,Table35[#All],10,0)</f>
        <v>4</v>
      </c>
    </row>
    <row r="117" spans="1:22" x14ac:dyDescent="0.25">
      <c r="A117" s="3">
        <v>153</v>
      </c>
      <c r="B117" s="3" t="s">
        <v>45</v>
      </c>
      <c r="C117" s="3">
        <v>2017</v>
      </c>
      <c r="D117" s="3">
        <v>12</v>
      </c>
      <c r="E117" s="3" t="s">
        <v>15</v>
      </c>
      <c r="F117" s="4">
        <v>68.115216119199999</v>
      </c>
      <c r="G117" s="5">
        <v>2</v>
      </c>
      <c r="H117" s="5">
        <v>1</v>
      </c>
      <c r="I117" s="4" t="s">
        <v>16</v>
      </c>
      <c r="J117" s="4" t="s">
        <v>16</v>
      </c>
      <c r="K117" s="4" t="s">
        <v>24</v>
      </c>
      <c r="L117" s="4"/>
      <c r="M117" s="6">
        <v>1314362732.8039999</v>
      </c>
      <c r="N117" s="3" t="s">
        <v>18</v>
      </c>
      <c r="O117" t="str">
        <f>VLOOKUP(B117,Table35[#All],2,0)</f>
        <v>Individual</v>
      </c>
      <c r="P117" s="9" t="str">
        <f>VLOOKUP(B117,Table35[#All],7,0)</f>
        <v>Laki-Laki</v>
      </c>
      <c r="Q117" t="str">
        <f>VLOOKUP(B117,Table35[#All],6,0)</f>
        <v>56-65</v>
      </c>
      <c r="R117" t="str">
        <f>VLOOKUP(B117,Table35[#All],8,0)</f>
        <v>Denpasar</v>
      </c>
      <c r="S117" t="str">
        <f>VLOOKUP(B117,Table35[#All],9,0)</f>
        <v>Investasi</v>
      </c>
      <c r="T117" t="str">
        <f>VLOOKUP(B117,Table35[#All],11,0)</f>
        <v>Tidak</v>
      </c>
      <c r="U117" t="str">
        <f>VLOOKUP(B117,Table35[#All],12,0)</f>
        <v>Website</v>
      </c>
      <c r="V117">
        <f>VLOOKUP(B117,Table35[#All],10,0)</f>
        <v>5</v>
      </c>
    </row>
    <row r="118" spans="1:22" x14ac:dyDescent="0.25">
      <c r="A118" s="3">
        <v>194</v>
      </c>
      <c r="B118" s="3" t="s">
        <v>48</v>
      </c>
      <c r="C118" s="3">
        <v>2015</v>
      </c>
      <c r="D118" s="3">
        <v>7</v>
      </c>
      <c r="E118" s="3" t="s">
        <v>15</v>
      </c>
      <c r="F118" s="4">
        <v>58.138846044799998</v>
      </c>
      <c r="G118" s="5">
        <v>2</v>
      </c>
      <c r="H118" s="5">
        <v>1</v>
      </c>
      <c r="I118" s="4" t="s">
        <v>16</v>
      </c>
      <c r="J118" s="4" t="s">
        <v>16</v>
      </c>
      <c r="K118" s="4" t="s">
        <v>20</v>
      </c>
      <c r="L118" s="4">
        <v>2.4448785733009544</v>
      </c>
      <c r="M118" s="6">
        <v>1135634638.5120001</v>
      </c>
      <c r="N118" s="3" t="s">
        <v>18</v>
      </c>
      <c r="O118" t="str">
        <f>VLOOKUP(B118,Table35[#All],2,0)</f>
        <v>Perusahaan</v>
      </c>
      <c r="P118" s="9" t="str">
        <f>VLOOKUP(B118,Table35[#All],7,0)</f>
        <v>N/A</v>
      </c>
      <c r="Q118">
        <f>VLOOKUP(B118,Table35[#All],6,0)</f>
        <v>0</v>
      </c>
      <c r="R118" t="str">
        <f>VLOOKUP(B118,Table35[#All],8,0)</f>
        <v>Jakarta</v>
      </c>
      <c r="S118" t="str">
        <f>VLOOKUP(B118,Table35[#All],9,0)</f>
        <v>Investasi</v>
      </c>
      <c r="T118" t="str">
        <f>VLOOKUP(B118,Table35[#All],11,0)</f>
        <v>Tidak</v>
      </c>
      <c r="U118" t="str">
        <f>VLOOKUP(B118,Table35[#All],12,0)</f>
        <v>Website</v>
      </c>
      <c r="V118">
        <f>VLOOKUP(B118,Table35[#All],10,0)</f>
        <v>5</v>
      </c>
    </row>
    <row r="119" spans="1:22" x14ac:dyDescent="0.25">
      <c r="A119" s="3">
        <v>83</v>
      </c>
      <c r="B119" s="3" t="s">
        <v>130</v>
      </c>
      <c r="C119" s="3">
        <v>2017</v>
      </c>
      <c r="D119" s="3">
        <v>7</v>
      </c>
      <c r="E119" s="3" t="s">
        <v>15</v>
      </c>
      <c r="F119" s="4">
        <v>72.563597565199998</v>
      </c>
      <c r="G119" s="5">
        <v>2</v>
      </c>
      <c r="H119" s="5">
        <v>1</v>
      </c>
      <c r="I119" s="4" t="s">
        <v>16</v>
      </c>
      <c r="J119" s="4" t="s">
        <v>16</v>
      </c>
      <c r="K119" s="4" t="s">
        <v>83</v>
      </c>
      <c r="L119" s="4"/>
      <c r="M119" s="6">
        <v>1188450934.132</v>
      </c>
      <c r="N119" s="3" t="s">
        <v>18</v>
      </c>
      <c r="O119" t="str">
        <f>VLOOKUP(B119,Table35[#All],2,0)</f>
        <v>Individual</v>
      </c>
      <c r="P119" s="9" t="str">
        <f>VLOOKUP(B119,Table35[#All],7,0)</f>
        <v>Laki-Laki</v>
      </c>
      <c r="Q119" t="str">
        <f>VLOOKUP(B119,Table35[#All],6,0)</f>
        <v>36-45</v>
      </c>
      <c r="R119" t="str">
        <f>VLOOKUP(B119,Table35[#All],8,0)</f>
        <v>Bandung</v>
      </c>
      <c r="S119" t="str">
        <f>VLOOKUP(B119,Table35[#All],9,0)</f>
        <v>Investasi</v>
      </c>
      <c r="T119" t="str">
        <f>VLOOKUP(B119,Table35[#All],11,0)</f>
        <v>Tidak</v>
      </c>
      <c r="U119" t="str">
        <f>VLOOKUP(B119,Table35[#All],12,0)</f>
        <v>Agency</v>
      </c>
      <c r="V119">
        <f>VLOOKUP(B119,Table35[#All],10,0)</f>
        <v>4</v>
      </c>
    </row>
    <row r="120" spans="1:22" x14ac:dyDescent="0.25">
      <c r="A120" s="3">
        <v>55</v>
      </c>
      <c r="B120" s="3" t="s">
        <v>131</v>
      </c>
      <c r="C120" s="3">
        <v>2017</v>
      </c>
      <c r="D120" s="3">
        <v>3</v>
      </c>
      <c r="E120" s="3" t="s">
        <v>15</v>
      </c>
      <c r="F120" s="4">
        <v>69.444732371599997</v>
      </c>
      <c r="G120" s="5">
        <v>2</v>
      </c>
      <c r="H120" s="5">
        <v>1</v>
      </c>
      <c r="I120" s="4" t="s">
        <v>16</v>
      </c>
      <c r="J120" s="4" t="s">
        <v>16</v>
      </c>
      <c r="K120" s="4" t="s">
        <v>20</v>
      </c>
      <c r="L120" s="4">
        <v>3.6065927323989859</v>
      </c>
      <c r="M120" s="6">
        <v>1105746076.556</v>
      </c>
      <c r="N120" s="3" t="s">
        <v>18</v>
      </c>
      <c r="O120" t="str">
        <f>VLOOKUP(B120,Table35[#All],2,0)</f>
        <v>Individual</v>
      </c>
      <c r="P120" s="9" t="str">
        <f>VLOOKUP(B120,Table35[#All],7,0)</f>
        <v>Laki-Laki</v>
      </c>
      <c r="Q120" t="str">
        <f>VLOOKUP(B120,Table35[#All],6,0)</f>
        <v>36-45</v>
      </c>
      <c r="R120" t="str">
        <f>VLOOKUP(B120,Table35[#All],8,0)</f>
        <v>Jakarta</v>
      </c>
      <c r="S120" t="str">
        <f>VLOOKUP(B120,Table35[#All],9,0)</f>
        <v>Investasi</v>
      </c>
      <c r="T120" t="str">
        <f>VLOOKUP(B120,Table35[#All],11,0)</f>
        <v>Tidak</v>
      </c>
      <c r="U120" t="str">
        <f>VLOOKUP(B120,Table35[#All],12,0)</f>
        <v>Agency</v>
      </c>
      <c r="V120">
        <f>VLOOKUP(B120,Table35[#All],10,0)</f>
        <v>2</v>
      </c>
    </row>
    <row r="121" spans="1:22" x14ac:dyDescent="0.25">
      <c r="A121" s="3">
        <v>108</v>
      </c>
      <c r="B121" s="3" t="s">
        <v>132</v>
      </c>
      <c r="C121" s="3">
        <v>2016</v>
      </c>
      <c r="D121" s="3">
        <v>8</v>
      </c>
      <c r="E121" s="3" t="s">
        <v>15</v>
      </c>
      <c r="F121" s="4">
        <v>86.198636424399993</v>
      </c>
      <c r="G121" s="5">
        <v>2</v>
      </c>
      <c r="H121" s="5">
        <v>2</v>
      </c>
      <c r="I121" s="4" t="s">
        <v>16</v>
      </c>
      <c r="J121" s="4" t="s">
        <v>16</v>
      </c>
      <c r="K121" s="4" t="s">
        <v>20</v>
      </c>
      <c r="L121" s="4">
        <v>4.041264067920074</v>
      </c>
      <c r="M121" s="6">
        <v>1704709831.9679997</v>
      </c>
      <c r="N121" s="3" t="s">
        <v>18</v>
      </c>
      <c r="O121" t="str">
        <f>VLOOKUP(B121,Table35[#All],2,0)</f>
        <v>Individual</v>
      </c>
      <c r="P121" s="9" t="str">
        <f>VLOOKUP(B121,Table35[#All],7,0)</f>
        <v>Laki-Laki</v>
      </c>
      <c r="Q121" t="str">
        <f>VLOOKUP(B121,Table35[#All],6,0)</f>
        <v>46-55</v>
      </c>
      <c r="R121" t="str">
        <f>VLOOKUP(B121,Table35[#All],8,0)</f>
        <v>Jakarta</v>
      </c>
      <c r="S121" t="str">
        <f>VLOOKUP(B121,Table35[#All],9,0)</f>
        <v>Rumah</v>
      </c>
      <c r="T121" t="str">
        <f>VLOOKUP(B121,Table35[#All],11,0)</f>
        <v>Iya</v>
      </c>
      <c r="U121" t="str">
        <f>VLOOKUP(B121,Table35[#All],12,0)</f>
        <v>Agency</v>
      </c>
      <c r="V121">
        <f>VLOOKUP(B121,Table35[#All],10,0)</f>
        <v>3</v>
      </c>
    </row>
    <row r="122" spans="1:22" x14ac:dyDescent="0.25">
      <c r="A122" s="3">
        <v>127</v>
      </c>
      <c r="B122" s="3" t="s">
        <v>133</v>
      </c>
      <c r="C122" s="3">
        <v>2014</v>
      </c>
      <c r="D122" s="3">
        <v>10</v>
      </c>
      <c r="E122" s="3" t="s">
        <v>15</v>
      </c>
      <c r="F122" s="4">
        <v>70.254437758400002</v>
      </c>
      <c r="G122" s="5">
        <v>2</v>
      </c>
      <c r="H122" s="5">
        <v>1</v>
      </c>
      <c r="I122" s="4" t="s">
        <v>16</v>
      </c>
      <c r="J122" s="4" t="s">
        <v>16</v>
      </c>
      <c r="K122" s="4" t="s">
        <v>37</v>
      </c>
      <c r="L122" s="4">
        <v>3.2769820103404323</v>
      </c>
      <c r="M122" s="6">
        <v>1214244812.2639999</v>
      </c>
      <c r="N122" s="3" t="s">
        <v>18</v>
      </c>
      <c r="O122" t="str">
        <f>VLOOKUP(B122,Table35[#All],2,0)</f>
        <v>Individual</v>
      </c>
      <c r="P122" s="9" t="str">
        <f>VLOOKUP(B122,Table35[#All],7,0)</f>
        <v>Laki-Laki</v>
      </c>
      <c r="Q122" t="str">
        <f>VLOOKUP(B122,Table35[#All],6,0)</f>
        <v>46-55</v>
      </c>
      <c r="R122" t="str">
        <f>VLOOKUP(B122,Table35[#All],8,0)</f>
        <v>Jakarta</v>
      </c>
      <c r="S122" t="str">
        <f>VLOOKUP(B122,Table35[#All],9,0)</f>
        <v>Investasi</v>
      </c>
      <c r="T122" t="str">
        <f>VLOOKUP(B122,Table35[#All],11,0)</f>
        <v>Tidak</v>
      </c>
      <c r="U122" t="str">
        <f>VLOOKUP(B122,Table35[#All],12,0)</f>
        <v>Agency</v>
      </c>
      <c r="V122">
        <f>VLOOKUP(B122,Table35[#All],10,0)</f>
        <v>4</v>
      </c>
    </row>
    <row r="123" spans="1:22" x14ac:dyDescent="0.25">
      <c r="A123" s="3">
        <v>129</v>
      </c>
      <c r="B123" s="3" t="s">
        <v>134</v>
      </c>
      <c r="C123" s="3">
        <v>2017</v>
      </c>
      <c r="D123" s="3">
        <v>7</v>
      </c>
      <c r="E123" s="3" t="s">
        <v>15</v>
      </c>
      <c r="F123" s="4">
        <v>72.973448439999999</v>
      </c>
      <c r="G123" s="5">
        <v>2</v>
      </c>
      <c r="H123" s="5">
        <v>1</v>
      </c>
      <c r="I123" s="4" t="s">
        <v>16</v>
      </c>
      <c r="J123" s="4" t="s">
        <v>16</v>
      </c>
      <c r="K123" s="4" t="s">
        <v>37</v>
      </c>
      <c r="L123" s="4">
        <v>0.96132736922382112</v>
      </c>
      <c r="M123" s="6">
        <v>1405014151.2</v>
      </c>
      <c r="N123" s="3" t="s">
        <v>18</v>
      </c>
      <c r="O123" t="str">
        <f>VLOOKUP(B123,Table35[#All],2,0)</f>
        <v>Individual</v>
      </c>
      <c r="P123" s="9" t="str">
        <f>VLOOKUP(B123,Table35[#All],7,0)</f>
        <v>Laki-Laki</v>
      </c>
      <c r="Q123" t="str">
        <f>VLOOKUP(B123,Table35[#All],6,0)</f>
        <v>46-55</v>
      </c>
      <c r="R123" t="str">
        <f>VLOOKUP(B123,Table35[#All],8,0)</f>
        <v>Jakarta</v>
      </c>
      <c r="S123" t="str">
        <f>VLOOKUP(B123,Table35[#All],9,0)</f>
        <v>Rumah</v>
      </c>
      <c r="T123" t="str">
        <f>VLOOKUP(B123,Table35[#All],11,0)</f>
        <v>Iya</v>
      </c>
      <c r="U123" t="str">
        <f>VLOOKUP(B123,Table35[#All],12,0)</f>
        <v>Client</v>
      </c>
      <c r="V123">
        <f>VLOOKUP(B123,Table35[#All],10,0)</f>
        <v>2</v>
      </c>
    </row>
    <row r="124" spans="1:22" x14ac:dyDescent="0.25">
      <c r="A124" s="3">
        <v>74</v>
      </c>
      <c r="B124" s="3" t="s">
        <v>135</v>
      </c>
      <c r="C124" s="3">
        <v>2016</v>
      </c>
      <c r="D124" s="3">
        <v>10</v>
      </c>
      <c r="E124" s="3" t="s">
        <v>15</v>
      </c>
      <c r="F124" s="4">
        <v>60.368034949199995</v>
      </c>
      <c r="G124" s="5">
        <v>2</v>
      </c>
      <c r="H124" s="5">
        <v>1</v>
      </c>
      <c r="I124" s="4" t="s">
        <v>16</v>
      </c>
      <c r="J124" s="4" t="s">
        <v>16</v>
      </c>
      <c r="K124" s="4" t="s">
        <v>20</v>
      </c>
      <c r="L124" s="4">
        <v>4.9384183333298388</v>
      </c>
      <c r="M124" s="6">
        <v>1246896775.6299999</v>
      </c>
      <c r="N124" s="3" t="s">
        <v>18</v>
      </c>
      <c r="O124" t="str">
        <f>VLOOKUP(B124,Table35[#All],2,0)</f>
        <v>Individual</v>
      </c>
      <c r="P124" s="9" t="str">
        <f>VLOOKUP(B124,Table35[#All],7,0)</f>
        <v>Laki-Laki</v>
      </c>
      <c r="Q124" t="str">
        <f>VLOOKUP(B124,Table35[#All],6,0)</f>
        <v>36-45</v>
      </c>
      <c r="R124" t="str">
        <f>VLOOKUP(B124,Table35[#All],8,0)</f>
        <v>Jakarta</v>
      </c>
      <c r="S124" t="str">
        <f>VLOOKUP(B124,Table35[#All],9,0)</f>
        <v>Investasi</v>
      </c>
      <c r="T124" t="str">
        <f>VLOOKUP(B124,Table35[#All],11,0)</f>
        <v>Tidak</v>
      </c>
      <c r="U124" t="str">
        <f>VLOOKUP(B124,Table35[#All],12,0)</f>
        <v>Agency</v>
      </c>
      <c r="V124">
        <f>VLOOKUP(B124,Table35[#All],10,0)</f>
        <v>5</v>
      </c>
    </row>
    <row r="125" spans="1:22" x14ac:dyDescent="0.25">
      <c r="A125" s="3">
        <v>4</v>
      </c>
      <c r="B125" s="3" t="s">
        <v>136</v>
      </c>
      <c r="C125" s="3">
        <v>2017</v>
      </c>
      <c r="D125" s="3">
        <v>12</v>
      </c>
      <c r="E125" s="3" t="s">
        <v>15</v>
      </c>
      <c r="F125" s="4">
        <v>149.08575479919998</v>
      </c>
      <c r="G125" s="5">
        <v>4</v>
      </c>
      <c r="H125" s="5">
        <v>3</v>
      </c>
      <c r="I125" s="4" t="s">
        <v>16</v>
      </c>
      <c r="J125" s="4" t="s">
        <v>23</v>
      </c>
      <c r="K125" s="4" t="s">
        <v>17</v>
      </c>
      <c r="L125" s="4">
        <v>0.68983002731556331</v>
      </c>
      <c r="M125" s="6">
        <v>2514565220.5519996</v>
      </c>
      <c r="N125" s="3" t="s">
        <v>18</v>
      </c>
      <c r="O125" t="str">
        <f>VLOOKUP(B125,Table35[#All],2,0)</f>
        <v>Individual</v>
      </c>
      <c r="P125" s="9" t="str">
        <f>VLOOKUP(B125,Table35[#All],7,0)</f>
        <v>Laki-Laki</v>
      </c>
      <c r="Q125" t="str">
        <f>VLOOKUP(B125,Table35[#All],6,0)</f>
        <v>18-25</v>
      </c>
      <c r="R125" t="str">
        <f>VLOOKUP(B125,Table35[#All],8,0)</f>
        <v>Jakarta</v>
      </c>
      <c r="S125" t="str">
        <f>VLOOKUP(B125,Table35[#All],9,0)</f>
        <v>Investasi</v>
      </c>
      <c r="T125" t="str">
        <f>VLOOKUP(B125,Table35[#All],11,0)</f>
        <v>Iya</v>
      </c>
      <c r="U125" t="str">
        <f>VLOOKUP(B125,Table35[#All],12,0)</f>
        <v>Website</v>
      </c>
      <c r="V125">
        <f>VLOOKUP(B125,Table35[#All],10,0)</f>
        <v>3</v>
      </c>
    </row>
    <row r="126" spans="1:22" x14ac:dyDescent="0.25">
      <c r="A126" s="3">
        <v>188</v>
      </c>
      <c r="B126" s="3" t="s">
        <v>48</v>
      </c>
      <c r="C126" s="3">
        <v>2015</v>
      </c>
      <c r="D126" s="3">
        <v>7</v>
      </c>
      <c r="E126" s="3" t="s">
        <v>15</v>
      </c>
      <c r="F126" s="4">
        <v>70.254437758400002</v>
      </c>
      <c r="G126" s="5">
        <v>2</v>
      </c>
      <c r="H126" s="5">
        <v>1</v>
      </c>
      <c r="I126" s="4" t="s">
        <v>16</v>
      </c>
      <c r="J126" s="4" t="s">
        <v>16</v>
      </c>
      <c r="K126" s="4" t="s">
        <v>20</v>
      </c>
      <c r="L126" s="4">
        <v>2.7984935832534008</v>
      </c>
      <c r="M126" s="6">
        <v>1149655645.1600001</v>
      </c>
      <c r="N126" s="3" t="s">
        <v>18</v>
      </c>
      <c r="O126" t="str">
        <f>VLOOKUP(B126,Table35[#All],2,0)</f>
        <v>Perusahaan</v>
      </c>
      <c r="P126" s="9" t="str">
        <f>VLOOKUP(B126,Table35[#All],7,0)</f>
        <v>N/A</v>
      </c>
      <c r="Q126">
        <f>VLOOKUP(B126,Table35[#All],6,0)</f>
        <v>0</v>
      </c>
      <c r="R126" t="str">
        <f>VLOOKUP(B126,Table35[#All],8,0)</f>
        <v>Jakarta</v>
      </c>
      <c r="S126" t="str">
        <f>VLOOKUP(B126,Table35[#All],9,0)</f>
        <v>Investasi</v>
      </c>
      <c r="T126" t="str">
        <f>VLOOKUP(B126,Table35[#All],11,0)</f>
        <v>Tidak</v>
      </c>
      <c r="U126" t="str">
        <f>VLOOKUP(B126,Table35[#All],12,0)</f>
        <v>Website</v>
      </c>
      <c r="V126">
        <f>VLOOKUP(B126,Table35[#All],10,0)</f>
        <v>5</v>
      </c>
    </row>
    <row r="127" spans="1:22" x14ac:dyDescent="0.25">
      <c r="A127" s="3">
        <v>154</v>
      </c>
      <c r="B127" s="3" t="s">
        <v>137</v>
      </c>
      <c r="C127" s="3">
        <v>2014</v>
      </c>
      <c r="D127" s="3">
        <v>11</v>
      </c>
      <c r="E127" s="3" t="s">
        <v>15</v>
      </c>
      <c r="F127" s="4">
        <v>72.673557556000006</v>
      </c>
      <c r="G127" s="5">
        <v>2</v>
      </c>
      <c r="H127" s="5">
        <v>1</v>
      </c>
      <c r="I127" s="4" t="s">
        <v>16</v>
      </c>
      <c r="J127" s="4" t="s">
        <v>16</v>
      </c>
      <c r="K127" s="4" t="s">
        <v>20</v>
      </c>
      <c r="L127" s="4">
        <v>2.0406072004455016</v>
      </c>
      <c r="M127" s="6">
        <v>1160610660.6600001</v>
      </c>
      <c r="N127" s="3" t="s">
        <v>18</v>
      </c>
      <c r="O127" t="str">
        <f>VLOOKUP(B127,Table35[#All],2,0)</f>
        <v>Individual</v>
      </c>
      <c r="P127" s="9" t="str">
        <f>VLOOKUP(B127,Table35[#All],7,0)</f>
        <v>Laki-Laki</v>
      </c>
      <c r="Q127" t="str">
        <f>VLOOKUP(B127,Table35[#All],6,0)</f>
        <v>56-65</v>
      </c>
      <c r="R127" t="str">
        <f>VLOOKUP(B127,Table35[#All],8,0)</f>
        <v>Jakarta</v>
      </c>
      <c r="S127" t="str">
        <f>VLOOKUP(B127,Table35[#All],9,0)</f>
        <v>Rumah</v>
      </c>
      <c r="T127" t="str">
        <f>VLOOKUP(B127,Table35[#All],11,0)</f>
        <v>Iya</v>
      </c>
      <c r="U127" t="str">
        <f>VLOOKUP(B127,Table35[#All],12,0)</f>
        <v>Website</v>
      </c>
      <c r="V127">
        <f>VLOOKUP(B127,Table35[#All],10,0)</f>
        <v>5</v>
      </c>
    </row>
    <row r="128" spans="1:22" x14ac:dyDescent="0.25">
      <c r="A128" s="3">
        <v>143</v>
      </c>
      <c r="B128" s="3" t="s">
        <v>138</v>
      </c>
      <c r="C128" s="3">
        <v>2017</v>
      </c>
      <c r="D128" s="3">
        <v>3</v>
      </c>
      <c r="E128" s="3" t="s">
        <v>15</v>
      </c>
      <c r="F128" s="4">
        <v>65.186281818799998</v>
      </c>
      <c r="G128" s="5">
        <v>2</v>
      </c>
      <c r="H128" s="5">
        <v>1</v>
      </c>
      <c r="I128" s="4" t="s">
        <v>16</v>
      </c>
      <c r="J128" s="4" t="s">
        <v>16</v>
      </c>
      <c r="K128" s="4" t="s">
        <v>20</v>
      </c>
      <c r="L128" s="4">
        <v>2.9620025110228476</v>
      </c>
      <c r="M128" s="6">
        <v>1134812434.0739999</v>
      </c>
      <c r="N128" s="3" t="s">
        <v>18</v>
      </c>
      <c r="O128" t="str">
        <f>VLOOKUP(B128,Table35[#All],2,0)</f>
        <v>Individual</v>
      </c>
      <c r="P128" s="9" t="str">
        <f>VLOOKUP(B128,Table35[#All],7,0)</f>
        <v>Laki-Laki</v>
      </c>
      <c r="Q128" t="str">
        <f>VLOOKUP(B128,Table35[#All],6,0)</f>
        <v>56-65</v>
      </c>
      <c r="R128" t="str">
        <f>VLOOKUP(B128,Table35[#All],8,0)</f>
        <v>Jakarta</v>
      </c>
      <c r="S128" t="str">
        <f>VLOOKUP(B128,Table35[#All],9,0)</f>
        <v>Rumah</v>
      </c>
      <c r="T128" t="str">
        <f>VLOOKUP(B128,Table35[#All],11,0)</f>
        <v>Tidak</v>
      </c>
      <c r="U128" t="str">
        <f>VLOOKUP(B128,Table35[#All],12,0)</f>
        <v>Agency</v>
      </c>
      <c r="V128">
        <f>VLOOKUP(B128,Table35[#All],10,0)</f>
        <v>3</v>
      </c>
    </row>
    <row r="129" spans="1:22" x14ac:dyDescent="0.25">
      <c r="A129" s="3">
        <v>128</v>
      </c>
      <c r="B129" s="3" t="s">
        <v>139</v>
      </c>
      <c r="C129" s="3">
        <v>2015</v>
      </c>
      <c r="D129" s="3">
        <v>8</v>
      </c>
      <c r="E129" s="3" t="s">
        <v>15</v>
      </c>
      <c r="F129" s="4">
        <v>68.435099728799983</v>
      </c>
      <c r="G129" s="5">
        <v>2</v>
      </c>
      <c r="H129" s="5">
        <v>1</v>
      </c>
      <c r="I129" s="4" t="s">
        <v>16</v>
      </c>
      <c r="J129" s="4" t="s">
        <v>16</v>
      </c>
      <c r="K129" s="4" t="s">
        <v>37</v>
      </c>
      <c r="L129" s="4">
        <v>1.6043028957871113</v>
      </c>
      <c r="M129" s="6">
        <v>1104565616.8359997</v>
      </c>
      <c r="N129" s="3" t="s">
        <v>18</v>
      </c>
      <c r="O129" t="str">
        <f>VLOOKUP(B129,Table35[#All],2,0)</f>
        <v>Individual</v>
      </c>
      <c r="P129" s="9" t="str">
        <f>VLOOKUP(B129,Table35[#All],7,0)</f>
        <v>Laki-Laki</v>
      </c>
      <c r="Q129" t="str">
        <f>VLOOKUP(B129,Table35[#All],6,0)</f>
        <v>46-55</v>
      </c>
      <c r="R129" t="str">
        <f>VLOOKUP(B129,Table35[#All],8,0)</f>
        <v>Jakarta</v>
      </c>
      <c r="S129" t="str">
        <f>VLOOKUP(B129,Table35[#All],9,0)</f>
        <v>Rumah</v>
      </c>
      <c r="T129" t="str">
        <f>VLOOKUP(B129,Table35[#All],11,0)</f>
        <v>Tidak</v>
      </c>
      <c r="U129" t="str">
        <f>VLOOKUP(B129,Table35[#All],12,0)</f>
        <v>Website</v>
      </c>
      <c r="V129">
        <f>VLOOKUP(B129,Table35[#All],10,0)</f>
        <v>2</v>
      </c>
    </row>
    <row r="130" spans="1:22" x14ac:dyDescent="0.25">
      <c r="A130" s="3">
        <v>167</v>
      </c>
      <c r="B130" s="3" t="s">
        <v>140</v>
      </c>
      <c r="C130" s="3">
        <v>2016</v>
      </c>
      <c r="D130" s="3">
        <v>3</v>
      </c>
      <c r="E130" s="3" t="s">
        <v>15</v>
      </c>
      <c r="F130" s="4">
        <v>72.563597565199998</v>
      </c>
      <c r="G130" s="5">
        <v>2</v>
      </c>
      <c r="H130" s="5">
        <v>1</v>
      </c>
      <c r="I130" s="4" t="s">
        <v>16</v>
      </c>
      <c r="J130" s="4" t="s">
        <v>16</v>
      </c>
      <c r="K130" s="4" t="s">
        <v>20</v>
      </c>
      <c r="L130" s="4">
        <v>2.0600385586621095</v>
      </c>
      <c r="M130" s="6">
        <v>1433276737.9919999</v>
      </c>
      <c r="N130" s="3" t="s">
        <v>18</v>
      </c>
      <c r="O130" t="str">
        <f>VLOOKUP(B130,Table35[#All],2,0)</f>
        <v>Individual</v>
      </c>
      <c r="P130" s="9" t="str">
        <f>VLOOKUP(B130,Table35[#All],7,0)</f>
        <v>Perempuan</v>
      </c>
      <c r="Q130" t="str">
        <f>VLOOKUP(B130,Table35[#All],6,0)</f>
        <v>65+</v>
      </c>
      <c r="R130" t="str">
        <f>VLOOKUP(B130,Table35[#All],8,0)</f>
        <v>Jakarta</v>
      </c>
      <c r="S130" t="str">
        <f>VLOOKUP(B130,Table35[#All],9,0)</f>
        <v>Investasi</v>
      </c>
      <c r="T130" t="str">
        <f>VLOOKUP(B130,Table35[#All],11,0)</f>
        <v>Iya</v>
      </c>
      <c r="U130" t="str">
        <f>VLOOKUP(B130,Table35[#All],12,0)</f>
        <v>Website</v>
      </c>
      <c r="V130">
        <f>VLOOKUP(B130,Table35[#All],10,0)</f>
        <v>3</v>
      </c>
    </row>
    <row r="131" spans="1:22" x14ac:dyDescent="0.25">
      <c r="A131" s="3">
        <v>151</v>
      </c>
      <c r="B131" s="3" t="s">
        <v>45</v>
      </c>
      <c r="C131" s="3">
        <v>2017</v>
      </c>
      <c r="D131" s="3">
        <v>2</v>
      </c>
      <c r="E131" s="3" t="s">
        <v>15</v>
      </c>
      <c r="F131" s="4">
        <v>105.17173301879998</v>
      </c>
      <c r="G131" s="5">
        <v>3</v>
      </c>
      <c r="H131" s="5">
        <v>2</v>
      </c>
      <c r="I131" s="4" t="s">
        <v>16</v>
      </c>
      <c r="J131" s="4" t="s">
        <v>16</v>
      </c>
      <c r="K131" s="4" t="s">
        <v>24</v>
      </c>
      <c r="L131" s="4"/>
      <c r="M131" s="6">
        <v>1980392885.3499997</v>
      </c>
      <c r="N131" s="3" t="s">
        <v>18</v>
      </c>
      <c r="O131" t="str">
        <f>VLOOKUP(B131,Table35[#All],2,0)</f>
        <v>Individual</v>
      </c>
      <c r="P131" s="9" t="str">
        <f>VLOOKUP(B131,Table35[#All],7,0)</f>
        <v>Laki-Laki</v>
      </c>
      <c r="Q131" t="str">
        <f>VLOOKUP(B131,Table35[#All],6,0)</f>
        <v>56-65</v>
      </c>
      <c r="R131" t="str">
        <f>VLOOKUP(B131,Table35[#All],8,0)</f>
        <v>Denpasar</v>
      </c>
      <c r="S131" t="str">
        <f>VLOOKUP(B131,Table35[#All],9,0)</f>
        <v>Investasi</v>
      </c>
      <c r="T131" t="str">
        <f>VLOOKUP(B131,Table35[#All],11,0)</f>
        <v>Tidak</v>
      </c>
      <c r="U131" t="str">
        <f>VLOOKUP(B131,Table35[#All],12,0)</f>
        <v>Website</v>
      </c>
      <c r="V131">
        <f>VLOOKUP(B131,Table35[#All],10,0)</f>
        <v>5</v>
      </c>
    </row>
    <row r="132" spans="1:22" x14ac:dyDescent="0.25">
      <c r="A132" s="3">
        <v>155</v>
      </c>
      <c r="B132" s="3" t="s">
        <v>141</v>
      </c>
      <c r="C132" s="3">
        <v>2017</v>
      </c>
      <c r="D132" s="3">
        <v>11</v>
      </c>
      <c r="E132" s="3" t="s">
        <v>15</v>
      </c>
      <c r="F132" s="4">
        <v>74.163015613200002</v>
      </c>
      <c r="G132" s="5">
        <v>2</v>
      </c>
      <c r="H132" s="5">
        <v>1</v>
      </c>
      <c r="I132" s="4" t="s">
        <v>16</v>
      </c>
      <c r="J132" s="4" t="s">
        <v>16</v>
      </c>
      <c r="K132" s="4" t="s">
        <v>20</v>
      </c>
      <c r="L132" s="4">
        <v>3.186335821787539</v>
      </c>
      <c r="M132" s="6">
        <v>1461650602.5440001</v>
      </c>
      <c r="N132" s="3" t="s">
        <v>18</v>
      </c>
      <c r="O132" t="str">
        <f>VLOOKUP(B132,Table35[#All],2,0)</f>
        <v>Individual</v>
      </c>
      <c r="P132" s="9" t="str">
        <f>VLOOKUP(B132,Table35[#All],7,0)</f>
        <v>Laki-Laki</v>
      </c>
      <c r="Q132" t="str">
        <f>VLOOKUP(B132,Table35[#All],6,0)</f>
        <v>56-65</v>
      </c>
      <c r="R132" t="str">
        <f>VLOOKUP(B132,Table35[#All],8,0)</f>
        <v>Jakarta</v>
      </c>
      <c r="S132" t="str">
        <f>VLOOKUP(B132,Table35[#All],9,0)</f>
        <v>Investasi</v>
      </c>
      <c r="T132" t="str">
        <f>VLOOKUP(B132,Table35[#All],11,0)</f>
        <v>Tidak</v>
      </c>
      <c r="U132" t="str">
        <f>VLOOKUP(B132,Table35[#All],12,0)</f>
        <v>Agency</v>
      </c>
      <c r="V132">
        <f>VLOOKUP(B132,Table35[#All],10,0)</f>
        <v>4</v>
      </c>
    </row>
    <row r="133" spans="1:22" x14ac:dyDescent="0.25">
      <c r="A133" s="3">
        <v>39</v>
      </c>
      <c r="B133" s="3" t="s">
        <v>142</v>
      </c>
      <c r="C133" s="3">
        <v>2016</v>
      </c>
      <c r="D133" s="3">
        <v>7</v>
      </c>
      <c r="E133" s="3" t="s">
        <v>15</v>
      </c>
      <c r="F133" s="4">
        <v>72.973448439999999</v>
      </c>
      <c r="G133" s="5">
        <v>2</v>
      </c>
      <c r="H133" s="5">
        <v>1</v>
      </c>
      <c r="I133" s="4" t="s">
        <v>16</v>
      </c>
      <c r="J133" s="4" t="s">
        <v>16</v>
      </c>
      <c r="K133" s="4" t="s">
        <v>20</v>
      </c>
      <c r="L133" s="4">
        <v>1.1623250617897254</v>
      </c>
      <c r="M133" s="6">
        <v>1250155638.6000001</v>
      </c>
      <c r="N133" s="3" t="s">
        <v>18</v>
      </c>
      <c r="O133" t="str">
        <f>VLOOKUP(B133,Table35[#All],2,0)</f>
        <v>Individual</v>
      </c>
      <c r="P133" s="9" t="str">
        <f>VLOOKUP(B133,Table35[#All],7,0)</f>
        <v>Laki-Laki</v>
      </c>
      <c r="Q133" t="str">
        <f>VLOOKUP(B133,Table35[#All],6,0)</f>
        <v>26-35</v>
      </c>
      <c r="R133" t="str">
        <f>VLOOKUP(B133,Table35[#All],8,0)</f>
        <v>Jakarta</v>
      </c>
      <c r="S133" t="str">
        <f>VLOOKUP(B133,Table35[#All],9,0)</f>
        <v>Rumah</v>
      </c>
      <c r="T133" t="str">
        <f>VLOOKUP(B133,Table35[#All],11,0)</f>
        <v>Tidak</v>
      </c>
      <c r="U133" t="str">
        <f>VLOOKUP(B133,Table35[#All],12,0)</f>
        <v>Website</v>
      </c>
      <c r="V133">
        <f>VLOOKUP(B133,Table35[#All],10,0)</f>
        <v>1</v>
      </c>
    </row>
    <row r="134" spans="1:22" x14ac:dyDescent="0.25">
      <c r="A134" s="3">
        <v>187</v>
      </c>
      <c r="B134" s="3" t="s">
        <v>143</v>
      </c>
      <c r="C134" s="3">
        <v>2014</v>
      </c>
      <c r="D134" s="3">
        <v>3</v>
      </c>
      <c r="E134" s="3" t="s">
        <v>15</v>
      </c>
      <c r="F134" s="4">
        <v>54.560148162399997</v>
      </c>
      <c r="G134" s="5">
        <v>1</v>
      </c>
      <c r="H134" s="5">
        <v>1</v>
      </c>
      <c r="I134" s="4" t="s">
        <v>16</v>
      </c>
      <c r="J134" s="4" t="s">
        <v>16</v>
      </c>
      <c r="K134" s="4" t="s">
        <v>20</v>
      </c>
      <c r="L134" s="4">
        <v>2.6483988245063039</v>
      </c>
      <c r="M134" s="6">
        <v>939674325.39200008</v>
      </c>
      <c r="N134" s="3" t="s">
        <v>18</v>
      </c>
      <c r="O134" t="str">
        <f>VLOOKUP(B134,Table35[#All],2,0)</f>
        <v>Perusahaan</v>
      </c>
      <c r="P134" s="9" t="str">
        <f>VLOOKUP(B134,Table35[#All],7,0)</f>
        <v>N/A</v>
      </c>
      <c r="Q134">
        <f>VLOOKUP(B134,Table35[#All],6,0)</f>
        <v>0</v>
      </c>
      <c r="R134" t="str">
        <f>VLOOKUP(B134,Table35[#All],8,0)</f>
        <v>Jakarta</v>
      </c>
      <c r="S134" t="str">
        <f>VLOOKUP(B134,Table35[#All],9,0)</f>
        <v>Rumah</v>
      </c>
      <c r="T134" t="str">
        <f>VLOOKUP(B134,Table35[#All],11,0)</f>
        <v>Iya</v>
      </c>
      <c r="U134" t="str">
        <f>VLOOKUP(B134,Table35[#All],12,0)</f>
        <v>Website</v>
      </c>
      <c r="V134">
        <f>VLOOKUP(B134,Table35[#All],10,0)</f>
        <v>3</v>
      </c>
    </row>
    <row r="135" spans="1:22" x14ac:dyDescent="0.25">
      <c r="A135" s="3">
        <v>147</v>
      </c>
      <c r="B135" s="3" t="s">
        <v>45</v>
      </c>
      <c r="C135" s="3">
        <v>2017</v>
      </c>
      <c r="D135" s="3">
        <v>3</v>
      </c>
      <c r="E135" s="3" t="s">
        <v>15</v>
      </c>
      <c r="F135" s="4">
        <v>60.368034949199995</v>
      </c>
      <c r="G135" s="5">
        <v>2</v>
      </c>
      <c r="H135" s="5">
        <v>1</v>
      </c>
      <c r="I135" s="4" t="s">
        <v>16</v>
      </c>
      <c r="J135" s="4" t="s">
        <v>16</v>
      </c>
      <c r="K135" s="4" t="s">
        <v>24</v>
      </c>
      <c r="L135" s="4"/>
      <c r="M135" s="6">
        <v>986318380.51999986</v>
      </c>
      <c r="N135" s="3" t="s">
        <v>18</v>
      </c>
      <c r="O135" t="str">
        <f>VLOOKUP(B135,Table35[#All],2,0)</f>
        <v>Individual</v>
      </c>
      <c r="P135" s="9" t="str">
        <f>VLOOKUP(B135,Table35[#All],7,0)</f>
        <v>Laki-Laki</v>
      </c>
      <c r="Q135" t="str">
        <f>VLOOKUP(B135,Table35[#All],6,0)</f>
        <v>56-65</v>
      </c>
      <c r="R135" t="str">
        <f>VLOOKUP(B135,Table35[#All],8,0)</f>
        <v>Denpasar</v>
      </c>
      <c r="S135" t="str">
        <f>VLOOKUP(B135,Table35[#All],9,0)</f>
        <v>Investasi</v>
      </c>
      <c r="T135" t="str">
        <f>VLOOKUP(B135,Table35[#All],11,0)</f>
        <v>Tidak</v>
      </c>
      <c r="U135" t="str">
        <f>VLOOKUP(B135,Table35[#All],12,0)</f>
        <v>Website</v>
      </c>
      <c r="V135">
        <f>VLOOKUP(B135,Table35[#All],10,0)</f>
        <v>5</v>
      </c>
    </row>
    <row r="136" spans="1:22" x14ac:dyDescent="0.25">
      <c r="A136" s="3">
        <v>163</v>
      </c>
      <c r="B136" s="3" t="s">
        <v>107</v>
      </c>
      <c r="C136" s="3">
        <v>2017</v>
      </c>
      <c r="D136" s="3">
        <v>8</v>
      </c>
      <c r="E136" s="3" t="s">
        <v>15</v>
      </c>
      <c r="F136" s="4">
        <v>85.768792824000002</v>
      </c>
      <c r="G136" s="5">
        <v>2</v>
      </c>
      <c r="H136" s="5">
        <v>2</v>
      </c>
      <c r="I136" s="4" t="s">
        <v>16</v>
      </c>
      <c r="J136" s="4" t="s">
        <v>16</v>
      </c>
      <c r="K136" s="4" t="s">
        <v>20</v>
      </c>
      <c r="L136" s="4">
        <v>1.1174696229007854</v>
      </c>
      <c r="M136" s="6">
        <v>1637656484.6399999</v>
      </c>
      <c r="N136" s="3" t="s">
        <v>18</v>
      </c>
      <c r="O136" t="str">
        <f>VLOOKUP(B136,Table35[#All],2,0)</f>
        <v>Individual</v>
      </c>
      <c r="P136" s="9" t="str">
        <f>VLOOKUP(B136,Table35[#All],7,0)</f>
        <v>Laki-Laki</v>
      </c>
      <c r="Q136" t="str">
        <f>VLOOKUP(B136,Table35[#All],6,0)</f>
        <v>65+</v>
      </c>
      <c r="R136" t="str">
        <f>VLOOKUP(B136,Table35[#All],8,0)</f>
        <v>Jakarta</v>
      </c>
      <c r="S136" t="str">
        <f>VLOOKUP(B136,Table35[#All],9,0)</f>
        <v>Investasi</v>
      </c>
      <c r="T136" t="str">
        <f>VLOOKUP(B136,Table35[#All],11,0)</f>
        <v>Tidak</v>
      </c>
      <c r="U136" t="str">
        <f>VLOOKUP(B136,Table35[#All],12,0)</f>
        <v>Website</v>
      </c>
      <c r="V136">
        <f>VLOOKUP(B136,Table35[#All],10,0)</f>
        <v>4</v>
      </c>
    </row>
    <row r="137" spans="1:22" x14ac:dyDescent="0.25">
      <c r="A137" s="3">
        <v>22</v>
      </c>
      <c r="B137" s="3" t="s">
        <v>144</v>
      </c>
      <c r="C137" s="3">
        <v>2016</v>
      </c>
      <c r="D137" s="3">
        <v>12</v>
      </c>
      <c r="E137" s="3" t="s">
        <v>15</v>
      </c>
      <c r="F137" s="4">
        <v>60.358038586399999</v>
      </c>
      <c r="G137" s="5">
        <v>2</v>
      </c>
      <c r="H137" s="5">
        <v>1</v>
      </c>
      <c r="I137" s="4" t="s">
        <v>16</v>
      </c>
      <c r="J137" s="4" t="s">
        <v>16</v>
      </c>
      <c r="K137" s="4" t="s">
        <v>20</v>
      </c>
      <c r="L137" s="4">
        <v>3.8044880322521308</v>
      </c>
      <c r="M137" s="6">
        <v>937873105.53200006</v>
      </c>
      <c r="N137" s="3" t="s">
        <v>18</v>
      </c>
      <c r="O137" t="str">
        <f>VLOOKUP(B137,Table35[#All],2,0)</f>
        <v>Individual</v>
      </c>
      <c r="P137" s="9" t="str">
        <f>VLOOKUP(B137,Table35[#All],7,0)</f>
        <v>Laki-Laki</v>
      </c>
      <c r="Q137" t="str">
        <f>VLOOKUP(B137,Table35[#All],6,0)</f>
        <v>26-35</v>
      </c>
      <c r="R137" t="str">
        <f>VLOOKUP(B137,Table35[#All],8,0)</f>
        <v>Jakarta</v>
      </c>
      <c r="S137" t="str">
        <f>VLOOKUP(B137,Table35[#All],9,0)</f>
        <v>Investasi</v>
      </c>
      <c r="T137" t="str">
        <f>VLOOKUP(B137,Table35[#All],11,0)</f>
        <v>Tidak</v>
      </c>
      <c r="U137" t="str">
        <f>VLOOKUP(B137,Table35[#All],12,0)</f>
        <v>Agency</v>
      </c>
      <c r="V137">
        <f>VLOOKUP(B137,Table35[#All],10,0)</f>
        <v>5</v>
      </c>
    </row>
    <row r="138" spans="1:22" x14ac:dyDescent="0.25">
      <c r="A138" s="3">
        <v>35</v>
      </c>
      <c r="B138" s="3" t="s">
        <v>145</v>
      </c>
      <c r="C138" s="3">
        <v>2016</v>
      </c>
      <c r="D138" s="3">
        <v>9</v>
      </c>
      <c r="E138" s="3" t="s">
        <v>15</v>
      </c>
      <c r="F138" s="4">
        <v>88.9576325572</v>
      </c>
      <c r="G138" s="5">
        <v>2</v>
      </c>
      <c r="H138" s="5">
        <v>2</v>
      </c>
      <c r="I138" s="4" t="s">
        <v>16</v>
      </c>
      <c r="J138" s="4" t="s">
        <v>16</v>
      </c>
      <c r="K138" s="4" t="s">
        <v>20</v>
      </c>
      <c r="L138" s="4">
        <v>4.9072804449344245</v>
      </c>
      <c r="M138" s="6">
        <v>1649884801.6859999</v>
      </c>
      <c r="N138" s="3" t="s">
        <v>18</v>
      </c>
      <c r="O138" t="str">
        <f>VLOOKUP(B138,Table35[#All],2,0)</f>
        <v>Individual</v>
      </c>
      <c r="P138" s="9" t="str">
        <f>VLOOKUP(B138,Table35[#All],7,0)</f>
        <v>Perempuan</v>
      </c>
      <c r="Q138" t="str">
        <f>VLOOKUP(B138,Table35[#All],6,0)</f>
        <v>26-35</v>
      </c>
      <c r="R138" t="str">
        <f>VLOOKUP(B138,Table35[#All],8,0)</f>
        <v>Jakarta</v>
      </c>
      <c r="S138" t="str">
        <f>VLOOKUP(B138,Table35[#All],9,0)</f>
        <v>Investasi</v>
      </c>
      <c r="T138" t="str">
        <f>VLOOKUP(B138,Table35[#All],11,0)</f>
        <v>Tidak</v>
      </c>
      <c r="U138" t="str">
        <f>VLOOKUP(B138,Table35[#All],12,0)</f>
        <v>Agency</v>
      </c>
      <c r="V138">
        <f>VLOOKUP(B138,Table35[#All],10,0)</f>
        <v>2</v>
      </c>
    </row>
    <row r="139" spans="1:22" x14ac:dyDescent="0.25">
      <c r="A139" s="3">
        <v>34</v>
      </c>
      <c r="B139" s="3" t="s">
        <v>146</v>
      </c>
      <c r="C139" s="3">
        <v>2014</v>
      </c>
      <c r="D139" s="3">
        <v>10</v>
      </c>
      <c r="E139" s="3" t="s">
        <v>15</v>
      </c>
      <c r="F139" s="4">
        <v>58.138846044799998</v>
      </c>
      <c r="G139" s="5">
        <v>2</v>
      </c>
      <c r="H139" s="5">
        <v>1</v>
      </c>
      <c r="I139" s="4" t="s">
        <v>16</v>
      </c>
      <c r="J139" s="4" t="s">
        <v>16</v>
      </c>
      <c r="K139" s="4" t="s">
        <v>20</v>
      </c>
      <c r="L139" s="4">
        <v>4.5694582902795959</v>
      </c>
      <c r="M139" s="6">
        <v>1063170721.184</v>
      </c>
      <c r="N139" s="3" t="s">
        <v>18</v>
      </c>
      <c r="O139" t="str">
        <f>VLOOKUP(B139,Table35[#All],2,0)</f>
        <v>Individual</v>
      </c>
      <c r="P139" s="9" t="str">
        <f>VLOOKUP(B139,Table35[#All],7,0)</f>
        <v>Perempuan</v>
      </c>
      <c r="Q139" t="str">
        <f>VLOOKUP(B139,Table35[#All],6,0)</f>
        <v>26-35</v>
      </c>
      <c r="R139" t="str">
        <f>VLOOKUP(B139,Table35[#All],8,0)</f>
        <v>Jakarta</v>
      </c>
      <c r="S139" t="str">
        <f>VLOOKUP(B139,Table35[#All],9,0)</f>
        <v>Rumah</v>
      </c>
      <c r="T139" t="str">
        <f>VLOOKUP(B139,Table35[#All],11,0)</f>
        <v>Tidak</v>
      </c>
      <c r="U139" t="str">
        <f>VLOOKUP(B139,Table35[#All],12,0)</f>
        <v>Website</v>
      </c>
      <c r="V139">
        <f>VLOOKUP(B139,Table35[#All],10,0)</f>
        <v>3</v>
      </c>
    </row>
    <row r="140" spans="1:22" x14ac:dyDescent="0.25">
      <c r="A140" s="3">
        <v>124</v>
      </c>
      <c r="B140" s="3" t="s">
        <v>147</v>
      </c>
      <c r="C140" s="3">
        <v>2017</v>
      </c>
      <c r="D140" s="3">
        <v>6</v>
      </c>
      <c r="E140" s="3" t="s">
        <v>15</v>
      </c>
      <c r="F140" s="4">
        <v>68.115216119199999</v>
      </c>
      <c r="G140" s="5">
        <v>2</v>
      </c>
      <c r="H140" s="5">
        <v>1</v>
      </c>
      <c r="I140" s="4" t="s">
        <v>16</v>
      </c>
      <c r="J140" s="4" t="s">
        <v>16</v>
      </c>
      <c r="K140" s="4" t="s">
        <v>20</v>
      </c>
      <c r="L140" s="4">
        <v>3.6108774587210455</v>
      </c>
      <c r="M140" s="6">
        <v>1114770462.9159999</v>
      </c>
      <c r="N140" s="3" t="s">
        <v>18</v>
      </c>
      <c r="O140" t="str">
        <f>VLOOKUP(B140,Table35[#All],2,0)</f>
        <v>Individual</v>
      </c>
      <c r="P140" s="9" t="str">
        <f>VLOOKUP(B140,Table35[#All],7,0)</f>
        <v>Laki-Laki</v>
      </c>
      <c r="Q140" t="str">
        <f>VLOOKUP(B140,Table35[#All],6,0)</f>
        <v>46-55</v>
      </c>
      <c r="R140" t="str">
        <f>VLOOKUP(B140,Table35[#All],8,0)</f>
        <v>Jakarta</v>
      </c>
      <c r="S140" t="str">
        <f>VLOOKUP(B140,Table35[#All],9,0)</f>
        <v>Rumah</v>
      </c>
      <c r="T140" t="str">
        <f>VLOOKUP(B140,Table35[#All],11,0)</f>
        <v>Tidak</v>
      </c>
      <c r="U140" t="str">
        <f>VLOOKUP(B140,Table35[#All],12,0)</f>
        <v>Website</v>
      </c>
      <c r="V140">
        <f>VLOOKUP(B140,Table35[#All],10,0)</f>
        <v>4</v>
      </c>
    </row>
    <row r="141" spans="1:22" x14ac:dyDescent="0.25">
      <c r="A141" s="3">
        <v>175</v>
      </c>
      <c r="B141" s="3" t="s">
        <v>148</v>
      </c>
      <c r="C141" s="3">
        <v>2015</v>
      </c>
      <c r="D141" s="3">
        <v>4</v>
      </c>
      <c r="E141" s="3" t="s">
        <v>15</v>
      </c>
      <c r="F141" s="4">
        <v>72.673557556000006</v>
      </c>
      <c r="G141" s="5">
        <v>2</v>
      </c>
      <c r="H141" s="5">
        <v>1</v>
      </c>
      <c r="I141" s="4" t="s">
        <v>16</v>
      </c>
      <c r="J141" s="4" t="s">
        <v>16</v>
      </c>
      <c r="K141" s="4" t="s">
        <v>42</v>
      </c>
      <c r="L141" s="4"/>
      <c r="M141" s="6">
        <v>1453076300.0600002</v>
      </c>
      <c r="N141" s="3" t="s">
        <v>18</v>
      </c>
      <c r="O141" t="str">
        <f>VLOOKUP(B141,Table35[#All],2,0)</f>
        <v>Individual</v>
      </c>
      <c r="P141" s="9" t="str">
        <f>VLOOKUP(B141,Table35[#All],7,0)</f>
        <v>Perempuan</v>
      </c>
      <c r="Q141" t="str">
        <f>VLOOKUP(B141,Table35[#All],6,0)</f>
        <v>65+</v>
      </c>
      <c r="R141" t="str">
        <f>VLOOKUP(B141,Table35[#All],8,0)</f>
        <v>Surabaya</v>
      </c>
      <c r="S141" t="str">
        <f>VLOOKUP(B141,Table35[#All],9,0)</f>
        <v>Investasi</v>
      </c>
      <c r="T141" t="str">
        <f>VLOOKUP(B141,Table35[#All],11,0)</f>
        <v>Tidak</v>
      </c>
      <c r="U141" t="str">
        <f>VLOOKUP(B141,Table35[#All],12,0)</f>
        <v>Website</v>
      </c>
      <c r="V141">
        <f>VLOOKUP(B141,Table35[#All],10,0)</f>
        <v>3</v>
      </c>
    </row>
    <row r="142" spans="1:22" x14ac:dyDescent="0.25">
      <c r="A142" s="3">
        <v>61</v>
      </c>
      <c r="B142" s="3" t="s">
        <v>149</v>
      </c>
      <c r="C142" s="3">
        <v>2017</v>
      </c>
      <c r="D142" s="3">
        <v>3</v>
      </c>
      <c r="E142" s="3" t="s">
        <v>15</v>
      </c>
      <c r="F142" s="4">
        <v>86.228625512799994</v>
      </c>
      <c r="G142" s="5">
        <v>2</v>
      </c>
      <c r="H142" s="5">
        <v>2</v>
      </c>
      <c r="I142" s="4" t="s">
        <v>16</v>
      </c>
      <c r="J142" s="4" t="s">
        <v>16</v>
      </c>
      <c r="K142" s="4" t="s">
        <v>20</v>
      </c>
      <c r="L142" s="4">
        <v>2.2134640574270392</v>
      </c>
      <c r="M142" s="6">
        <v>1410031342.7640002</v>
      </c>
      <c r="N142" s="3" t="s">
        <v>18</v>
      </c>
      <c r="O142" t="str">
        <f>VLOOKUP(B142,Table35[#All],2,0)</f>
        <v>Individual</v>
      </c>
      <c r="P142" s="9" t="str">
        <f>VLOOKUP(B142,Table35[#All],7,0)</f>
        <v>Laki-Laki</v>
      </c>
      <c r="Q142" t="str">
        <f>VLOOKUP(B142,Table35[#All],6,0)</f>
        <v>36-45</v>
      </c>
      <c r="R142" t="str">
        <f>VLOOKUP(B142,Table35[#All],8,0)</f>
        <v>Jakarta</v>
      </c>
      <c r="S142" t="str">
        <f>VLOOKUP(B142,Table35[#All],9,0)</f>
        <v>Rumah</v>
      </c>
      <c r="T142" t="str">
        <f>VLOOKUP(B142,Table35[#All],11,0)</f>
        <v>Iya</v>
      </c>
      <c r="U142" t="str">
        <f>VLOOKUP(B142,Table35[#All],12,0)</f>
        <v>Agency</v>
      </c>
      <c r="V142">
        <f>VLOOKUP(B142,Table35[#All],10,0)</f>
        <v>2</v>
      </c>
    </row>
    <row r="143" spans="1:22" x14ac:dyDescent="0.25">
      <c r="A143" s="3">
        <v>86</v>
      </c>
      <c r="B143" s="3" t="s">
        <v>19</v>
      </c>
      <c r="C143" s="3">
        <v>2017</v>
      </c>
      <c r="D143" s="3">
        <v>2</v>
      </c>
      <c r="E143" s="3" t="s">
        <v>15</v>
      </c>
      <c r="F143" s="4">
        <v>103.0525041052</v>
      </c>
      <c r="G143" s="5">
        <v>3</v>
      </c>
      <c r="H143" s="5">
        <v>2</v>
      </c>
      <c r="I143" s="4" t="s">
        <v>16</v>
      </c>
      <c r="J143" s="4" t="s">
        <v>16</v>
      </c>
      <c r="K143" s="4" t="s">
        <v>20</v>
      </c>
      <c r="L143" s="4">
        <v>2.7743403626395429</v>
      </c>
      <c r="M143" s="6">
        <v>1870342127.082</v>
      </c>
      <c r="N143" s="3" t="s">
        <v>18</v>
      </c>
      <c r="O143" t="str">
        <f>VLOOKUP(B143,Table35[#All],2,0)</f>
        <v>Individual</v>
      </c>
      <c r="P143" s="9" t="str">
        <f>VLOOKUP(B143,Table35[#All],7,0)</f>
        <v>Laki-Laki</v>
      </c>
      <c r="Q143" t="str">
        <f>VLOOKUP(B143,Table35[#All],6,0)</f>
        <v>36-45</v>
      </c>
      <c r="R143" t="str">
        <f>VLOOKUP(B143,Table35[#All],8,0)</f>
        <v>Jakarta</v>
      </c>
      <c r="S143" t="str">
        <f>VLOOKUP(B143,Table35[#All],9,0)</f>
        <v>Investasi</v>
      </c>
      <c r="T143" t="str">
        <f>VLOOKUP(B143,Table35[#All],11,0)</f>
        <v>Tidak</v>
      </c>
      <c r="U143" t="str">
        <f>VLOOKUP(B143,Table35[#All],12,0)</f>
        <v>Website</v>
      </c>
      <c r="V143">
        <f>VLOOKUP(B143,Table35[#All],10,0)</f>
        <v>5</v>
      </c>
    </row>
    <row r="144" spans="1:22" x14ac:dyDescent="0.25">
      <c r="A144" s="3">
        <v>60</v>
      </c>
      <c r="B144" s="3" t="s">
        <v>150</v>
      </c>
      <c r="C144" s="3">
        <v>2017</v>
      </c>
      <c r="D144" s="3">
        <v>3</v>
      </c>
      <c r="E144" s="3" t="s">
        <v>15</v>
      </c>
      <c r="F144" s="4">
        <v>62.167380253200001</v>
      </c>
      <c r="G144" s="5">
        <v>2</v>
      </c>
      <c r="H144" s="5">
        <v>1</v>
      </c>
      <c r="I144" s="4" t="s">
        <v>16</v>
      </c>
      <c r="J144" s="4" t="s">
        <v>16</v>
      </c>
      <c r="K144" s="4" t="s">
        <v>20</v>
      </c>
      <c r="L144" s="4">
        <v>1.8695252950675139</v>
      </c>
      <c r="M144" s="6">
        <v>1045860572.372</v>
      </c>
      <c r="N144" s="3" t="s">
        <v>18</v>
      </c>
      <c r="O144" t="str">
        <f>VLOOKUP(B144,Table35[#All],2,0)</f>
        <v>Individual</v>
      </c>
      <c r="P144" s="9" t="str">
        <f>VLOOKUP(B144,Table35[#All],7,0)</f>
        <v>Perempuan</v>
      </c>
      <c r="Q144" t="str">
        <f>VLOOKUP(B144,Table35[#All],6,0)</f>
        <v>36-45</v>
      </c>
      <c r="R144" t="str">
        <f>VLOOKUP(B144,Table35[#All],8,0)</f>
        <v>Jakarta</v>
      </c>
      <c r="S144" t="str">
        <f>VLOOKUP(B144,Table35[#All],9,0)</f>
        <v>Investasi</v>
      </c>
      <c r="T144" t="str">
        <f>VLOOKUP(B144,Table35[#All],11,0)</f>
        <v>Iya</v>
      </c>
      <c r="U144" t="str">
        <f>VLOOKUP(B144,Table35[#All],12,0)</f>
        <v>Agency</v>
      </c>
      <c r="V144">
        <f>VLOOKUP(B144,Table35[#All],10,0)</f>
        <v>2</v>
      </c>
    </row>
    <row r="145" spans="1:22" x14ac:dyDescent="0.25">
      <c r="A145" s="3">
        <v>48</v>
      </c>
      <c r="B145" s="3" t="s">
        <v>151</v>
      </c>
      <c r="C145" s="3">
        <v>2017</v>
      </c>
      <c r="D145" s="3">
        <v>12</v>
      </c>
      <c r="E145" s="3" t="s">
        <v>15</v>
      </c>
      <c r="F145" s="4">
        <v>74.163015613200002</v>
      </c>
      <c r="G145" s="5">
        <v>2</v>
      </c>
      <c r="H145" s="5">
        <v>1</v>
      </c>
      <c r="I145" s="4" t="s">
        <v>16</v>
      </c>
      <c r="J145" s="4" t="s">
        <v>16</v>
      </c>
      <c r="K145" s="4" t="s">
        <v>20</v>
      </c>
      <c r="L145" s="4">
        <v>1.1026857698562935</v>
      </c>
      <c r="M145" s="6">
        <v>1268817849.97</v>
      </c>
      <c r="N145" s="3" t="s">
        <v>18</v>
      </c>
      <c r="O145" t="str">
        <f>VLOOKUP(B145,Table35[#All],2,0)</f>
        <v>Individual</v>
      </c>
      <c r="P145" s="9" t="str">
        <f>VLOOKUP(B145,Table35[#All],7,0)</f>
        <v>Laki-Laki</v>
      </c>
      <c r="Q145" t="str">
        <f>VLOOKUP(B145,Table35[#All],6,0)</f>
        <v>36-45</v>
      </c>
      <c r="R145" t="str">
        <f>VLOOKUP(B145,Table35[#All],8,0)</f>
        <v>Jakarta</v>
      </c>
      <c r="S145" t="str">
        <f>VLOOKUP(B145,Table35[#All],9,0)</f>
        <v>Investasi</v>
      </c>
      <c r="T145" t="str">
        <f>VLOOKUP(B145,Table35[#All],11,0)</f>
        <v>Tidak</v>
      </c>
      <c r="U145" t="str">
        <f>VLOOKUP(B145,Table35[#All],12,0)</f>
        <v>Website</v>
      </c>
      <c r="V145">
        <f>VLOOKUP(B145,Table35[#All],10,0)</f>
        <v>4</v>
      </c>
    </row>
    <row r="146" spans="1:22" x14ac:dyDescent="0.25">
      <c r="A146" s="3">
        <v>30</v>
      </c>
      <c r="B146" s="3" t="s">
        <v>152</v>
      </c>
      <c r="C146" s="3">
        <v>2017</v>
      </c>
      <c r="D146" s="3">
        <v>3</v>
      </c>
      <c r="E146" s="3" t="s">
        <v>15</v>
      </c>
      <c r="F146" s="4">
        <v>148.30603850080001</v>
      </c>
      <c r="G146" s="5">
        <v>4</v>
      </c>
      <c r="H146" s="5">
        <v>3</v>
      </c>
      <c r="I146" s="4" t="s">
        <v>23</v>
      </c>
      <c r="J146" s="4" t="s">
        <v>16</v>
      </c>
      <c r="K146" s="4" t="s">
        <v>20</v>
      </c>
      <c r="L146" s="4">
        <v>3.6700809050575822</v>
      </c>
      <c r="M146" s="6">
        <v>2262075378.7280002</v>
      </c>
      <c r="N146" s="3" t="s">
        <v>18</v>
      </c>
      <c r="O146" t="str">
        <f>VLOOKUP(B146,Table35[#All],2,0)</f>
        <v>Individual</v>
      </c>
      <c r="P146" s="9" t="str">
        <f>VLOOKUP(B146,Table35[#All],7,0)</f>
        <v>Perempuan</v>
      </c>
      <c r="Q146" t="str">
        <f>VLOOKUP(B146,Table35[#All],6,0)</f>
        <v>26-35</v>
      </c>
      <c r="R146" t="str">
        <f>VLOOKUP(B146,Table35[#All],8,0)</f>
        <v>Jakarta</v>
      </c>
      <c r="S146" t="str">
        <f>VLOOKUP(B146,Table35[#All],9,0)</f>
        <v>Investasi</v>
      </c>
      <c r="T146" t="str">
        <f>VLOOKUP(B146,Table35[#All],11,0)</f>
        <v>Tidak</v>
      </c>
      <c r="U146" t="str">
        <f>VLOOKUP(B146,Table35[#All],12,0)</f>
        <v>Client</v>
      </c>
      <c r="V146">
        <f>VLOOKUP(B146,Table35[#All],10,0)</f>
        <v>4</v>
      </c>
    </row>
    <row r="147" spans="1:22" x14ac:dyDescent="0.25">
      <c r="A147" s="3">
        <v>14</v>
      </c>
      <c r="B147" s="3" t="s">
        <v>153</v>
      </c>
      <c r="C147" s="3">
        <v>2016</v>
      </c>
      <c r="D147" s="3">
        <v>11</v>
      </c>
      <c r="E147" s="3" t="s">
        <v>15</v>
      </c>
      <c r="F147" s="4">
        <v>103.0525041052</v>
      </c>
      <c r="G147" s="5">
        <v>3</v>
      </c>
      <c r="H147" s="5">
        <v>2</v>
      </c>
      <c r="I147" s="4" t="s">
        <v>16</v>
      </c>
      <c r="J147" s="4" t="s">
        <v>16</v>
      </c>
      <c r="K147" s="4" t="s">
        <v>20</v>
      </c>
      <c r="L147" s="4">
        <v>2.2015309760473705</v>
      </c>
      <c r="M147" s="6">
        <v>2555306977.0799994</v>
      </c>
      <c r="N147" s="3" t="s">
        <v>18</v>
      </c>
      <c r="O147" t="str">
        <f>VLOOKUP(B147,Table35[#All],2,0)</f>
        <v>Individual</v>
      </c>
      <c r="P147" s="9" t="str">
        <f>VLOOKUP(B147,Table35[#All],7,0)</f>
        <v>Laki-Laki</v>
      </c>
      <c r="Q147" t="str">
        <f>VLOOKUP(B147,Table35[#All],6,0)</f>
        <v>26-35</v>
      </c>
      <c r="R147" t="str">
        <f>VLOOKUP(B147,Table35[#All],8,0)</f>
        <v>Jakarta</v>
      </c>
      <c r="S147" t="str">
        <f>VLOOKUP(B147,Table35[#All],9,0)</f>
        <v>Rumah</v>
      </c>
      <c r="T147" t="str">
        <f>VLOOKUP(B147,Table35[#All],11,0)</f>
        <v>Tidak</v>
      </c>
      <c r="U147" t="str">
        <f>VLOOKUP(B147,Table35[#All],12,0)</f>
        <v>Website</v>
      </c>
      <c r="V147">
        <f>VLOOKUP(B147,Table35[#All],10,0)</f>
        <v>2</v>
      </c>
    </row>
    <row r="148" spans="1:22" x14ac:dyDescent="0.25">
      <c r="A148" s="3">
        <v>103</v>
      </c>
      <c r="B148" s="3" t="s">
        <v>154</v>
      </c>
      <c r="C148" s="3">
        <v>2017</v>
      </c>
      <c r="D148" s="3">
        <v>10</v>
      </c>
      <c r="E148" s="3" t="s">
        <v>15</v>
      </c>
      <c r="F148" s="4">
        <v>104.77187850679999</v>
      </c>
      <c r="G148" s="5">
        <v>3</v>
      </c>
      <c r="H148" s="5">
        <v>2</v>
      </c>
      <c r="I148" s="4" t="s">
        <v>16</v>
      </c>
      <c r="J148" s="4" t="s">
        <v>16</v>
      </c>
      <c r="K148" s="4" t="s">
        <v>20</v>
      </c>
      <c r="L148" s="4">
        <v>2.5426957498523297</v>
      </c>
      <c r="M148" s="6">
        <v>1991609665.7819998</v>
      </c>
      <c r="N148" s="3" t="s">
        <v>18</v>
      </c>
      <c r="O148" t="str">
        <f>VLOOKUP(B148,Table35[#All],2,0)</f>
        <v>Individual</v>
      </c>
      <c r="P148" s="9" t="str">
        <f>VLOOKUP(B148,Table35[#All],7,0)</f>
        <v>Laki-Laki</v>
      </c>
      <c r="Q148" t="str">
        <f>VLOOKUP(B148,Table35[#All],6,0)</f>
        <v>46-55</v>
      </c>
      <c r="R148" t="str">
        <f>VLOOKUP(B148,Table35[#All],8,0)</f>
        <v>Jakarta</v>
      </c>
      <c r="S148" t="str">
        <f>VLOOKUP(B148,Table35[#All],9,0)</f>
        <v>Rumah</v>
      </c>
      <c r="T148" t="str">
        <f>VLOOKUP(B148,Table35[#All],11,0)</f>
        <v>Iya</v>
      </c>
      <c r="U148" t="str">
        <f>VLOOKUP(B148,Table35[#All],12,0)</f>
        <v>Agency</v>
      </c>
      <c r="V148">
        <f>VLOOKUP(B148,Table35[#All],10,0)</f>
        <v>4</v>
      </c>
    </row>
    <row r="149" spans="1:22" x14ac:dyDescent="0.25">
      <c r="A149" s="3">
        <v>131</v>
      </c>
      <c r="B149" s="3" t="s">
        <v>110</v>
      </c>
      <c r="C149" s="3">
        <v>2018</v>
      </c>
      <c r="D149" s="3">
        <v>12</v>
      </c>
      <c r="E149" s="3" t="s">
        <v>15</v>
      </c>
      <c r="F149" s="4">
        <v>74.163015613200002</v>
      </c>
      <c r="G149" s="5">
        <v>2</v>
      </c>
      <c r="H149" s="5">
        <v>1</v>
      </c>
      <c r="I149" s="4" t="s">
        <v>16</v>
      </c>
      <c r="J149" s="4" t="s">
        <v>16</v>
      </c>
      <c r="K149" s="4" t="s">
        <v>20</v>
      </c>
      <c r="L149" s="4">
        <v>3.3753351426067204</v>
      </c>
      <c r="M149" s="6">
        <v>1304039505.23</v>
      </c>
      <c r="N149" s="3" t="s">
        <v>18</v>
      </c>
      <c r="O149" t="str">
        <f>VLOOKUP(B149,Table35[#All],2,0)</f>
        <v>Individual</v>
      </c>
      <c r="P149" s="9" t="str">
        <f>VLOOKUP(B149,Table35[#All],7,0)</f>
        <v>Laki-Laki</v>
      </c>
      <c r="Q149" t="str">
        <f>VLOOKUP(B149,Table35[#All],6,0)</f>
        <v>46-55</v>
      </c>
      <c r="R149" t="str">
        <f>VLOOKUP(B149,Table35[#All],8,0)</f>
        <v>Jakarta</v>
      </c>
      <c r="S149" t="str">
        <f>VLOOKUP(B149,Table35[#All],9,0)</f>
        <v>Investasi</v>
      </c>
      <c r="T149" t="str">
        <f>VLOOKUP(B149,Table35[#All],11,0)</f>
        <v>Tidak</v>
      </c>
      <c r="U149" t="str">
        <f>VLOOKUP(B149,Table35[#All],12,0)</f>
        <v>Website</v>
      </c>
      <c r="V149">
        <f>VLOOKUP(B149,Table35[#All],10,0)</f>
        <v>2</v>
      </c>
    </row>
    <row r="150" spans="1:22" x14ac:dyDescent="0.25">
      <c r="A150" s="3">
        <v>119</v>
      </c>
      <c r="B150" s="3" t="s">
        <v>155</v>
      </c>
      <c r="C150" s="3">
        <v>2016</v>
      </c>
      <c r="D150" s="3">
        <v>9</v>
      </c>
      <c r="E150" s="3" t="s">
        <v>15</v>
      </c>
      <c r="F150" s="4">
        <v>129.77278186960001</v>
      </c>
      <c r="G150" s="5">
        <v>4</v>
      </c>
      <c r="H150" s="5">
        <v>2</v>
      </c>
      <c r="I150" s="4" t="s">
        <v>16</v>
      </c>
      <c r="J150" s="4" t="s">
        <v>16</v>
      </c>
      <c r="K150" s="4" t="s">
        <v>20</v>
      </c>
      <c r="L150" s="4">
        <v>1.1566000729218149</v>
      </c>
      <c r="M150" s="6">
        <v>2123549561.5840001</v>
      </c>
      <c r="N150" s="3" t="s">
        <v>18</v>
      </c>
      <c r="O150" t="str">
        <f>VLOOKUP(B150,Table35[#All],2,0)</f>
        <v>Individual</v>
      </c>
      <c r="P150" s="9" t="str">
        <f>VLOOKUP(B150,Table35[#All],7,0)</f>
        <v>Laki-Laki</v>
      </c>
      <c r="Q150" t="str">
        <f>VLOOKUP(B150,Table35[#All],6,0)</f>
        <v>46-55</v>
      </c>
      <c r="R150" t="str">
        <f>VLOOKUP(B150,Table35[#All],8,0)</f>
        <v>Jakarta</v>
      </c>
      <c r="S150" t="str">
        <f>VLOOKUP(B150,Table35[#All],9,0)</f>
        <v>Rumah</v>
      </c>
      <c r="T150" t="str">
        <f>VLOOKUP(B150,Table35[#All],11,0)</f>
        <v>Tidak</v>
      </c>
      <c r="U150" t="str">
        <f>VLOOKUP(B150,Table35[#All],12,0)</f>
        <v>Agency</v>
      </c>
      <c r="V150">
        <f>VLOOKUP(B150,Table35[#All],10,0)</f>
        <v>4</v>
      </c>
    </row>
    <row r="151" spans="1:22" x14ac:dyDescent="0.25">
      <c r="A151" s="3">
        <v>73</v>
      </c>
      <c r="B151" s="3" t="s">
        <v>156</v>
      </c>
      <c r="C151" s="3">
        <v>2014</v>
      </c>
      <c r="D151" s="3">
        <v>10</v>
      </c>
      <c r="E151" s="3" t="s">
        <v>15</v>
      </c>
      <c r="F151" s="4">
        <v>70.254437758400002</v>
      </c>
      <c r="G151" s="5">
        <v>2</v>
      </c>
      <c r="H151" s="5">
        <v>1</v>
      </c>
      <c r="I151" s="4" t="s">
        <v>16</v>
      </c>
      <c r="J151" s="4" t="s">
        <v>16</v>
      </c>
      <c r="K151" s="4" t="s">
        <v>20</v>
      </c>
      <c r="L151" s="4">
        <v>1.2569582117053104</v>
      </c>
      <c r="M151" s="6">
        <v>1380557023.8240001</v>
      </c>
      <c r="N151" s="3" t="s">
        <v>18</v>
      </c>
      <c r="O151" t="str">
        <f>VLOOKUP(B151,Table35[#All],2,0)</f>
        <v>Individual</v>
      </c>
      <c r="P151" s="9" t="str">
        <f>VLOOKUP(B151,Table35[#All],7,0)</f>
        <v>Laki-Laki</v>
      </c>
      <c r="Q151" t="str">
        <f>VLOOKUP(B151,Table35[#All],6,0)</f>
        <v>36-45</v>
      </c>
      <c r="R151" t="str">
        <f>VLOOKUP(B151,Table35[#All],8,0)</f>
        <v>Jakarta</v>
      </c>
      <c r="S151" t="str">
        <f>VLOOKUP(B151,Table35[#All],9,0)</f>
        <v>Rumah</v>
      </c>
      <c r="T151" t="str">
        <f>VLOOKUP(B151,Table35[#All],11,0)</f>
        <v>Tidak</v>
      </c>
      <c r="U151" t="str">
        <f>VLOOKUP(B151,Table35[#All],12,0)</f>
        <v>Website</v>
      </c>
      <c r="V151">
        <f>VLOOKUP(B151,Table35[#All],10,0)</f>
        <v>1</v>
      </c>
    </row>
    <row r="152" spans="1:22" x14ac:dyDescent="0.25">
      <c r="A152" s="3">
        <v>181</v>
      </c>
      <c r="B152" s="3" t="s">
        <v>157</v>
      </c>
      <c r="C152" s="3">
        <v>2014</v>
      </c>
      <c r="D152" s="3">
        <v>11</v>
      </c>
      <c r="E152" s="3" t="s">
        <v>33</v>
      </c>
      <c r="F152" s="4">
        <v>111.55978046</v>
      </c>
      <c r="G152" s="5">
        <v>3</v>
      </c>
      <c r="H152" s="5">
        <v>2</v>
      </c>
      <c r="I152" s="4" t="s">
        <v>16</v>
      </c>
      <c r="J152" s="4" t="s">
        <v>16</v>
      </c>
      <c r="K152" s="4" t="s">
        <v>20</v>
      </c>
      <c r="L152" s="4">
        <v>4.7220681245993541</v>
      </c>
      <c r="M152" s="6">
        <v>1762026001.9999998</v>
      </c>
      <c r="N152" s="3" t="s">
        <v>18</v>
      </c>
      <c r="O152" t="str">
        <f>VLOOKUP(B152,Table35[#All],2,0)</f>
        <v>Perusahaan</v>
      </c>
      <c r="P152" s="9" t="str">
        <f>VLOOKUP(B152,Table35[#All],7,0)</f>
        <v>N/A</v>
      </c>
      <c r="Q152">
        <f>VLOOKUP(B152,Table35[#All],6,0)</f>
        <v>0</v>
      </c>
      <c r="R152" t="str">
        <f>VLOOKUP(B152,Table35[#All],8,0)</f>
        <v>Jakarta</v>
      </c>
      <c r="S152" t="str">
        <f>VLOOKUP(B152,Table35[#All],9,0)</f>
        <v>Investasi</v>
      </c>
      <c r="T152" t="str">
        <f>VLOOKUP(B152,Table35[#All],11,0)</f>
        <v>Tidak</v>
      </c>
      <c r="U152" t="str">
        <f>VLOOKUP(B152,Table35[#All],12,0)</f>
        <v>Website</v>
      </c>
      <c r="V152">
        <f>VLOOKUP(B152,Table35[#All],10,0)</f>
        <v>5</v>
      </c>
    </row>
    <row r="153" spans="1:22" x14ac:dyDescent="0.25">
      <c r="A153" s="3">
        <v>2</v>
      </c>
      <c r="B153" s="3" t="s">
        <v>158</v>
      </c>
      <c r="C153" s="3">
        <v>2015</v>
      </c>
      <c r="D153" s="3">
        <v>10</v>
      </c>
      <c r="E153" s="3" t="s">
        <v>15</v>
      </c>
      <c r="F153" s="4">
        <v>70.254437758400002</v>
      </c>
      <c r="G153" s="5">
        <v>2</v>
      </c>
      <c r="H153" s="5">
        <v>1</v>
      </c>
      <c r="I153" s="4" t="s">
        <v>16</v>
      </c>
      <c r="J153" s="4" t="s">
        <v>16</v>
      </c>
      <c r="K153" s="4" t="s">
        <v>20</v>
      </c>
      <c r="L153" s="4">
        <v>4.3402333772398087</v>
      </c>
      <c r="M153" s="6">
        <v>1368373726.72</v>
      </c>
      <c r="N153" s="3" t="s">
        <v>18</v>
      </c>
      <c r="O153" t="str">
        <f>VLOOKUP(B153,Table35[#All],2,0)</f>
        <v>Individual</v>
      </c>
      <c r="P153" s="9" t="str">
        <f>VLOOKUP(B153,Table35[#All],7,0)</f>
        <v>Perempuan</v>
      </c>
      <c r="Q153" t="str">
        <f>VLOOKUP(B153,Table35[#All],6,0)</f>
        <v>18-25</v>
      </c>
      <c r="R153" t="str">
        <f>VLOOKUP(B153,Table35[#All],8,0)</f>
        <v>Jakarta</v>
      </c>
      <c r="S153" t="str">
        <f>VLOOKUP(B153,Table35[#All],9,0)</f>
        <v>Rumah</v>
      </c>
      <c r="T153" t="str">
        <f>VLOOKUP(B153,Table35[#All],11,0)</f>
        <v>Tidak</v>
      </c>
      <c r="U153" t="str">
        <f>VLOOKUP(B153,Table35[#All],12,0)</f>
        <v>Website</v>
      </c>
      <c r="V153">
        <f>VLOOKUP(B153,Table35[#All],10,0)</f>
        <v>5</v>
      </c>
    </row>
    <row r="154" spans="1:22" x14ac:dyDescent="0.25">
      <c r="A154" s="3">
        <v>36</v>
      </c>
      <c r="B154" s="3" t="s">
        <v>159</v>
      </c>
      <c r="C154" s="3">
        <v>2017</v>
      </c>
      <c r="D154" s="3">
        <v>1</v>
      </c>
      <c r="E154" s="3" t="s">
        <v>15</v>
      </c>
      <c r="F154" s="4">
        <v>67.165561653200001</v>
      </c>
      <c r="G154" s="5">
        <v>2</v>
      </c>
      <c r="H154" s="5">
        <v>1</v>
      </c>
      <c r="I154" s="4" t="s">
        <v>16</v>
      </c>
      <c r="J154" s="4" t="s">
        <v>16</v>
      </c>
      <c r="K154" s="4" t="s">
        <v>20</v>
      </c>
      <c r="L154" s="4">
        <v>2.6654751038046265</v>
      </c>
      <c r="M154" s="6">
        <v>1393044821.586</v>
      </c>
      <c r="N154" s="3" t="s">
        <v>18</v>
      </c>
      <c r="O154" t="str">
        <f>VLOOKUP(B154,Table35[#All],2,0)</f>
        <v>Individual</v>
      </c>
      <c r="P154" s="9" t="str">
        <f>VLOOKUP(B154,Table35[#All],7,0)</f>
        <v>Perempuan</v>
      </c>
      <c r="Q154" t="str">
        <f>VLOOKUP(B154,Table35[#All],6,0)</f>
        <v>26-35</v>
      </c>
      <c r="R154" t="str">
        <f>VLOOKUP(B154,Table35[#All],8,0)</f>
        <v>Jakarta</v>
      </c>
      <c r="S154" t="str">
        <f>VLOOKUP(B154,Table35[#All],9,0)</f>
        <v>Rumah</v>
      </c>
      <c r="T154" t="str">
        <f>VLOOKUP(B154,Table35[#All],11,0)</f>
        <v>Iya</v>
      </c>
      <c r="U154" t="str">
        <f>VLOOKUP(B154,Table35[#All],12,0)</f>
        <v>Agency</v>
      </c>
      <c r="V154">
        <f>VLOOKUP(B154,Table35[#All],10,0)</f>
        <v>5</v>
      </c>
    </row>
    <row r="155" spans="1:22" x14ac:dyDescent="0.25">
      <c r="A155" s="3">
        <v>54</v>
      </c>
      <c r="B155" s="3" t="s">
        <v>160</v>
      </c>
      <c r="C155" s="3">
        <v>2014</v>
      </c>
      <c r="D155" s="3">
        <v>10</v>
      </c>
      <c r="E155" s="3" t="s">
        <v>15</v>
      </c>
      <c r="F155" s="4">
        <v>76.912015383199986</v>
      </c>
      <c r="G155" s="5">
        <v>2</v>
      </c>
      <c r="H155" s="5">
        <v>1</v>
      </c>
      <c r="I155" s="4" t="s">
        <v>16</v>
      </c>
      <c r="J155" s="4" t="s">
        <v>16</v>
      </c>
      <c r="K155" s="4" t="s">
        <v>20</v>
      </c>
      <c r="L155" s="4">
        <v>1.1325442726236996</v>
      </c>
      <c r="M155" s="6">
        <v>1326595460.52</v>
      </c>
      <c r="N155" s="3" t="s">
        <v>18</v>
      </c>
      <c r="O155" t="str">
        <f>VLOOKUP(B155,Table35[#All],2,0)</f>
        <v>Individual</v>
      </c>
      <c r="P155" s="9" t="str">
        <f>VLOOKUP(B155,Table35[#All],7,0)</f>
        <v>Laki-Laki</v>
      </c>
      <c r="Q155" t="str">
        <f>VLOOKUP(B155,Table35[#All],6,0)</f>
        <v>36-45</v>
      </c>
      <c r="R155" t="str">
        <f>VLOOKUP(B155,Table35[#All],8,0)</f>
        <v>Jakarta</v>
      </c>
      <c r="S155" t="str">
        <f>VLOOKUP(B155,Table35[#All],9,0)</f>
        <v>Rumah</v>
      </c>
      <c r="T155" t="str">
        <f>VLOOKUP(B155,Table35[#All],11,0)</f>
        <v>Iya</v>
      </c>
      <c r="U155" t="str">
        <f>VLOOKUP(B155,Table35[#All],12,0)</f>
        <v>Agency</v>
      </c>
      <c r="V155">
        <f>VLOOKUP(B155,Table35[#All],10,0)</f>
        <v>1</v>
      </c>
    </row>
    <row r="156" spans="1:22" x14ac:dyDescent="0.25">
      <c r="A156" s="3">
        <v>98</v>
      </c>
      <c r="B156" s="3" t="s">
        <v>161</v>
      </c>
      <c r="C156" s="3">
        <v>2015</v>
      </c>
      <c r="D156" s="3">
        <v>6</v>
      </c>
      <c r="E156" s="3" t="s">
        <v>15</v>
      </c>
      <c r="F156" s="4">
        <v>149.08575479919998</v>
      </c>
      <c r="G156" s="5">
        <v>4</v>
      </c>
      <c r="H156" s="5">
        <v>3</v>
      </c>
      <c r="I156" s="4" t="s">
        <v>23</v>
      </c>
      <c r="J156" s="4" t="s">
        <v>23</v>
      </c>
      <c r="K156" s="4" t="s">
        <v>44</v>
      </c>
      <c r="L156" s="4">
        <v>4.5090710208880083</v>
      </c>
      <c r="M156" s="6">
        <v>2538187578.0799999</v>
      </c>
      <c r="N156" s="3" t="s">
        <v>18</v>
      </c>
      <c r="O156" t="str">
        <f>VLOOKUP(B156,Table35[#All],2,0)</f>
        <v>Individual</v>
      </c>
      <c r="P156" s="9" t="str">
        <f>VLOOKUP(B156,Table35[#All],7,0)</f>
        <v>Laki-Laki</v>
      </c>
      <c r="Q156" t="str">
        <f>VLOOKUP(B156,Table35[#All],6,0)</f>
        <v>46-55</v>
      </c>
      <c r="R156" t="str">
        <f>VLOOKUP(B156,Table35[#All],8,0)</f>
        <v>Jakarta</v>
      </c>
      <c r="S156" t="str">
        <f>VLOOKUP(B156,Table35[#All],9,0)</f>
        <v>Rumah</v>
      </c>
      <c r="T156" t="str">
        <f>VLOOKUP(B156,Table35[#All],11,0)</f>
        <v>Tidak</v>
      </c>
      <c r="U156" t="str">
        <f>VLOOKUP(B156,Table35[#All],12,0)</f>
        <v>Website</v>
      </c>
      <c r="V156">
        <f>VLOOKUP(B156,Table35[#All],10,0)</f>
        <v>1</v>
      </c>
    </row>
    <row r="157" spans="1:22" x14ac:dyDescent="0.25">
      <c r="A157" s="3">
        <v>145</v>
      </c>
      <c r="B157" s="3" t="s">
        <v>124</v>
      </c>
      <c r="C157" s="3">
        <v>2016</v>
      </c>
      <c r="D157" s="3">
        <v>9</v>
      </c>
      <c r="E157" s="3" t="s">
        <v>15</v>
      </c>
      <c r="F157" s="4">
        <v>67.255528918400003</v>
      </c>
      <c r="G157" s="5">
        <v>2</v>
      </c>
      <c r="H157" s="5">
        <v>1</v>
      </c>
      <c r="I157" s="4" t="s">
        <v>16</v>
      </c>
      <c r="J157" s="4" t="s">
        <v>16</v>
      </c>
      <c r="K157" s="4" t="s">
        <v>20</v>
      </c>
      <c r="L157" s="4">
        <v>2.0168315291137073</v>
      </c>
      <c r="M157" s="6">
        <v>1267484492.2080002</v>
      </c>
      <c r="N157" s="3" t="s">
        <v>18</v>
      </c>
      <c r="O157" t="str">
        <f>VLOOKUP(B157,Table35[#All],2,0)</f>
        <v>Individual</v>
      </c>
      <c r="P157" s="9" t="str">
        <f>VLOOKUP(B157,Table35[#All],7,0)</f>
        <v>Laki-Laki</v>
      </c>
      <c r="Q157" t="str">
        <f>VLOOKUP(B157,Table35[#All],6,0)</f>
        <v>46-55</v>
      </c>
      <c r="R157" t="str">
        <f>VLOOKUP(B157,Table35[#All],8,0)</f>
        <v>Jakarta</v>
      </c>
      <c r="S157" t="str">
        <f>VLOOKUP(B157,Table35[#All],9,0)</f>
        <v>Rumah</v>
      </c>
      <c r="T157" t="str">
        <f>VLOOKUP(B157,Table35[#All],11,0)</f>
        <v>Tidak</v>
      </c>
      <c r="U157" t="str">
        <f>VLOOKUP(B157,Table35[#All],12,0)</f>
        <v>Agency</v>
      </c>
      <c r="V157">
        <f>VLOOKUP(B157,Table35[#All],10,0)</f>
        <v>4</v>
      </c>
    </row>
    <row r="158" spans="1:22" x14ac:dyDescent="0.25">
      <c r="A158" s="3">
        <v>26</v>
      </c>
      <c r="B158" s="3" t="s">
        <v>162</v>
      </c>
      <c r="C158" s="3">
        <v>2016</v>
      </c>
      <c r="D158" s="3">
        <v>6</v>
      </c>
      <c r="E158" s="3" t="s">
        <v>15</v>
      </c>
      <c r="F158" s="4">
        <v>111.7893251924</v>
      </c>
      <c r="G158" s="5">
        <v>3</v>
      </c>
      <c r="H158" s="5">
        <v>2</v>
      </c>
      <c r="I158" s="4" t="s">
        <v>16</v>
      </c>
      <c r="J158" s="4" t="s">
        <v>16</v>
      </c>
      <c r="K158" s="4" t="s">
        <v>20</v>
      </c>
      <c r="L158" s="4">
        <v>0.9813478777366631</v>
      </c>
      <c r="M158" s="6">
        <v>1701850040.198</v>
      </c>
      <c r="N158" s="3" t="s">
        <v>18</v>
      </c>
      <c r="O158" t="str">
        <f>VLOOKUP(B158,Table35[#All],2,0)</f>
        <v>Individual</v>
      </c>
      <c r="P158" s="9" t="str">
        <f>VLOOKUP(B158,Table35[#All],7,0)</f>
        <v>Laki-Laki</v>
      </c>
      <c r="Q158" t="str">
        <f>VLOOKUP(B158,Table35[#All],6,0)</f>
        <v>26-35</v>
      </c>
      <c r="R158" t="str">
        <f>VLOOKUP(B158,Table35[#All],8,0)</f>
        <v>Jakarta</v>
      </c>
      <c r="S158" t="str">
        <f>VLOOKUP(B158,Table35[#All],9,0)</f>
        <v>Rumah</v>
      </c>
      <c r="T158" t="str">
        <f>VLOOKUP(B158,Table35[#All],11,0)</f>
        <v>Iya</v>
      </c>
      <c r="U158" t="str">
        <f>VLOOKUP(B158,Table35[#All],12,0)</f>
        <v>Client</v>
      </c>
      <c r="V158">
        <f>VLOOKUP(B158,Table35[#All],10,0)</f>
        <v>5</v>
      </c>
    </row>
    <row r="159" spans="1:22" x14ac:dyDescent="0.25">
      <c r="A159" s="3">
        <v>196</v>
      </c>
      <c r="B159" s="3" t="s">
        <v>48</v>
      </c>
      <c r="C159" s="3">
        <v>2015</v>
      </c>
      <c r="D159" s="3">
        <v>7</v>
      </c>
      <c r="E159" s="3" t="s">
        <v>15</v>
      </c>
      <c r="F159" s="4">
        <v>58.138846044799998</v>
      </c>
      <c r="G159" s="5">
        <v>2</v>
      </c>
      <c r="H159" s="5">
        <v>1</v>
      </c>
      <c r="I159" s="4" t="s">
        <v>16</v>
      </c>
      <c r="J159" s="4" t="s">
        <v>16</v>
      </c>
      <c r="K159" s="4" t="s">
        <v>20</v>
      </c>
      <c r="L159" s="4">
        <v>3.1567094828517845</v>
      </c>
      <c r="M159" s="6">
        <v>1133370491.6159999</v>
      </c>
      <c r="N159" s="3" t="s">
        <v>18</v>
      </c>
      <c r="O159" t="str">
        <f>VLOOKUP(B159,Table35[#All],2,0)</f>
        <v>Perusahaan</v>
      </c>
      <c r="P159" s="9" t="str">
        <f>VLOOKUP(B159,Table35[#All],7,0)</f>
        <v>N/A</v>
      </c>
      <c r="Q159">
        <f>VLOOKUP(B159,Table35[#All],6,0)</f>
        <v>0</v>
      </c>
      <c r="R159" t="str">
        <f>VLOOKUP(B159,Table35[#All],8,0)</f>
        <v>Jakarta</v>
      </c>
      <c r="S159" t="str">
        <f>VLOOKUP(B159,Table35[#All],9,0)</f>
        <v>Investasi</v>
      </c>
      <c r="T159" t="str">
        <f>VLOOKUP(B159,Table35[#All],11,0)</f>
        <v>Tidak</v>
      </c>
      <c r="U159" t="str">
        <f>VLOOKUP(B159,Table35[#All],12,0)</f>
        <v>Website</v>
      </c>
      <c r="V159">
        <f>VLOOKUP(B159,Table35[#All],10,0)</f>
        <v>5</v>
      </c>
    </row>
    <row r="160" spans="1:22" x14ac:dyDescent="0.25">
      <c r="A160" s="3">
        <v>11</v>
      </c>
      <c r="B160" s="3" t="s">
        <v>163</v>
      </c>
      <c r="C160" s="3">
        <v>2014</v>
      </c>
      <c r="D160" s="3">
        <v>10</v>
      </c>
      <c r="E160" s="3" t="s">
        <v>15</v>
      </c>
      <c r="F160" s="4">
        <v>107.80077643520001</v>
      </c>
      <c r="G160" s="5">
        <v>3</v>
      </c>
      <c r="H160" s="5">
        <v>2</v>
      </c>
      <c r="I160" s="4" t="s">
        <v>16</v>
      </c>
      <c r="J160" s="4" t="s">
        <v>16</v>
      </c>
      <c r="K160" s="4" t="s">
        <v>37</v>
      </c>
      <c r="L160" s="4">
        <v>1.774810164200447</v>
      </c>
      <c r="M160" s="6">
        <v>1763567296.7440002</v>
      </c>
      <c r="N160" s="3" t="s">
        <v>18</v>
      </c>
      <c r="O160" t="str">
        <f>VLOOKUP(B160,Table35[#All],2,0)</f>
        <v>Individual</v>
      </c>
      <c r="P160" s="9" t="str">
        <f>VLOOKUP(B160,Table35[#All],7,0)</f>
        <v>Perempuan</v>
      </c>
      <c r="Q160" t="str">
        <f>VLOOKUP(B160,Table35[#All],6,0)</f>
        <v>26-35</v>
      </c>
      <c r="R160" t="str">
        <f>VLOOKUP(B160,Table35[#All],8,0)</f>
        <v>Jakarta</v>
      </c>
      <c r="S160" t="str">
        <f>VLOOKUP(B160,Table35[#All],9,0)</f>
        <v>Rumah</v>
      </c>
      <c r="T160" t="str">
        <f>VLOOKUP(B160,Table35[#All],11,0)</f>
        <v>Tidak</v>
      </c>
      <c r="U160" t="str">
        <f>VLOOKUP(B160,Table35[#All],12,0)</f>
        <v>Agency</v>
      </c>
      <c r="V160">
        <f>VLOOKUP(B160,Table35[#All],10,0)</f>
        <v>1</v>
      </c>
    </row>
    <row r="161" spans="1:22" x14ac:dyDescent="0.25">
      <c r="A161" s="3">
        <v>111</v>
      </c>
      <c r="B161" s="3" t="s">
        <v>164</v>
      </c>
      <c r="C161" s="3">
        <v>2018</v>
      </c>
      <c r="D161" s="3">
        <v>12</v>
      </c>
      <c r="E161" s="3" t="s">
        <v>15</v>
      </c>
      <c r="F161" s="4">
        <v>57.429104286000005</v>
      </c>
      <c r="G161" s="5">
        <v>2</v>
      </c>
      <c r="H161" s="5">
        <v>1</v>
      </c>
      <c r="I161" s="4" t="s">
        <v>16</v>
      </c>
      <c r="J161" s="4" t="s">
        <v>16</v>
      </c>
      <c r="K161" s="4" t="s">
        <v>20</v>
      </c>
      <c r="L161" s="4">
        <v>3.5607802845829246</v>
      </c>
      <c r="M161" s="6">
        <v>918965216.50999999</v>
      </c>
      <c r="N161" s="3" t="s">
        <v>18</v>
      </c>
      <c r="O161" t="str">
        <f>VLOOKUP(B161,Table35[#All],2,0)</f>
        <v>Individual</v>
      </c>
      <c r="P161" s="9" t="str">
        <f>VLOOKUP(B161,Table35[#All],7,0)</f>
        <v>Perempuan</v>
      </c>
      <c r="Q161" t="str">
        <f>VLOOKUP(B161,Table35[#All],6,0)</f>
        <v>46-55</v>
      </c>
      <c r="R161" t="str">
        <f>VLOOKUP(B161,Table35[#All],8,0)</f>
        <v>Jakarta</v>
      </c>
      <c r="S161" t="str">
        <f>VLOOKUP(B161,Table35[#All],9,0)</f>
        <v>Investasi</v>
      </c>
      <c r="T161" t="str">
        <f>VLOOKUP(B161,Table35[#All],11,0)</f>
        <v>Iya</v>
      </c>
      <c r="U161" t="str">
        <f>VLOOKUP(B161,Table35[#All],12,0)</f>
        <v>Agency</v>
      </c>
      <c r="V161">
        <f>VLOOKUP(B161,Table35[#All],10,0)</f>
        <v>5</v>
      </c>
    </row>
    <row r="162" spans="1:22" x14ac:dyDescent="0.25">
      <c r="A162" s="3">
        <v>96</v>
      </c>
      <c r="B162" s="3" t="s">
        <v>145</v>
      </c>
      <c r="C162" s="3">
        <v>2016</v>
      </c>
      <c r="D162" s="3">
        <v>9</v>
      </c>
      <c r="E162" s="3" t="s">
        <v>15</v>
      </c>
      <c r="F162" s="4">
        <v>60.368034949199995</v>
      </c>
      <c r="G162" s="5">
        <v>2</v>
      </c>
      <c r="H162" s="5">
        <v>1</v>
      </c>
      <c r="I162" s="4" t="s">
        <v>16</v>
      </c>
      <c r="J162" s="4" t="s">
        <v>16</v>
      </c>
      <c r="K162" s="4" t="s">
        <v>20</v>
      </c>
      <c r="L162" s="4">
        <v>2.3566696453665448</v>
      </c>
      <c r="M162" s="6">
        <v>1100312135.5599999</v>
      </c>
      <c r="N162" s="3" t="s">
        <v>18</v>
      </c>
      <c r="O162" t="str">
        <f>VLOOKUP(B162,Table35[#All],2,0)</f>
        <v>Individual</v>
      </c>
      <c r="P162" s="9" t="str">
        <f>VLOOKUP(B162,Table35[#All],7,0)</f>
        <v>Perempuan</v>
      </c>
      <c r="Q162" t="str">
        <f>VLOOKUP(B162,Table35[#All],6,0)</f>
        <v>26-35</v>
      </c>
      <c r="R162" t="str">
        <f>VLOOKUP(B162,Table35[#All],8,0)</f>
        <v>Jakarta</v>
      </c>
      <c r="S162" t="str">
        <f>VLOOKUP(B162,Table35[#All],9,0)</f>
        <v>Investasi</v>
      </c>
      <c r="T162" t="str">
        <f>VLOOKUP(B162,Table35[#All],11,0)</f>
        <v>Tidak</v>
      </c>
      <c r="U162" t="str">
        <f>VLOOKUP(B162,Table35[#All],12,0)</f>
        <v>Agency</v>
      </c>
      <c r="V162">
        <f>VLOOKUP(B162,Table35[#All],10,0)</f>
        <v>2</v>
      </c>
    </row>
    <row r="163" spans="1:22" x14ac:dyDescent="0.25">
      <c r="A163" s="3">
        <v>125</v>
      </c>
      <c r="B163" s="3" t="s">
        <v>165</v>
      </c>
      <c r="C163" s="3">
        <v>2017</v>
      </c>
      <c r="D163" s="3">
        <v>12</v>
      </c>
      <c r="E163" s="3" t="s">
        <v>15</v>
      </c>
      <c r="F163" s="4">
        <v>68.115216119199999</v>
      </c>
      <c r="G163" s="5">
        <v>2</v>
      </c>
      <c r="H163" s="5">
        <v>1</v>
      </c>
      <c r="I163" s="4" t="s">
        <v>16</v>
      </c>
      <c r="J163" s="4" t="s">
        <v>16</v>
      </c>
      <c r="K163" s="4" t="s">
        <v>37</v>
      </c>
      <c r="L163" s="4">
        <v>4.4619720977071449</v>
      </c>
      <c r="M163" s="6">
        <v>1258643634.1599998</v>
      </c>
      <c r="N163" s="3" t="s">
        <v>18</v>
      </c>
      <c r="O163" t="str">
        <f>VLOOKUP(B163,Table35[#All],2,0)</f>
        <v>Individual</v>
      </c>
      <c r="P163" s="9" t="str">
        <f>VLOOKUP(B163,Table35[#All],7,0)</f>
        <v>Laki-Laki</v>
      </c>
      <c r="Q163" t="str">
        <f>VLOOKUP(B163,Table35[#All],6,0)</f>
        <v>46-55</v>
      </c>
      <c r="R163" t="str">
        <f>VLOOKUP(B163,Table35[#All],8,0)</f>
        <v>Jakarta</v>
      </c>
      <c r="S163" t="str">
        <f>VLOOKUP(B163,Table35[#All],9,0)</f>
        <v>Rumah</v>
      </c>
      <c r="T163" t="str">
        <f>VLOOKUP(B163,Table35[#All],11,0)</f>
        <v>Tidak</v>
      </c>
      <c r="U163" t="str">
        <f>VLOOKUP(B163,Table35[#All],12,0)</f>
        <v>Website</v>
      </c>
      <c r="V163">
        <f>VLOOKUP(B163,Table35[#All],10,0)</f>
        <v>4</v>
      </c>
    </row>
    <row r="164" spans="1:22" x14ac:dyDescent="0.25">
      <c r="A164" s="3">
        <v>183</v>
      </c>
      <c r="B164" s="3" t="s">
        <v>166</v>
      </c>
      <c r="C164" s="3">
        <v>2015</v>
      </c>
      <c r="D164" s="3">
        <v>9</v>
      </c>
      <c r="E164" s="3" t="s">
        <v>33</v>
      </c>
      <c r="F164" s="4">
        <v>76.912015383199986</v>
      </c>
      <c r="G164" s="5">
        <v>2</v>
      </c>
      <c r="H164" s="5">
        <v>1</v>
      </c>
      <c r="I164" s="4" t="s">
        <v>16</v>
      </c>
      <c r="J164" s="4" t="s">
        <v>16</v>
      </c>
      <c r="K164" s="4" t="s">
        <v>20</v>
      </c>
      <c r="L164" s="4">
        <v>1.2285575135038054</v>
      </c>
      <c r="M164" s="6">
        <v>1238471744.8840001</v>
      </c>
      <c r="N164" s="3" t="s">
        <v>18</v>
      </c>
      <c r="O164" t="str">
        <f>VLOOKUP(B164,Table35[#All],2,0)</f>
        <v>Perusahaan</v>
      </c>
      <c r="P164" s="9" t="str">
        <f>VLOOKUP(B164,Table35[#All],7,0)</f>
        <v>N/A</v>
      </c>
      <c r="Q164">
        <f>VLOOKUP(B164,Table35[#All],6,0)</f>
        <v>0</v>
      </c>
      <c r="R164" t="str">
        <f>VLOOKUP(B164,Table35[#All],8,0)</f>
        <v>Jakarta</v>
      </c>
      <c r="S164" t="str">
        <f>VLOOKUP(B164,Table35[#All],9,0)</f>
        <v>Investasi</v>
      </c>
      <c r="T164" t="str">
        <f>VLOOKUP(B164,Table35[#All],11,0)</f>
        <v>Iya</v>
      </c>
      <c r="U164" t="str">
        <f>VLOOKUP(B164,Table35[#All],12,0)</f>
        <v>Website</v>
      </c>
      <c r="V164">
        <f>VLOOKUP(B164,Table35[#All],10,0)</f>
        <v>5</v>
      </c>
    </row>
    <row r="165" spans="1:22" x14ac:dyDescent="0.25">
      <c r="A165" s="3">
        <v>45</v>
      </c>
      <c r="B165" s="3" t="s">
        <v>167</v>
      </c>
      <c r="C165" s="3">
        <v>2015</v>
      </c>
      <c r="D165" s="3">
        <v>3</v>
      </c>
      <c r="E165" s="3" t="s">
        <v>15</v>
      </c>
      <c r="F165" s="4">
        <v>107.80077643520001</v>
      </c>
      <c r="G165" s="5">
        <v>3</v>
      </c>
      <c r="H165" s="5">
        <v>2</v>
      </c>
      <c r="I165" s="4" t="s">
        <v>16</v>
      </c>
      <c r="J165" s="4" t="s">
        <v>16</v>
      </c>
      <c r="K165" s="4" t="s">
        <v>20</v>
      </c>
      <c r="L165" s="4">
        <v>3.6874081518263244</v>
      </c>
      <c r="M165" s="6">
        <v>1668642105.7679999</v>
      </c>
      <c r="N165" s="3" t="s">
        <v>18</v>
      </c>
      <c r="O165" t="str">
        <f>VLOOKUP(B165,Table35[#All],2,0)</f>
        <v>Individual</v>
      </c>
      <c r="P165" s="9" t="str">
        <f>VLOOKUP(B165,Table35[#All],7,0)</f>
        <v>Laki-Laki</v>
      </c>
      <c r="Q165" t="str">
        <f>VLOOKUP(B165,Table35[#All],6,0)</f>
        <v>36-45</v>
      </c>
      <c r="R165" t="str">
        <f>VLOOKUP(B165,Table35[#All],8,0)</f>
        <v>Jakarta</v>
      </c>
      <c r="S165" t="str">
        <f>VLOOKUP(B165,Table35[#All],9,0)</f>
        <v>Rumah</v>
      </c>
      <c r="T165" t="str">
        <f>VLOOKUP(B165,Table35[#All],11,0)</f>
        <v>Iya</v>
      </c>
      <c r="U165" t="str">
        <f>VLOOKUP(B165,Table35[#All],12,0)</f>
        <v>Website</v>
      </c>
      <c r="V165">
        <f>VLOOKUP(B165,Table35[#All],10,0)</f>
        <v>5</v>
      </c>
    </row>
    <row r="166" spans="1:22" x14ac:dyDescent="0.25">
      <c r="A166" s="3">
        <v>182</v>
      </c>
      <c r="B166" s="3" t="s">
        <v>157</v>
      </c>
      <c r="C166" s="3">
        <v>2014</v>
      </c>
      <c r="D166" s="3">
        <v>11</v>
      </c>
      <c r="E166" s="3" t="s">
        <v>33</v>
      </c>
      <c r="F166" s="4">
        <v>74.411586880000002</v>
      </c>
      <c r="G166" s="5">
        <v>2</v>
      </c>
      <c r="H166" s="5">
        <v>1</v>
      </c>
      <c r="I166" s="4" t="s">
        <v>16</v>
      </c>
      <c r="J166" s="4" t="s">
        <v>16</v>
      </c>
      <c r="K166" s="4" t="s">
        <v>20</v>
      </c>
      <c r="L166" s="4">
        <v>3.5025148987320409</v>
      </c>
      <c r="M166" s="6">
        <v>1467309698.8000002</v>
      </c>
      <c r="N166" s="3" t="s">
        <v>18</v>
      </c>
      <c r="O166" t="str">
        <f>VLOOKUP(B166,Table35[#All],2,0)</f>
        <v>Perusahaan</v>
      </c>
      <c r="P166" s="9" t="str">
        <f>VLOOKUP(B166,Table35[#All],7,0)</f>
        <v>N/A</v>
      </c>
      <c r="Q166">
        <f>VLOOKUP(B166,Table35[#All],6,0)</f>
        <v>0</v>
      </c>
      <c r="R166" t="str">
        <f>VLOOKUP(B166,Table35[#All],8,0)</f>
        <v>Jakarta</v>
      </c>
      <c r="S166" t="str">
        <f>VLOOKUP(B166,Table35[#All],9,0)</f>
        <v>Investasi</v>
      </c>
      <c r="T166" t="str">
        <f>VLOOKUP(B166,Table35[#All],11,0)</f>
        <v>Tidak</v>
      </c>
      <c r="U166" t="str">
        <f>VLOOKUP(B166,Table35[#All],12,0)</f>
        <v>Website</v>
      </c>
      <c r="V166">
        <f>VLOOKUP(B166,Table35[#All],10,0)</f>
        <v>5</v>
      </c>
    </row>
    <row r="167" spans="1:22" x14ac:dyDescent="0.25">
      <c r="A167" s="3">
        <v>28</v>
      </c>
      <c r="B167" s="3" t="s">
        <v>168</v>
      </c>
      <c r="C167" s="3">
        <v>2015</v>
      </c>
      <c r="D167" s="3">
        <v>3</v>
      </c>
      <c r="E167" s="3" t="s">
        <v>15</v>
      </c>
      <c r="F167" s="4">
        <v>133.23152339839999</v>
      </c>
      <c r="G167" s="5">
        <v>4</v>
      </c>
      <c r="H167" s="5">
        <v>2</v>
      </c>
      <c r="I167" s="4" t="s">
        <v>16</v>
      </c>
      <c r="J167" s="4" t="s">
        <v>16</v>
      </c>
      <c r="K167" s="4" t="s">
        <v>20</v>
      </c>
      <c r="L167" s="4">
        <v>3.4838074293920536</v>
      </c>
      <c r="M167" s="6">
        <v>2122238466.0399997</v>
      </c>
      <c r="N167" s="3" t="s">
        <v>18</v>
      </c>
      <c r="O167" t="str">
        <f>VLOOKUP(B167,Table35[#All],2,0)</f>
        <v>Individual</v>
      </c>
      <c r="P167" s="9" t="str">
        <f>VLOOKUP(B167,Table35[#All],7,0)</f>
        <v>Laki-Laki</v>
      </c>
      <c r="Q167" t="str">
        <f>VLOOKUP(B167,Table35[#All],6,0)</f>
        <v>26-35</v>
      </c>
      <c r="R167" t="str">
        <f>VLOOKUP(B167,Table35[#All],8,0)</f>
        <v>Jakarta</v>
      </c>
      <c r="S167" t="str">
        <f>VLOOKUP(B167,Table35[#All],9,0)</f>
        <v>Rumah</v>
      </c>
      <c r="T167" t="str">
        <f>VLOOKUP(B167,Table35[#All],11,0)</f>
        <v>Tidak</v>
      </c>
      <c r="U167" t="str">
        <f>VLOOKUP(B167,Table35[#All],12,0)</f>
        <v>Agency</v>
      </c>
      <c r="V167">
        <f>VLOOKUP(B167,Table35[#All],10,0)</f>
        <v>1</v>
      </c>
    </row>
    <row r="168" spans="1:22" x14ac:dyDescent="0.25">
      <c r="A168" s="3">
        <v>140</v>
      </c>
      <c r="B168" s="3" t="s">
        <v>169</v>
      </c>
      <c r="C168" s="3">
        <v>2016</v>
      </c>
      <c r="D168" s="3">
        <v>11</v>
      </c>
      <c r="E168" s="3" t="s">
        <v>15</v>
      </c>
      <c r="F168" s="4">
        <v>90.846945126400001</v>
      </c>
      <c r="G168" s="5">
        <v>3</v>
      </c>
      <c r="H168" s="5">
        <v>2</v>
      </c>
      <c r="I168" s="4" t="s">
        <v>16</v>
      </c>
      <c r="J168" s="4" t="s">
        <v>16</v>
      </c>
      <c r="K168" s="4" t="s">
        <v>42</v>
      </c>
      <c r="L168" s="4"/>
      <c r="M168" s="6">
        <v>1379163812.0479999</v>
      </c>
      <c r="N168" s="3" t="s">
        <v>18</v>
      </c>
      <c r="O168" t="str">
        <f>VLOOKUP(B168,Table35[#All],2,0)</f>
        <v>Individual</v>
      </c>
      <c r="P168" s="9" t="str">
        <f>VLOOKUP(B168,Table35[#All],7,0)</f>
        <v>Perempuan</v>
      </c>
      <c r="Q168" t="str">
        <f>VLOOKUP(B168,Table35[#All],6,0)</f>
        <v>56-65</v>
      </c>
      <c r="R168" t="str">
        <f>VLOOKUP(B168,Table35[#All],8,0)</f>
        <v>Surabaya</v>
      </c>
      <c r="S168" t="str">
        <f>VLOOKUP(B168,Table35[#All],9,0)</f>
        <v>Rumah</v>
      </c>
      <c r="T168" t="str">
        <f>VLOOKUP(B168,Table35[#All],11,0)</f>
        <v>Iya</v>
      </c>
      <c r="U168" t="str">
        <f>VLOOKUP(B168,Table35[#All],12,0)</f>
        <v>Agency</v>
      </c>
      <c r="V168">
        <f>VLOOKUP(B168,Table35[#All],10,0)</f>
        <v>3</v>
      </c>
    </row>
    <row r="169" spans="1:22" x14ac:dyDescent="0.25">
      <c r="A169" s="3">
        <v>15</v>
      </c>
      <c r="B169" s="3" t="s">
        <v>170</v>
      </c>
      <c r="C169" s="3">
        <v>2017</v>
      </c>
      <c r="D169" s="3">
        <v>4</v>
      </c>
      <c r="E169" s="3" t="s">
        <v>15</v>
      </c>
      <c r="F169" s="4">
        <v>130.15264365599998</v>
      </c>
      <c r="G169" s="5">
        <v>4</v>
      </c>
      <c r="H169" s="5">
        <v>2</v>
      </c>
      <c r="I169" s="4" t="s">
        <v>16</v>
      </c>
      <c r="J169" s="4" t="s">
        <v>16</v>
      </c>
      <c r="K169" s="4" t="s">
        <v>20</v>
      </c>
      <c r="L169" s="4">
        <v>2.4953639640952954</v>
      </c>
      <c r="M169" s="6">
        <v>2555306977.0799994</v>
      </c>
      <c r="N169" s="3" t="s">
        <v>18</v>
      </c>
      <c r="O169" t="str">
        <f>VLOOKUP(B169,Table35[#All],2,0)</f>
        <v>Individual</v>
      </c>
      <c r="P169" s="9" t="str">
        <f>VLOOKUP(B169,Table35[#All],7,0)</f>
        <v>Perempuan</v>
      </c>
      <c r="Q169" t="str">
        <f>VLOOKUP(B169,Table35[#All],6,0)</f>
        <v>26-35</v>
      </c>
      <c r="R169" t="str">
        <f>VLOOKUP(B169,Table35[#All],8,0)</f>
        <v>Jakarta</v>
      </c>
      <c r="S169" t="str">
        <f>VLOOKUP(B169,Table35[#All],9,0)</f>
        <v>Rumah</v>
      </c>
      <c r="T169" t="str">
        <f>VLOOKUP(B169,Table35[#All],11,0)</f>
        <v>Tidak</v>
      </c>
      <c r="U169" t="str">
        <f>VLOOKUP(B169,Table35[#All],12,0)</f>
        <v>Agency</v>
      </c>
      <c r="V169">
        <f>VLOOKUP(B169,Table35[#All],10,0)</f>
        <v>5</v>
      </c>
    </row>
    <row r="170" spans="1:22" x14ac:dyDescent="0.25">
      <c r="A170" s="3">
        <v>23</v>
      </c>
      <c r="B170" s="3" t="s">
        <v>144</v>
      </c>
      <c r="C170" s="3">
        <v>2016</v>
      </c>
      <c r="D170" s="3">
        <v>12</v>
      </c>
      <c r="E170" s="3" t="s">
        <v>15</v>
      </c>
      <c r="F170" s="4">
        <v>121.4658043828</v>
      </c>
      <c r="G170" s="5">
        <v>4</v>
      </c>
      <c r="H170" s="5">
        <v>2</v>
      </c>
      <c r="I170" s="4" t="s">
        <v>16</v>
      </c>
      <c r="J170" s="4" t="s">
        <v>16</v>
      </c>
      <c r="K170" s="4" t="s">
        <v>20</v>
      </c>
      <c r="L170" s="4">
        <v>3.5309615297824375</v>
      </c>
      <c r="M170" s="6">
        <v>2205189638.9819999</v>
      </c>
      <c r="N170" s="3" t="s">
        <v>18</v>
      </c>
      <c r="O170" t="str">
        <f>VLOOKUP(B170,Table35[#All],2,0)</f>
        <v>Individual</v>
      </c>
      <c r="P170" s="9" t="str">
        <f>VLOOKUP(B170,Table35[#All],7,0)</f>
        <v>Laki-Laki</v>
      </c>
      <c r="Q170" t="str">
        <f>VLOOKUP(B170,Table35[#All],6,0)</f>
        <v>26-35</v>
      </c>
      <c r="R170" t="str">
        <f>VLOOKUP(B170,Table35[#All],8,0)</f>
        <v>Jakarta</v>
      </c>
      <c r="S170" t="str">
        <f>VLOOKUP(B170,Table35[#All],9,0)</f>
        <v>Investasi</v>
      </c>
      <c r="T170" t="str">
        <f>VLOOKUP(B170,Table35[#All],11,0)</f>
        <v>Tidak</v>
      </c>
      <c r="U170" t="str">
        <f>VLOOKUP(B170,Table35[#All],12,0)</f>
        <v>Agency</v>
      </c>
      <c r="V170">
        <f>VLOOKUP(B170,Table35[#All],10,0)</f>
        <v>5</v>
      </c>
    </row>
    <row r="171" spans="1:22" x14ac:dyDescent="0.25">
      <c r="A171" s="3">
        <v>91</v>
      </c>
      <c r="B171" s="3" t="s">
        <v>171</v>
      </c>
      <c r="C171" s="3">
        <v>2017</v>
      </c>
      <c r="D171" s="3">
        <v>8</v>
      </c>
      <c r="E171" s="3" t="s">
        <v>15</v>
      </c>
      <c r="F171" s="4">
        <v>73.813142915200004</v>
      </c>
      <c r="G171" s="5">
        <v>2</v>
      </c>
      <c r="H171" s="5">
        <v>1</v>
      </c>
      <c r="I171" s="4" t="s">
        <v>16</v>
      </c>
      <c r="J171" s="4" t="s">
        <v>16</v>
      </c>
      <c r="K171" s="4" t="s">
        <v>20</v>
      </c>
      <c r="L171" s="4">
        <v>4.3177607655063346</v>
      </c>
      <c r="M171" s="6">
        <v>1465357973.9920001</v>
      </c>
      <c r="N171" s="3" t="s">
        <v>18</v>
      </c>
      <c r="O171" t="str">
        <f>VLOOKUP(B171,Table35[#All],2,0)</f>
        <v>Individual</v>
      </c>
      <c r="P171" s="9" t="str">
        <f>VLOOKUP(B171,Table35[#All],7,0)</f>
        <v>Perempuan</v>
      </c>
      <c r="Q171" t="str">
        <f>VLOOKUP(B171,Table35[#All],6,0)</f>
        <v>36-45</v>
      </c>
      <c r="R171" t="str">
        <f>VLOOKUP(B171,Table35[#All],8,0)</f>
        <v>Jakarta</v>
      </c>
      <c r="S171" t="str">
        <f>VLOOKUP(B171,Table35[#All],9,0)</f>
        <v>Rumah</v>
      </c>
      <c r="T171" t="str">
        <f>VLOOKUP(B171,Table35[#All],11,0)</f>
        <v>Iya</v>
      </c>
      <c r="U171" t="str">
        <f>VLOOKUP(B171,Table35[#All],12,0)</f>
        <v>Website</v>
      </c>
      <c r="V171">
        <f>VLOOKUP(B171,Table35[#All],10,0)</f>
        <v>4</v>
      </c>
    </row>
    <row r="172" spans="1:22" x14ac:dyDescent="0.25">
      <c r="A172" s="3">
        <v>81</v>
      </c>
      <c r="B172" s="3" t="s">
        <v>50</v>
      </c>
      <c r="C172" s="3">
        <v>2017</v>
      </c>
      <c r="D172" s="3">
        <v>5</v>
      </c>
      <c r="E172" s="3" t="s">
        <v>15</v>
      </c>
      <c r="F172" s="4">
        <v>72.563597565199998</v>
      </c>
      <c r="G172" s="5">
        <v>2</v>
      </c>
      <c r="H172" s="5">
        <v>1</v>
      </c>
      <c r="I172" s="4" t="s">
        <v>16</v>
      </c>
      <c r="J172" s="4" t="s">
        <v>16</v>
      </c>
      <c r="K172" s="4" t="s">
        <v>20</v>
      </c>
      <c r="L172" s="4">
        <v>2.4329663959106909</v>
      </c>
      <c r="M172" s="6">
        <v>1114994129.4359999</v>
      </c>
      <c r="N172" s="3" t="s">
        <v>18</v>
      </c>
      <c r="O172" t="str">
        <f>VLOOKUP(B172,Table35[#All],2,0)</f>
        <v>Individual</v>
      </c>
      <c r="P172" s="9" t="str">
        <f>VLOOKUP(B172,Table35[#All],7,0)</f>
        <v>Laki-Laki</v>
      </c>
      <c r="Q172" t="str">
        <f>VLOOKUP(B172,Table35[#All],6,0)</f>
        <v>36-45</v>
      </c>
      <c r="R172" t="str">
        <f>VLOOKUP(B172,Table35[#All],8,0)</f>
        <v>Jakarta</v>
      </c>
      <c r="S172" t="str">
        <f>VLOOKUP(B172,Table35[#All],9,0)</f>
        <v>Rumah</v>
      </c>
      <c r="T172" t="str">
        <f>VLOOKUP(B172,Table35[#All],11,0)</f>
        <v>Iya</v>
      </c>
      <c r="U172" t="str">
        <f>VLOOKUP(B172,Table35[#All],12,0)</f>
        <v>Agency</v>
      </c>
      <c r="V172">
        <f>VLOOKUP(B172,Table35[#All],10,0)</f>
        <v>3</v>
      </c>
    </row>
    <row r="173" spans="1:22" x14ac:dyDescent="0.25">
      <c r="A173" s="3">
        <v>24</v>
      </c>
      <c r="B173" s="3" t="s">
        <v>172</v>
      </c>
      <c r="C173" s="3">
        <v>2017</v>
      </c>
      <c r="D173" s="3">
        <v>9</v>
      </c>
      <c r="E173" s="3" t="s">
        <v>15</v>
      </c>
      <c r="F173" s="4">
        <v>57.449097011600003</v>
      </c>
      <c r="G173" s="5">
        <v>2</v>
      </c>
      <c r="H173" s="5">
        <v>1</v>
      </c>
      <c r="I173" s="4" t="s">
        <v>16</v>
      </c>
      <c r="J173" s="4" t="s">
        <v>16</v>
      </c>
      <c r="K173" s="4" t="s">
        <v>44</v>
      </c>
      <c r="L173" s="4">
        <v>4.2391793739101589</v>
      </c>
      <c r="M173" s="6">
        <v>1048467960.4960001</v>
      </c>
      <c r="N173" s="3" t="s">
        <v>18</v>
      </c>
      <c r="O173" t="str">
        <f>VLOOKUP(B173,Table35[#All],2,0)</f>
        <v>Individual</v>
      </c>
      <c r="P173" s="9" t="str">
        <f>VLOOKUP(B173,Table35[#All],7,0)</f>
        <v>Perempuan</v>
      </c>
      <c r="Q173" t="str">
        <f>VLOOKUP(B173,Table35[#All],6,0)</f>
        <v>26-35</v>
      </c>
      <c r="R173" t="str">
        <f>VLOOKUP(B173,Table35[#All],8,0)</f>
        <v>Jakarta</v>
      </c>
      <c r="S173" t="str">
        <f>VLOOKUP(B173,Table35[#All],9,0)</f>
        <v>Rumah</v>
      </c>
      <c r="T173" t="str">
        <f>VLOOKUP(B173,Table35[#All],11,0)</f>
        <v>Iya</v>
      </c>
      <c r="U173" t="str">
        <f>VLOOKUP(B173,Table35[#All],12,0)</f>
        <v>Agency</v>
      </c>
      <c r="V173">
        <f>VLOOKUP(B173,Table35[#All],10,0)</f>
        <v>4</v>
      </c>
    </row>
    <row r="174" spans="1:22" x14ac:dyDescent="0.25">
      <c r="A174" s="3">
        <v>106</v>
      </c>
      <c r="B174" s="3" t="s">
        <v>173</v>
      </c>
      <c r="C174" s="3">
        <v>2017</v>
      </c>
      <c r="D174" s="3">
        <v>12</v>
      </c>
      <c r="E174" s="3" t="s">
        <v>15</v>
      </c>
      <c r="F174" s="4">
        <v>72.563597565199998</v>
      </c>
      <c r="G174" s="5">
        <v>2</v>
      </c>
      <c r="H174" s="5">
        <v>1</v>
      </c>
      <c r="I174" s="4" t="s">
        <v>16</v>
      </c>
      <c r="J174" s="4" t="s">
        <v>16</v>
      </c>
      <c r="K174" s="4" t="s">
        <v>44</v>
      </c>
      <c r="L174" s="4">
        <v>1.4240110306434519</v>
      </c>
      <c r="M174" s="6">
        <v>1495842467.46</v>
      </c>
      <c r="N174" s="3" t="s">
        <v>18</v>
      </c>
      <c r="O174" t="str">
        <f>VLOOKUP(B174,Table35[#All],2,0)</f>
        <v>Individual</v>
      </c>
      <c r="P174" s="9" t="str">
        <f>VLOOKUP(B174,Table35[#All],7,0)</f>
        <v>Laki-Laki</v>
      </c>
      <c r="Q174" t="str">
        <f>VLOOKUP(B174,Table35[#All],6,0)</f>
        <v>46-55</v>
      </c>
      <c r="R174" t="str">
        <f>VLOOKUP(B174,Table35[#All],8,0)</f>
        <v>Jakarta</v>
      </c>
      <c r="S174" t="str">
        <f>VLOOKUP(B174,Table35[#All],9,0)</f>
        <v>Rumah</v>
      </c>
      <c r="T174" t="str">
        <f>VLOOKUP(B174,Table35[#All],11,0)</f>
        <v>Iya</v>
      </c>
      <c r="U174" t="str">
        <f>VLOOKUP(B174,Table35[#All],12,0)</f>
        <v>Agency</v>
      </c>
      <c r="V174">
        <f>VLOOKUP(B174,Table35[#All],10,0)</f>
        <v>4</v>
      </c>
    </row>
    <row r="175" spans="1:22" x14ac:dyDescent="0.25">
      <c r="A175" s="3">
        <v>6</v>
      </c>
      <c r="B175" s="3" t="s">
        <v>174</v>
      </c>
      <c r="C175" s="3">
        <v>2017</v>
      </c>
      <c r="D175" s="3">
        <v>9</v>
      </c>
      <c r="E175" s="3" t="s">
        <v>15</v>
      </c>
      <c r="F175" s="4">
        <v>62.727176569999997</v>
      </c>
      <c r="G175" s="5">
        <v>2</v>
      </c>
      <c r="H175" s="5">
        <v>1</v>
      </c>
      <c r="I175" s="4" t="s">
        <v>16</v>
      </c>
      <c r="J175" s="4" t="s">
        <v>16</v>
      </c>
      <c r="K175" s="4" t="s">
        <v>17</v>
      </c>
      <c r="L175" s="4">
        <v>1.3845319757440726</v>
      </c>
      <c r="M175" s="6">
        <v>1130397226.7499998</v>
      </c>
      <c r="N175" s="3" t="s">
        <v>18</v>
      </c>
      <c r="O175" t="str">
        <f>VLOOKUP(B175,Table35[#All],2,0)</f>
        <v>Individual</v>
      </c>
      <c r="P175" s="9" t="str">
        <f>VLOOKUP(B175,Table35[#All],7,0)</f>
        <v>Perempuan</v>
      </c>
      <c r="Q175" t="str">
        <f>VLOOKUP(B175,Table35[#All],6,0)</f>
        <v>26-35</v>
      </c>
      <c r="R175" t="str">
        <f>VLOOKUP(B175,Table35[#All],8,0)</f>
        <v>Jakarta</v>
      </c>
      <c r="S175" t="str">
        <f>VLOOKUP(B175,Table35[#All],9,0)</f>
        <v>Investasi</v>
      </c>
      <c r="T175" t="str">
        <f>VLOOKUP(B175,Table35[#All],11,0)</f>
        <v>Tidak</v>
      </c>
      <c r="U175" t="str">
        <f>VLOOKUP(B175,Table35[#All],12,0)</f>
        <v>Agency</v>
      </c>
      <c r="V175">
        <f>VLOOKUP(B175,Table35[#All],10,0)</f>
        <v>5</v>
      </c>
    </row>
    <row r="176" spans="1:22" x14ac:dyDescent="0.25">
      <c r="A176" s="3">
        <v>85</v>
      </c>
      <c r="B176" s="3" t="s">
        <v>175</v>
      </c>
      <c r="C176" s="3">
        <v>2016</v>
      </c>
      <c r="D176" s="3">
        <v>10</v>
      </c>
      <c r="E176" s="3" t="s">
        <v>15</v>
      </c>
      <c r="F176" s="4">
        <v>72.973448439999999</v>
      </c>
      <c r="G176" s="5">
        <v>2</v>
      </c>
      <c r="H176" s="5">
        <v>1</v>
      </c>
      <c r="I176" s="4" t="s">
        <v>16</v>
      </c>
      <c r="J176" s="4" t="s">
        <v>16</v>
      </c>
      <c r="K176" s="4" t="s">
        <v>20</v>
      </c>
      <c r="L176" s="4">
        <v>2.3269762586450846</v>
      </c>
      <c r="M176" s="6">
        <v>1342485293.6000001</v>
      </c>
      <c r="N176" s="3" t="s">
        <v>18</v>
      </c>
      <c r="O176" t="str">
        <f>VLOOKUP(B176,Table35[#All],2,0)</f>
        <v>Individual</v>
      </c>
      <c r="P176" s="9" t="str">
        <f>VLOOKUP(B176,Table35[#All],7,0)</f>
        <v>Perempuan</v>
      </c>
      <c r="Q176" t="str">
        <f>VLOOKUP(B176,Table35[#All],6,0)</f>
        <v>36-45</v>
      </c>
      <c r="R176" t="str">
        <f>VLOOKUP(B176,Table35[#All],8,0)</f>
        <v>Jakarta</v>
      </c>
      <c r="S176" t="str">
        <f>VLOOKUP(B176,Table35[#All],9,0)</f>
        <v>Rumah</v>
      </c>
      <c r="T176" t="str">
        <f>VLOOKUP(B176,Table35[#All],11,0)</f>
        <v>Iya</v>
      </c>
      <c r="U176" t="str">
        <f>VLOOKUP(B176,Table35[#All],12,0)</f>
        <v>Website</v>
      </c>
      <c r="V176">
        <f>VLOOKUP(B176,Table35[#All],10,0)</f>
        <v>5</v>
      </c>
    </row>
    <row r="177" spans="1:22" x14ac:dyDescent="0.25">
      <c r="A177" s="3">
        <v>49</v>
      </c>
      <c r="B177" s="3" t="s">
        <v>176</v>
      </c>
      <c r="C177" s="3">
        <v>2017</v>
      </c>
      <c r="D177" s="3">
        <v>1</v>
      </c>
      <c r="E177" s="3" t="s">
        <v>15</v>
      </c>
      <c r="F177" s="4">
        <v>68.115216119199999</v>
      </c>
      <c r="G177" s="5">
        <v>2</v>
      </c>
      <c r="H177" s="5">
        <v>1</v>
      </c>
      <c r="I177" s="4" t="s">
        <v>16</v>
      </c>
      <c r="J177" s="4" t="s">
        <v>16</v>
      </c>
      <c r="K177" s="4" t="s">
        <v>20</v>
      </c>
      <c r="L177" s="4">
        <v>2.5332280782383365</v>
      </c>
      <c r="M177" s="6">
        <v>1094632272.4919999</v>
      </c>
      <c r="N177" s="3" t="s">
        <v>18</v>
      </c>
      <c r="O177" t="str">
        <f>VLOOKUP(B177,Table35[#All],2,0)</f>
        <v>Individual</v>
      </c>
      <c r="P177" s="9" t="str">
        <f>VLOOKUP(B177,Table35[#All],7,0)</f>
        <v>Laki-Laki</v>
      </c>
      <c r="Q177" t="str">
        <f>VLOOKUP(B177,Table35[#All],6,0)</f>
        <v>36-45</v>
      </c>
      <c r="R177" t="str">
        <f>VLOOKUP(B177,Table35[#All],8,0)</f>
        <v>Jakarta</v>
      </c>
      <c r="S177" t="str">
        <f>VLOOKUP(B177,Table35[#All],9,0)</f>
        <v>Rumah</v>
      </c>
      <c r="T177" t="str">
        <f>VLOOKUP(B177,Table35[#All],11,0)</f>
        <v>Tidak</v>
      </c>
      <c r="U177" t="str">
        <f>VLOOKUP(B177,Table35[#All],12,0)</f>
        <v>Agency</v>
      </c>
      <c r="V177">
        <f>VLOOKUP(B177,Table35[#All],10,0)</f>
        <v>2</v>
      </c>
    </row>
    <row r="178" spans="1:22" x14ac:dyDescent="0.25">
      <c r="A178" s="3">
        <v>90</v>
      </c>
      <c r="B178" s="3" t="s">
        <v>177</v>
      </c>
      <c r="C178" s="3">
        <v>2018</v>
      </c>
      <c r="D178" s="3">
        <v>1</v>
      </c>
      <c r="E178" s="3" t="s">
        <v>15</v>
      </c>
      <c r="F178" s="4">
        <v>124.20480779</v>
      </c>
      <c r="G178" s="5">
        <v>4</v>
      </c>
      <c r="H178" s="5">
        <v>2</v>
      </c>
      <c r="I178" s="4" t="s">
        <v>16</v>
      </c>
      <c r="J178" s="4" t="s">
        <v>23</v>
      </c>
      <c r="K178" s="4" t="s">
        <v>44</v>
      </c>
      <c r="L178" s="4">
        <v>4.5865510442059643</v>
      </c>
      <c r="M178" s="6">
        <v>2158201602.7000003</v>
      </c>
      <c r="N178" s="3" t="s">
        <v>18</v>
      </c>
      <c r="O178" t="str">
        <f>VLOOKUP(B178,Table35[#All],2,0)</f>
        <v>Individual</v>
      </c>
      <c r="P178" s="9" t="str">
        <f>VLOOKUP(B178,Table35[#All],7,0)</f>
        <v>Perempuan</v>
      </c>
      <c r="Q178" t="str">
        <f>VLOOKUP(B178,Table35[#All],6,0)</f>
        <v>36-45</v>
      </c>
      <c r="R178" t="str">
        <f>VLOOKUP(B178,Table35[#All],8,0)</f>
        <v>Jakarta</v>
      </c>
      <c r="S178" t="str">
        <f>VLOOKUP(B178,Table35[#All],9,0)</f>
        <v>Rumah</v>
      </c>
      <c r="T178" t="str">
        <f>VLOOKUP(B178,Table35[#All],11,0)</f>
        <v>Tidak</v>
      </c>
      <c r="U178" t="str">
        <f>VLOOKUP(B178,Table35[#All],12,0)</f>
        <v>Client</v>
      </c>
      <c r="V178">
        <f>VLOOKUP(B178,Table35[#All],10,0)</f>
        <v>5</v>
      </c>
    </row>
    <row r="179" spans="1:22" x14ac:dyDescent="0.25">
      <c r="A179" s="3">
        <v>139</v>
      </c>
      <c r="B179" s="3" t="s">
        <v>178</v>
      </c>
      <c r="C179" s="3">
        <v>2015</v>
      </c>
      <c r="D179" s="3">
        <v>12</v>
      </c>
      <c r="E179" s="3" t="s">
        <v>15</v>
      </c>
      <c r="F179" s="4">
        <v>67.245532555599993</v>
      </c>
      <c r="G179" s="5">
        <v>2</v>
      </c>
      <c r="H179" s="5">
        <v>1</v>
      </c>
      <c r="I179" s="4" t="s">
        <v>16</v>
      </c>
      <c r="J179" s="4" t="s">
        <v>16</v>
      </c>
      <c r="K179" s="4" t="s">
        <v>20</v>
      </c>
      <c r="L179" s="4">
        <v>4.2337227477621537</v>
      </c>
      <c r="M179" s="6">
        <v>1190666123.7019999</v>
      </c>
      <c r="N179" s="3" t="s">
        <v>18</v>
      </c>
      <c r="O179" t="str">
        <f>VLOOKUP(B179,Table35[#All],2,0)</f>
        <v>Individual</v>
      </c>
      <c r="P179" s="9" t="str">
        <f>VLOOKUP(B179,Table35[#All],7,0)</f>
        <v>Laki-Laki</v>
      </c>
      <c r="Q179" t="str">
        <f>VLOOKUP(B179,Table35[#All],6,0)</f>
        <v>56-65</v>
      </c>
      <c r="R179" t="str">
        <f>VLOOKUP(B179,Table35[#All],8,0)</f>
        <v>Jakarta</v>
      </c>
      <c r="S179" t="str">
        <f>VLOOKUP(B179,Table35[#All],9,0)</f>
        <v>Rumah</v>
      </c>
      <c r="T179" t="str">
        <f>VLOOKUP(B179,Table35[#All],11,0)</f>
        <v>Tidak</v>
      </c>
      <c r="U179" t="str">
        <f>VLOOKUP(B179,Table35[#All],12,0)</f>
        <v>Client</v>
      </c>
      <c r="V179">
        <f>VLOOKUP(B179,Table35[#All],10,0)</f>
        <v>4</v>
      </c>
    </row>
    <row r="180" spans="1:22" x14ac:dyDescent="0.25">
      <c r="A180" s="3">
        <v>7</v>
      </c>
      <c r="B180" s="3" t="s">
        <v>174</v>
      </c>
      <c r="C180" s="3">
        <v>2017</v>
      </c>
      <c r="D180" s="3">
        <v>9</v>
      </c>
      <c r="E180" s="3" t="s">
        <v>15</v>
      </c>
      <c r="F180" s="4">
        <v>62.327322058</v>
      </c>
      <c r="G180" s="5">
        <v>2</v>
      </c>
      <c r="H180" s="5">
        <v>1</v>
      </c>
      <c r="I180" s="4" t="s">
        <v>16</v>
      </c>
      <c r="J180" s="4" t="s">
        <v>16</v>
      </c>
      <c r="K180" s="4" t="s">
        <v>20</v>
      </c>
      <c r="L180" s="4">
        <v>4.4102254144289565</v>
      </c>
      <c r="M180" s="6">
        <v>1180553188.4300001</v>
      </c>
      <c r="N180" s="3" t="s">
        <v>18</v>
      </c>
      <c r="O180" t="str">
        <f>VLOOKUP(B180,Table35[#All],2,0)</f>
        <v>Individual</v>
      </c>
      <c r="P180" s="9" t="str">
        <f>VLOOKUP(B180,Table35[#All],7,0)</f>
        <v>Perempuan</v>
      </c>
      <c r="Q180" t="str">
        <f>VLOOKUP(B180,Table35[#All],6,0)</f>
        <v>26-35</v>
      </c>
      <c r="R180" t="str">
        <f>VLOOKUP(B180,Table35[#All],8,0)</f>
        <v>Jakarta</v>
      </c>
      <c r="S180" t="str">
        <f>VLOOKUP(B180,Table35[#All],9,0)</f>
        <v>Investasi</v>
      </c>
      <c r="T180" t="str">
        <f>VLOOKUP(B180,Table35[#All],11,0)</f>
        <v>Tidak</v>
      </c>
      <c r="U180" t="str">
        <f>VLOOKUP(B180,Table35[#All],12,0)</f>
        <v>Agency</v>
      </c>
      <c r="V180">
        <f>VLOOKUP(B180,Table35[#All],10,0)</f>
        <v>5</v>
      </c>
    </row>
    <row r="181" spans="1:22" x14ac:dyDescent="0.25">
      <c r="A181" s="3">
        <v>77</v>
      </c>
      <c r="B181" s="3" t="s">
        <v>179</v>
      </c>
      <c r="C181" s="3">
        <v>2017</v>
      </c>
      <c r="D181" s="3">
        <v>4</v>
      </c>
      <c r="E181" s="3" t="s">
        <v>15</v>
      </c>
      <c r="F181" s="4">
        <v>119.2366154784</v>
      </c>
      <c r="G181" s="5">
        <v>4</v>
      </c>
      <c r="H181" s="5">
        <v>2</v>
      </c>
      <c r="I181" s="4" t="s">
        <v>16</v>
      </c>
      <c r="J181" s="4" t="s">
        <v>16</v>
      </c>
      <c r="K181" s="4" t="s">
        <v>180</v>
      </c>
      <c r="L181" s="4"/>
      <c r="M181" s="6">
        <v>1878596459.3440001</v>
      </c>
      <c r="N181" s="3" t="s">
        <v>18</v>
      </c>
      <c r="O181" t="str">
        <f>VLOOKUP(B181,Table35[#All],2,0)</f>
        <v>Individual</v>
      </c>
      <c r="P181" s="9" t="str">
        <f>VLOOKUP(B181,Table35[#All],7,0)</f>
        <v>Laki-Laki</v>
      </c>
      <c r="Q181" t="str">
        <f>VLOOKUP(B181,Table35[#All],6,0)</f>
        <v>36-45</v>
      </c>
      <c r="R181" t="str">
        <f>VLOOKUP(B181,Table35[#All],8,0)</f>
        <v>Palembang</v>
      </c>
      <c r="S181" t="str">
        <f>VLOOKUP(B181,Table35[#All],9,0)</f>
        <v>Rumah</v>
      </c>
      <c r="T181" t="str">
        <f>VLOOKUP(B181,Table35[#All],11,0)</f>
        <v>Tidak</v>
      </c>
      <c r="U181" t="str">
        <f>VLOOKUP(B181,Table35[#All],12,0)</f>
        <v>Agency</v>
      </c>
      <c r="V181">
        <f>VLOOKUP(B181,Table35[#All],10,0)</f>
        <v>3</v>
      </c>
    </row>
    <row r="182" spans="1:22" x14ac:dyDescent="0.25">
      <c r="A182" s="3">
        <v>51</v>
      </c>
      <c r="B182" s="3" t="s">
        <v>181</v>
      </c>
      <c r="C182" s="3">
        <v>2017</v>
      </c>
      <c r="D182" s="3">
        <v>3</v>
      </c>
      <c r="E182" s="3" t="s">
        <v>15</v>
      </c>
      <c r="F182" s="4">
        <v>69.444732371599997</v>
      </c>
      <c r="G182" s="5">
        <v>2</v>
      </c>
      <c r="H182" s="5">
        <v>1</v>
      </c>
      <c r="I182" s="4" t="s">
        <v>16</v>
      </c>
      <c r="J182" s="4" t="s">
        <v>16</v>
      </c>
      <c r="K182" s="4" t="s">
        <v>20</v>
      </c>
      <c r="L182" s="4">
        <v>4.8074405153198398</v>
      </c>
      <c r="M182" s="6">
        <v>1316869126.5839999</v>
      </c>
      <c r="N182" s="3" t="s">
        <v>18</v>
      </c>
      <c r="O182" t="str">
        <f>VLOOKUP(B182,Table35[#All],2,0)</f>
        <v>Individual</v>
      </c>
      <c r="P182" s="9" t="str">
        <f>VLOOKUP(B182,Table35[#All],7,0)</f>
        <v>Laki-Laki</v>
      </c>
      <c r="Q182" t="str">
        <f>VLOOKUP(B182,Table35[#All],6,0)</f>
        <v>36-45</v>
      </c>
      <c r="R182" t="str">
        <f>VLOOKUP(B182,Table35[#All],8,0)</f>
        <v>Jakarta</v>
      </c>
      <c r="S182" t="str">
        <f>VLOOKUP(B182,Table35[#All],9,0)</f>
        <v>Investasi</v>
      </c>
      <c r="T182" t="str">
        <f>VLOOKUP(B182,Table35[#All],11,0)</f>
        <v>Iya</v>
      </c>
      <c r="U182" t="str">
        <f>VLOOKUP(B182,Table35[#All],12,0)</f>
        <v>Agency</v>
      </c>
      <c r="V182">
        <f>VLOOKUP(B182,Table35[#All],10,0)</f>
        <v>4</v>
      </c>
    </row>
    <row r="183" spans="1:22" x14ac:dyDescent="0.25">
      <c r="A183" s="3">
        <v>173</v>
      </c>
      <c r="B183" s="3" t="s">
        <v>35</v>
      </c>
      <c r="C183" s="3">
        <v>2017</v>
      </c>
      <c r="D183" s="3">
        <v>6</v>
      </c>
      <c r="E183" s="3" t="s">
        <v>15</v>
      </c>
      <c r="F183" s="4">
        <v>64.836409120799999</v>
      </c>
      <c r="G183" s="5">
        <v>2</v>
      </c>
      <c r="H183" s="5">
        <v>1</v>
      </c>
      <c r="I183" s="4" t="s">
        <v>16</v>
      </c>
      <c r="J183" s="4" t="s">
        <v>16</v>
      </c>
      <c r="K183" s="4" t="s">
        <v>20</v>
      </c>
      <c r="L183" s="4">
        <v>3.4799691585180073</v>
      </c>
      <c r="M183" s="6">
        <v>1221354301.244</v>
      </c>
      <c r="N183" s="3" t="s">
        <v>18</v>
      </c>
      <c r="O183" t="str">
        <f>VLOOKUP(B183,Table35[#All],2,0)</f>
        <v>Individual</v>
      </c>
      <c r="P183" s="9" t="str">
        <f>VLOOKUP(B183,Table35[#All],7,0)</f>
        <v>Laki-Laki</v>
      </c>
      <c r="Q183" t="str">
        <f>VLOOKUP(B183,Table35[#All],6,0)</f>
        <v>65+</v>
      </c>
      <c r="R183" t="str">
        <f>VLOOKUP(B183,Table35[#All],8,0)</f>
        <v>Jakarta</v>
      </c>
      <c r="S183" t="str">
        <f>VLOOKUP(B183,Table35[#All],9,0)</f>
        <v>Investasi</v>
      </c>
      <c r="T183" t="str">
        <f>VLOOKUP(B183,Table35[#All],11,0)</f>
        <v>Tidak</v>
      </c>
      <c r="U183" t="str">
        <f>VLOOKUP(B183,Table35[#All],12,0)</f>
        <v>Website</v>
      </c>
      <c r="V183">
        <f>VLOOKUP(B183,Table35[#All],10,0)</f>
        <v>2</v>
      </c>
    </row>
    <row r="184" spans="1:22" x14ac:dyDescent="0.25">
      <c r="A184" s="3">
        <v>59</v>
      </c>
      <c r="B184" s="3" t="s">
        <v>182</v>
      </c>
      <c r="C184" s="3">
        <v>2017</v>
      </c>
      <c r="D184" s="3">
        <v>2</v>
      </c>
      <c r="E184" s="3" t="s">
        <v>15</v>
      </c>
      <c r="F184" s="4">
        <v>86.198636424399993</v>
      </c>
      <c r="G184" s="5">
        <v>2</v>
      </c>
      <c r="H184" s="5">
        <v>2</v>
      </c>
      <c r="I184" s="4" t="s">
        <v>16</v>
      </c>
      <c r="J184" s="4" t="s">
        <v>16</v>
      </c>
      <c r="K184" s="4" t="s">
        <v>42</v>
      </c>
      <c r="L184" s="4"/>
      <c r="M184" s="6">
        <v>1753897668.2480001</v>
      </c>
      <c r="N184" s="3" t="s">
        <v>18</v>
      </c>
      <c r="O184" t="str">
        <f>VLOOKUP(B184,Table35[#All],2,0)</f>
        <v>Individual</v>
      </c>
      <c r="P184" s="9" t="str">
        <f>VLOOKUP(B184,Table35[#All],7,0)</f>
        <v>Perempuan</v>
      </c>
      <c r="Q184" t="str">
        <f>VLOOKUP(B184,Table35[#All],6,0)</f>
        <v>36-45</v>
      </c>
      <c r="R184" t="str">
        <f>VLOOKUP(B184,Table35[#All],8,0)</f>
        <v>Surabaya</v>
      </c>
      <c r="S184" t="str">
        <f>VLOOKUP(B184,Table35[#All],9,0)</f>
        <v>Rumah</v>
      </c>
      <c r="T184" t="str">
        <f>VLOOKUP(B184,Table35[#All],11,0)</f>
        <v>Tidak</v>
      </c>
      <c r="U184" t="str">
        <f>VLOOKUP(B184,Table35[#All],12,0)</f>
        <v>Agency</v>
      </c>
      <c r="V184">
        <f>VLOOKUP(B184,Table35[#All],10,0)</f>
        <v>1</v>
      </c>
    </row>
    <row r="185" spans="1:22" x14ac:dyDescent="0.25">
      <c r="A185" s="3">
        <v>114</v>
      </c>
      <c r="B185" s="3" t="s">
        <v>94</v>
      </c>
      <c r="C185" s="3">
        <v>2016</v>
      </c>
      <c r="D185" s="3">
        <v>10</v>
      </c>
      <c r="E185" s="3" t="s">
        <v>15</v>
      </c>
      <c r="F185" s="4">
        <v>66.965634397199992</v>
      </c>
      <c r="G185" s="5">
        <v>2</v>
      </c>
      <c r="H185" s="5">
        <v>1</v>
      </c>
      <c r="I185" s="4" t="s">
        <v>16</v>
      </c>
      <c r="J185" s="4" t="s">
        <v>16</v>
      </c>
      <c r="K185" s="4" t="s">
        <v>20</v>
      </c>
      <c r="L185" s="4">
        <v>2.7750862763649131</v>
      </c>
      <c r="M185" s="6">
        <v>1198626149.8419998</v>
      </c>
      <c r="N185" s="3" t="s">
        <v>18</v>
      </c>
      <c r="O185" t="str">
        <f>VLOOKUP(B185,Table35[#All],2,0)</f>
        <v>Individual</v>
      </c>
      <c r="P185" s="9" t="str">
        <f>VLOOKUP(B185,Table35[#All],7,0)</f>
        <v>Laki-Laki</v>
      </c>
      <c r="Q185" t="str">
        <f>VLOOKUP(B185,Table35[#All],6,0)</f>
        <v>46-55</v>
      </c>
      <c r="R185" t="str">
        <f>VLOOKUP(B185,Table35[#All],8,0)</f>
        <v>Jakarta</v>
      </c>
      <c r="S185" t="str">
        <f>VLOOKUP(B185,Table35[#All],9,0)</f>
        <v>Rumah</v>
      </c>
      <c r="T185" t="str">
        <f>VLOOKUP(B185,Table35[#All],11,0)</f>
        <v>Tidak</v>
      </c>
      <c r="U185" t="str">
        <f>VLOOKUP(B185,Table35[#All],12,0)</f>
        <v>Agency</v>
      </c>
      <c r="V185">
        <f>VLOOKUP(B185,Table35[#All],10,0)</f>
        <v>5</v>
      </c>
    </row>
    <row r="186" spans="1:22" x14ac:dyDescent="0.25">
      <c r="A186" s="3">
        <v>37</v>
      </c>
      <c r="B186" s="3" t="s">
        <v>183</v>
      </c>
      <c r="C186" s="3">
        <v>2017</v>
      </c>
      <c r="D186" s="3">
        <v>5</v>
      </c>
      <c r="E186" s="3" t="s">
        <v>15</v>
      </c>
      <c r="F186" s="4">
        <v>85.768792824000002</v>
      </c>
      <c r="G186" s="5">
        <v>2</v>
      </c>
      <c r="H186" s="5">
        <v>2</v>
      </c>
      <c r="I186" s="4" t="s">
        <v>16</v>
      </c>
      <c r="J186" s="4" t="s">
        <v>16</v>
      </c>
      <c r="K186" s="4" t="s">
        <v>20</v>
      </c>
      <c r="L186" s="4">
        <v>3.3839403976750142</v>
      </c>
      <c r="M186" s="6">
        <v>1734332904.9199998</v>
      </c>
      <c r="N186" s="3" t="s">
        <v>18</v>
      </c>
      <c r="O186" t="str">
        <f>VLOOKUP(B186,Table35[#All],2,0)</f>
        <v>Individual</v>
      </c>
      <c r="P186" s="9" t="str">
        <f>VLOOKUP(B186,Table35[#All],7,0)</f>
        <v>Laki-Laki</v>
      </c>
      <c r="Q186" t="str">
        <f>VLOOKUP(B186,Table35[#All],6,0)</f>
        <v>26-35</v>
      </c>
      <c r="R186" t="str">
        <f>VLOOKUP(B186,Table35[#All],8,0)</f>
        <v>Jakarta</v>
      </c>
      <c r="S186" t="str">
        <f>VLOOKUP(B186,Table35[#All],9,0)</f>
        <v>Rumah</v>
      </c>
      <c r="T186" t="str">
        <f>VLOOKUP(B186,Table35[#All],11,0)</f>
        <v>Tidak</v>
      </c>
      <c r="U186" t="str">
        <f>VLOOKUP(B186,Table35[#All],12,0)</f>
        <v>Website</v>
      </c>
      <c r="V186">
        <f>VLOOKUP(B186,Table35[#All],10,0)</f>
        <v>3</v>
      </c>
    </row>
    <row r="187" spans="1:22" x14ac:dyDescent="0.25">
      <c r="A187" s="3">
        <v>62</v>
      </c>
      <c r="B187" s="3" t="s">
        <v>184</v>
      </c>
      <c r="C187" s="3">
        <v>2017</v>
      </c>
      <c r="D187" s="3">
        <v>6</v>
      </c>
      <c r="E187" s="3" t="s">
        <v>15</v>
      </c>
      <c r="F187" s="4">
        <v>74.183008338799993</v>
      </c>
      <c r="G187" s="5">
        <v>2</v>
      </c>
      <c r="H187" s="5">
        <v>1</v>
      </c>
      <c r="I187" s="4" t="s">
        <v>16</v>
      </c>
      <c r="J187" s="4" t="s">
        <v>16</v>
      </c>
      <c r="K187" s="4" t="s">
        <v>20</v>
      </c>
      <c r="L187" s="4">
        <v>4.0646810936176001</v>
      </c>
      <c r="M187" s="6">
        <v>1547488951.1839995</v>
      </c>
      <c r="N187" s="3" t="s">
        <v>18</v>
      </c>
      <c r="O187" t="str">
        <f>VLOOKUP(B187,Table35[#All],2,0)</f>
        <v>Individual</v>
      </c>
      <c r="P187" s="9" t="str">
        <f>VLOOKUP(B187,Table35[#All],7,0)</f>
        <v>Perempuan</v>
      </c>
      <c r="Q187" t="str">
        <f>VLOOKUP(B187,Table35[#All],6,0)</f>
        <v>36-45</v>
      </c>
      <c r="R187" t="str">
        <f>VLOOKUP(B187,Table35[#All],8,0)</f>
        <v>Jakarta</v>
      </c>
      <c r="S187" t="str">
        <f>VLOOKUP(B187,Table35[#All],9,0)</f>
        <v>Investasi</v>
      </c>
      <c r="T187" t="str">
        <f>VLOOKUP(B187,Table35[#All],11,0)</f>
        <v>Tidak</v>
      </c>
      <c r="U187" t="str">
        <f>VLOOKUP(B187,Table35[#All],12,0)</f>
        <v>Client</v>
      </c>
      <c r="V187">
        <f>VLOOKUP(B187,Table35[#All],10,0)</f>
        <v>2</v>
      </c>
    </row>
    <row r="188" spans="1:22" x14ac:dyDescent="0.25">
      <c r="A188" s="3">
        <v>166</v>
      </c>
      <c r="B188" s="3" t="s">
        <v>185</v>
      </c>
      <c r="C188" s="3">
        <v>2016</v>
      </c>
      <c r="D188" s="3">
        <v>2</v>
      </c>
      <c r="E188" s="3" t="s">
        <v>15</v>
      </c>
      <c r="F188" s="4">
        <v>72.673557556000006</v>
      </c>
      <c r="G188" s="5">
        <v>2</v>
      </c>
      <c r="H188" s="5">
        <v>1</v>
      </c>
      <c r="I188" s="4" t="s">
        <v>16</v>
      </c>
      <c r="J188" s="4" t="s">
        <v>16</v>
      </c>
      <c r="K188" s="4" t="s">
        <v>20</v>
      </c>
      <c r="L188" s="4">
        <v>2.2560002422484446</v>
      </c>
      <c r="M188" s="6">
        <v>1244746823.98</v>
      </c>
      <c r="N188" s="3" t="s">
        <v>18</v>
      </c>
      <c r="O188" t="str">
        <f>VLOOKUP(B188,Table35[#All],2,0)</f>
        <v>Individual</v>
      </c>
      <c r="P188" s="9" t="str">
        <f>VLOOKUP(B188,Table35[#All],7,0)</f>
        <v>Perempuan</v>
      </c>
      <c r="Q188" t="str">
        <f>VLOOKUP(B188,Table35[#All],6,0)</f>
        <v>65+</v>
      </c>
      <c r="R188" t="str">
        <f>VLOOKUP(B188,Table35[#All],8,0)</f>
        <v>Jakarta</v>
      </c>
      <c r="S188" t="str">
        <f>VLOOKUP(B188,Table35[#All],9,0)</f>
        <v>Investasi</v>
      </c>
      <c r="T188" t="str">
        <f>VLOOKUP(B188,Table35[#All],11,0)</f>
        <v>Tidak</v>
      </c>
      <c r="U188" t="str">
        <f>VLOOKUP(B188,Table35[#All],12,0)</f>
        <v>Website</v>
      </c>
      <c r="V188">
        <f>VLOOKUP(B188,Table35[#All],10,0)</f>
        <v>5</v>
      </c>
    </row>
    <row r="189" spans="1:22" x14ac:dyDescent="0.25">
      <c r="A189" s="3">
        <v>75</v>
      </c>
      <c r="B189" s="3" t="s">
        <v>186</v>
      </c>
      <c r="C189" s="3">
        <v>2016</v>
      </c>
      <c r="D189" s="3">
        <v>11</v>
      </c>
      <c r="E189" s="3" t="s">
        <v>15</v>
      </c>
      <c r="F189" s="4">
        <v>72.973448439999999</v>
      </c>
      <c r="G189" s="5">
        <v>2</v>
      </c>
      <c r="H189" s="5">
        <v>1</v>
      </c>
      <c r="I189" s="4" t="s">
        <v>16</v>
      </c>
      <c r="J189" s="4" t="s">
        <v>16</v>
      </c>
      <c r="K189" s="4" t="s">
        <v>20</v>
      </c>
      <c r="L189" s="4">
        <v>1.3549988101503181</v>
      </c>
      <c r="M189" s="6">
        <v>1225467885.4000001</v>
      </c>
      <c r="N189" s="3" t="s">
        <v>18</v>
      </c>
      <c r="O189" t="str">
        <f>VLOOKUP(B189,Table35[#All],2,0)</f>
        <v>Individual</v>
      </c>
      <c r="P189" s="9" t="str">
        <f>VLOOKUP(B189,Table35[#All],7,0)</f>
        <v>Perempuan</v>
      </c>
      <c r="Q189" t="str">
        <f>VLOOKUP(B189,Table35[#All],6,0)</f>
        <v>36-45</v>
      </c>
      <c r="R189" t="str">
        <f>VLOOKUP(B189,Table35[#All],8,0)</f>
        <v>Jakarta</v>
      </c>
      <c r="S189" t="str">
        <f>VLOOKUP(B189,Table35[#All],9,0)</f>
        <v>Rumah</v>
      </c>
      <c r="T189" t="str">
        <f>VLOOKUP(B189,Table35[#All],11,0)</f>
        <v>Tidak</v>
      </c>
      <c r="U189" t="str">
        <f>VLOOKUP(B189,Table35[#All],12,0)</f>
        <v>Website</v>
      </c>
      <c r="V189">
        <f>VLOOKUP(B189,Table35[#All],10,0)</f>
        <v>4</v>
      </c>
    </row>
    <row r="190" spans="1:22" x14ac:dyDescent="0.25">
      <c r="A190" s="3">
        <v>65</v>
      </c>
      <c r="B190" s="3" t="s">
        <v>187</v>
      </c>
      <c r="C190" s="3">
        <v>2016</v>
      </c>
      <c r="D190" s="3">
        <v>9</v>
      </c>
      <c r="E190" s="3" t="s">
        <v>15</v>
      </c>
      <c r="F190" s="4">
        <v>72.973448439999999</v>
      </c>
      <c r="G190" s="5">
        <v>2</v>
      </c>
      <c r="H190" s="5">
        <v>1</v>
      </c>
      <c r="I190" s="4" t="s">
        <v>16</v>
      </c>
      <c r="J190" s="4" t="s">
        <v>16</v>
      </c>
      <c r="K190" s="4" t="s">
        <v>188</v>
      </c>
      <c r="L190" s="4"/>
      <c r="M190" s="6">
        <v>1428654231.4000001</v>
      </c>
      <c r="N190" s="3" t="s">
        <v>18</v>
      </c>
      <c r="O190" t="str">
        <f>VLOOKUP(B190,Table35[#All],2,0)</f>
        <v>Individual</v>
      </c>
      <c r="P190" s="9" t="str">
        <f>VLOOKUP(B190,Table35[#All],7,0)</f>
        <v>Perempuan</v>
      </c>
      <c r="Q190" t="str">
        <f>VLOOKUP(B190,Table35[#All],6,0)</f>
        <v>36-45</v>
      </c>
      <c r="R190" t="str">
        <f>VLOOKUP(B190,Table35[#All],8,0)</f>
        <v>Makassar</v>
      </c>
      <c r="S190" t="str">
        <f>VLOOKUP(B190,Table35[#All],9,0)</f>
        <v>Investasi</v>
      </c>
      <c r="T190" t="str">
        <f>VLOOKUP(B190,Table35[#All],11,0)</f>
        <v>Tidak</v>
      </c>
      <c r="U190" t="str">
        <f>VLOOKUP(B190,Table35[#All],12,0)</f>
        <v>Agency</v>
      </c>
      <c r="V190">
        <f>VLOOKUP(B190,Table35[#All],10,0)</f>
        <v>1</v>
      </c>
    </row>
    <row r="191" spans="1:22" x14ac:dyDescent="0.25">
      <c r="A191" s="3">
        <v>97</v>
      </c>
      <c r="B191" s="3" t="s">
        <v>189</v>
      </c>
      <c r="C191" s="3">
        <v>2017</v>
      </c>
      <c r="D191" s="3">
        <v>5</v>
      </c>
      <c r="E191" s="3" t="s">
        <v>15</v>
      </c>
      <c r="F191" s="4">
        <v>105.67155115879999</v>
      </c>
      <c r="G191" s="5">
        <v>3</v>
      </c>
      <c r="H191" s="5">
        <v>2</v>
      </c>
      <c r="I191" s="4" t="s">
        <v>16</v>
      </c>
      <c r="J191" s="4" t="s">
        <v>16</v>
      </c>
      <c r="K191" s="4" t="s">
        <v>20</v>
      </c>
      <c r="L191" s="4">
        <v>2.1327907959113959</v>
      </c>
      <c r="M191" s="6">
        <v>1969543205.9819999</v>
      </c>
      <c r="N191" s="3" t="s">
        <v>18</v>
      </c>
      <c r="O191" t="str">
        <f>VLOOKUP(B191,Table35[#All],2,0)</f>
        <v>Individual</v>
      </c>
      <c r="P191" s="9" t="str">
        <f>VLOOKUP(B191,Table35[#All],7,0)</f>
        <v>Laki-Laki</v>
      </c>
      <c r="Q191" t="str">
        <f>VLOOKUP(B191,Table35[#All],6,0)</f>
        <v>46-55</v>
      </c>
      <c r="R191" t="str">
        <f>VLOOKUP(B191,Table35[#All],8,0)</f>
        <v>Jakarta</v>
      </c>
      <c r="S191" t="str">
        <f>VLOOKUP(B191,Table35[#All],9,0)</f>
        <v>Rumah</v>
      </c>
      <c r="T191" t="str">
        <f>VLOOKUP(B191,Table35[#All],11,0)</f>
        <v>Tidak</v>
      </c>
      <c r="U191" t="str">
        <f>VLOOKUP(B191,Table35[#All],12,0)</f>
        <v>Website</v>
      </c>
      <c r="V191">
        <f>VLOOKUP(B191,Table35[#All],10,0)</f>
        <v>2</v>
      </c>
    </row>
    <row r="192" spans="1:22" x14ac:dyDescent="0.25">
      <c r="A192" s="3">
        <v>31</v>
      </c>
      <c r="B192" s="3" t="s">
        <v>190</v>
      </c>
      <c r="C192" s="3">
        <v>2017</v>
      </c>
      <c r="D192" s="3">
        <v>4</v>
      </c>
      <c r="E192" s="3" t="s">
        <v>15</v>
      </c>
      <c r="F192" s="4">
        <v>103.1524677332</v>
      </c>
      <c r="G192" s="5">
        <v>3</v>
      </c>
      <c r="H192" s="5">
        <v>2</v>
      </c>
      <c r="I192" s="4" t="s">
        <v>16</v>
      </c>
      <c r="J192" s="4" t="s">
        <v>16</v>
      </c>
      <c r="K192" s="4" t="s">
        <v>20</v>
      </c>
      <c r="L192" s="4">
        <v>2.9008264507325321</v>
      </c>
      <c r="M192" s="6">
        <v>1972432754.776</v>
      </c>
      <c r="N192" s="3" t="s">
        <v>18</v>
      </c>
      <c r="O192" t="str">
        <f>VLOOKUP(B192,Table35[#All],2,0)</f>
        <v>Individual</v>
      </c>
      <c r="P192" s="9" t="str">
        <f>VLOOKUP(B192,Table35[#All],7,0)</f>
        <v>Laki-Laki</v>
      </c>
      <c r="Q192" t="str">
        <f>VLOOKUP(B192,Table35[#All],6,0)</f>
        <v>26-35</v>
      </c>
      <c r="R192" t="str">
        <f>VLOOKUP(B192,Table35[#All],8,0)</f>
        <v>Jakarta</v>
      </c>
      <c r="S192" t="str">
        <f>VLOOKUP(B192,Table35[#All],9,0)</f>
        <v>Rumah</v>
      </c>
      <c r="T192" t="str">
        <f>VLOOKUP(B192,Table35[#All],11,0)</f>
        <v>Iya</v>
      </c>
      <c r="U192" t="str">
        <f>VLOOKUP(B192,Table35[#All],12,0)</f>
        <v>Website</v>
      </c>
      <c r="V192">
        <f>VLOOKUP(B192,Table35[#All],10,0)</f>
        <v>2</v>
      </c>
    </row>
    <row r="193" spans="1:22" x14ac:dyDescent="0.25">
      <c r="A193" s="3">
        <v>148</v>
      </c>
      <c r="B193" s="3" t="s">
        <v>45</v>
      </c>
      <c r="C193" s="3">
        <v>2017</v>
      </c>
      <c r="D193" s="3">
        <v>4</v>
      </c>
      <c r="E193" s="3" t="s">
        <v>15</v>
      </c>
      <c r="F193" s="4">
        <v>72.973448439999999</v>
      </c>
      <c r="G193" s="5">
        <v>2</v>
      </c>
      <c r="H193" s="5">
        <v>1</v>
      </c>
      <c r="I193" s="4" t="s">
        <v>16</v>
      </c>
      <c r="J193" s="4" t="s">
        <v>16</v>
      </c>
      <c r="K193" s="4" t="s">
        <v>24</v>
      </c>
      <c r="L193" s="4"/>
      <c r="M193" s="6">
        <v>1209592806.4000001</v>
      </c>
      <c r="N193" s="3" t="s">
        <v>18</v>
      </c>
      <c r="O193" t="str">
        <f>VLOOKUP(B193,Table35[#All],2,0)</f>
        <v>Individual</v>
      </c>
      <c r="P193" s="9" t="str">
        <f>VLOOKUP(B193,Table35[#All],7,0)</f>
        <v>Laki-Laki</v>
      </c>
      <c r="Q193" t="str">
        <f>VLOOKUP(B193,Table35[#All],6,0)</f>
        <v>56-65</v>
      </c>
      <c r="R193" t="str">
        <f>VLOOKUP(B193,Table35[#All],8,0)</f>
        <v>Denpasar</v>
      </c>
      <c r="S193" t="str">
        <f>VLOOKUP(B193,Table35[#All],9,0)</f>
        <v>Investasi</v>
      </c>
      <c r="T193" t="str">
        <f>VLOOKUP(B193,Table35[#All],11,0)</f>
        <v>Tidak</v>
      </c>
      <c r="U193" t="str">
        <f>VLOOKUP(B193,Table35[#All],12,0)</f>
        <v>Website</v>
      </c>
      <c r="V193">
        <f>VLOOKUP(B193,Table35[#All],10,0)</f>
        <v>5</v>
      </c>
    </row>
    <row r="194" spans="1:22" x14ac:dyDescent="0.25">
      <c r="A194" s="3">
        <v>10</v>
      </c>
      <c r="B194" s="3" t="s">
        <v>191</v>
      </c>
      <c r="C194" s="3">
        <v>2016</v>
      </c>
      <c r="D194" s="3">
        <v>3</v>
      </c>
      <c r="E194" s="3" t="s">
        <v>15</v>
      </c>
      <c r="F194" s="4">
        <v>73.813142915200004</v>
      </c>
      <c r="G194" s="5">
        <v>2</v>
      </c>
      <c r="H194" s="5">
        <v>1</v>
      </c>
      <c r="I194" s="4" t="s">
        <v>16</v>
      </c>
      <c r="J194" s="4" t="s">
        <v>16</v>
      </c>
      <c r="K194" s="4" t="s">
        <v>20</v>
      </c>
      <c r="L194" s="4">
        <v>1.4105334951903195</v>
      </c>
      <c r="M194" s="6">
        <v>1308942754.8559999</v>
      </c>
      <c r="N194" s="3" t="s">
        <v>18</v>
      </c>
      <c r="O194" t="str">
        <f>VLOOKUP(B194,Table35[#All],2,0)</f>
        <v>Individual</v>
      </c>
      <c r="P194" s="9" t="str">
        <f>VLOOKUP(B194,Table35[#All],7,0)</f>
        <v>Perempuan</v>
      </c>
      <c r="Q194" t="str">
        <f>VLOOKUP(B194,Table35[#All],6,0)</f>
        <v>26-35</v>
      </c>
      <c r="R194" t="str">
        <f>VLOOKUP(B194,Table35[#All],8,0)</f>
        <v>Jakarta</v>
      </c>
      <c r="S194" t="str">
        <f>VLOOKUP(B194,Table35[#All],9,0)</f>
        <v>Investasi</v>
      </c>
      <c r="T194" t="str">
        <f>VLOOKUP(B194,Table35[#All],11,0)</f>
        <v>Iya</v>
      </c>
      <c r="U194" t="str">
        <f>VLOOKUP(B194,Table35[#All],12,0)</f>
        <v>Agency</v>
      </c>
      <c r="V194">
        <f>VLOOKUP(B194,Table35[#All],10,0)</f>
        <v>3</v>
      </c>
    </row>
    <row r="195" spans="1:22" x14ac:dyDescent="0.25">
      <c r="A195" s="3">
        <v>5</v>
      </c>
      <c r="B195" s="3" t="s">
        <v>192</v>
      </c>
      <c r="C195" s="3">
        <v>2014</v>
      </c>
      <c r="D195" s="3">
        <v>11</v>
      </c>
      <c r="E195" s="3" t="s">
        <v>15</v>
      </c>
      <c r="F195" s="4">
        <v>127.78350567239998</v>
      </c>
      <c r="G195" s="5">
        <v>4</v>
      </c>
      <c r="H195" s="5">
        <v>2</v>
      </c>
      <c r="I195" s="4" t="s">
        <v>16</v>
      </c>
      <c r="J195" s="4" t="s">
        <v>23</v>
      </c>
      <c r="K195" s="4" t="s">
        <v>20</v>
      </c>
      <c r="L195" s="4">
        <v>4.4000657733940463</v>
      </c>
      <c r="M195" s="6">
        <v>2594647804.8259997</v>
      </c>
      <c r="N195" s="3" t="s">
        <v>18</v>
      </c>
      <c r="O195" t="str">
        <f>VLOOKUP(B195,Table35[#All],2,0)</f>
        <v>Individual</v>
      </c>
      <c r="P195" s="9" t="str">
        <f>VLOOKUP(B195,Table35[#All],7,0)</f>
        <v>Perempuan</v>
      </c>
      <c r="Q195" t="str">
        <f>VLOOKUP(B195,Table35[#All],6,0)</f>
        <v>18-25</v>
      </c>
      <c r="R195" t="str">
        <f>VLOOKUP(B195,Table35[#All],8,0)</f>
        <v>Jakarta</v>
      </c>
      <c r="S195" t="str">
        <f>VLOOKUP(B195,Table35[#All],9,0)</f>
        <v>Rumah</v>
      </c>
      <c r="T195" t="str">
        <f>VLOOKUP(B195,Table35[#All],11,0)</f>
        <v>Tidak</v>
      </c>
      <c r="U195" t="str">
        <f>VLOOKUP(B195,Table35[#All],12,0)</f>
        <v>Agency</v>
      </c>
      <c r="V195">
        <f>VLOOKUP(B195,Table35[#All],10,0)</f>
        <v>4</v>
      </c>
    </row>
    <row r="196" spans="1:22" x14ac:dyDescent="0.25">
      <c r="A196" s="3">
        <v>79</v>
      </c>
      <c r="B196" s="3" t="s">
        <v>193</v>
      </c>
      <c r="C196" s="3">
        <v>2016</v>
      </c>
      <c r="D196" s="3">
        <v>6</v>
      </c>
      <c r="E196" s="3" t="s">
        <v>15</v>
      </c>
      <c r="F196" s="4">
        <v>72.673557556000006</v>
      </c>
      <c r="G196" s="5">
        <v>2</v>
      </c>
      <c r="H196" s="5">
        <v>1</v>
      </c>
      <c r="I196" s="4" t="s">
        <v>16</v>
      </c>
      <c r="J196" s="4" t="s">
        <v>16</v>
      </c>
      <c r="K196" s="4" t="s">
        <v>20</v>
      </c>
      <c r="L196" s="4">
        <v>4.9338456606332466</v>
      </c>
      <c r="M196" s="6">
        <v>1090002366.6400001</v>
      </c>
      <c r="N196" s="3" t="s">
        <v>18</v>
      </c>
      <c r="O196" t="str">
        <f>VLOOKUP(B196,Table35[#All],2,0)</f>
        <v>Individual</v>
      </c>
      <c r="P196" s="9" t="str">
        <f>VLOOKUP(B196,Table35[#All],7,0)</f>
        <v>Perempuan</v>
      </c>
      <c r="Q196" t="str">
        <f>VLOOKUP(B196,Table35[#All],6,0)</f>
        <v>46-55</v>
      </c>
      <c r="R196" t="str">
        <f>VLOOKUP(B196,Table35[#All],8,0)</f>
        <v>Jakarta</v>
      </c>
      <c r="S196" t="str">
        <f>VLOOKUP(B196,Table35[#All],9,0)</f>
        <v>Rumah</v>
      </c>
      <c r="T196" t="str">
        <f>VLOOKUP(B196,Table35[#All],11,0)</f>
        <v>Iya</v>
      </c>
      <c r="U196" t="str">
        <f>VLOOKUP(B196,Table35[#All],12,0)</f>
        <v>Website</v>
      </c>
      <c r="V196">
        <f>VLOOKUP(B196,Table35[#All],10,0)</f>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DAF08-D043-43BF-95AA-4626B2B95C66}">
  <dimension ref="A1:G317"/>
  <sheetViews>
    <sheetView topLeftCell="A149" zoomScale="80" zoomScaleNormal="80" workbookViewId="0">
      <selection activeCell="G7" sqref="G7"/>
    </sheetView>
  </sheetViews>
  <sheetFormatPr defaultRowHeight="13.2" x14ac:dyDescent="0.25"/>
  <cols>
    <col min="1" max="1" width="18.44140625" bestFit="1" customWidth="1"/>
    <col min="2" max="2" width="10.88671875" bestFit="1" customWidth="1"/>
    <col min="3" max="3" width="19.33203125" bestFit="1" customWidth="1"/>
    <col min="4" max="4" width="27" customWidth="1"/>
    <col min="5" max="5" width="27.88671875" bestFit="1" customWidth="1"/>
    <col min="7" max="7" width="22.6640625" bestFit="1" customWidth="1"/>
  </cols>
  <sheetData>
    <row r="1" spans="1:7" x14ac:dyDescent="0.25">
      <c r="A1" t="s">
        <v>390</v>
      </c>
      <c r="C1" t="s">
        <v>394</v>
      </c>
      <c r="E1" t="s">
        <v>396</v>
      </c>
      <c r="G1" t="s">
        <v>397</v>
      </c>
    </row>
    <row r="2" spans="1:7" x14ac:dyDescent="0.25">
      <c r="A2" s="10">
        <v>291858252378.11011</v>
      </c>
      <c r="C2">
        <v>195</v>
      </c>
      <c r="E2" s="13">
        <v>3.6153846153846154</v>
      </c>
      <c r="G2">
        <v>195</v>
      </c>
    </row>
    <row r="5" spans="1:7" x14ac:dyDescent="0.25">
      <c r="E5" s="13"/>
    </row>
    <row r="6" spans="1:7" x14ac:dyDescent="0.25">
      <c r="A6" s="14">
        <f>GETPIVOTDATA("Harga",$A$1)</f>
        <v>291858252378.11011</v>
      </c>
      <c r="C6">
        <f>GETPIVOTDATA("ID",$C$1)</f>
        <v>195</v>
      </c>
      <c r="E6" s="13">
        <f>GETPIVOTDATA("Kepuasan Customer",$E$1)</f>
        <v>3.6153846153846154</v>
      </c>
      <c r="G6">
        <f>GETPIVOTDATA("CUSTOMER_ID",$G$1)</f>
        <v>195</v>
      </c>
    </row>
    <row r="10" spans="1:7" x14ac:dyDescent="0.25">
      <c r="A10" s="11" t="s">
        <v>391</v>
      </c>
      <c r="B10" t="s">
        <v>395</v>
      </c>
    </row>
    <row r="11" spans="1:7" x14ac:dyDescent="0.25">
      <c r="A11" s="12" t="s">
        <v>223</v>
      </c>
      <c r="B11" s="13">
        <v>3.442622950819672</v>
      </c>
    </row>
    <row r="12" spans="1:7" x14ac:dyDescent="0.25">
      <c r="A12" s="12" t="s">
        <v>273</v>
      </c>
      <c r="B12" s="13">
        <v>3.6666666666666665</v>
      </c>
    </row>
    <row r="13" spans="1:7" x14ac:dyDescent="0.25">
      <c r="A13" s="12" t="s">
        <v>210</v>
      </c>
      <c r="B13" s="13">
        <v>3.6974789915966388</v>
      </c>
    </row>
    <row r="14" spans="1:7" x14ac:dyDescent="0.25">
      <c r="A14" s="12" t="s">
        <v>392</v>
      </c>
      <c r="B14" s="13">
        <v>3.6153846153846154</v>
      </c>
    </row>
    <row r="41" spans="1:2" x14ac:dyDescent="0.25">
      <c r="A41" s="11" t="s">
        <v>391</v>
      </c>
      <c r="B41" t="s">
        <v>393</v>
      </c>
    </row>
    <row r="42" spans="1:2" x14ac:dyDescent="0.25">
      <c r="A42" s="12" t="s">
        <v>204</v>
      </c>
      <c r="B42">
        <v>178</v>
      </c>
    </row>
    <row r="43" spans="1:2" x14ac:dyDescent="0.25">
      <c r="A43" s="12" t="s">
        <v>232</v>
      </c>
      <c r="B43">
        <v>17</v>
      </c>
    </row>
    <row r="44" spans="1:2" x14ac:dyDescent="0.25">
      <c r="A44" s="12" t="s">
        <v>392</v>
      </c>
      <c r="B44">
        <v>195</v>
      </c>
    </row>
    <row r="72" spans="1:2" x14ac:dyDescent="0.25">
      <c r="A72" s="11" t="s">
        <v>391</v>
      </c>
      <c r="B72" t="s">
        <v>393</v>
      </c>
    </row>
    <row r="73" spans="1:2" x14ac:dyDescent="0.25">
      <c r="A73" s="12" t="s">
        <v>209</v>
      </c>
      <c r="B73">
        <v>76</v>
      </c>
    </row>
    <row r="74" spans="1:2" x14ac:dyDescent="0.25">
      <c r="A74" s="12" t="s">
        <v>217</v>
      </c>
      <c r="B74">
        <v>119</v>
      </c>
    </row>
    <row r="75" spans="1:2" x14ac:dyDescent="0.25">
      <c r="A75" s="12" t="s">
        <v>392</v>
      </c>
      <c r="B75">
        <v>195</v>
      </c>
    </row>
    <row r="102" spans="1:2" x14ac:dyDescent="0.25">
      <c r="A102" s="11" t="s">
        <v>391</v>
      </c>
      <c r="B102" t="s">
        <v>393</v>
      </c>
    </row>
    <row r="103" spans="1:2" x14ac:dyDescent="0.25">
      <c r="A103" s="12" t="s">
        <v>188</v>
      </c>
      <c r="B103">
        <v>1</v>
      </c>
    </row>
    <row r="104" spans="1:2" x14ac:dyDescent="0.25">
      <c r="A104" s="12" t="s">
        <v>180</v>
      </c>
      <c r="B104">
        <v>1</v>
      </c>
    </row>
    <row r="105" spans="1:2" x14ac:dyDescent="0.25">
      <c r="A105" s="12" t="s">
        <v>78</v>
      </c>
      <c r="B105">
        <v>1</v>
      </c>
    </row>
    <row r="106" spans="1:2" x14ac:dyDescent="0.25">
      <c r="A106" s="12" t="s">
        <v>83</v>
      </c>
      <c r="B106">
        <v>2</v>
      </c>
    </row>
    <row r="107" spans="1:2" x14ac:dyDescent="0.25">
      <c r="A107" s="12" t="s">
        <v>17</v>
      </c>
      <c r="B107">
        <v>3</v>
      </c>
    </row>
    <row r="108" spans="1:2" x14ac:dyDescent="0.25">
      <c r="A108" s="12" t="s">
        <v>55</v>
      </c>
      <c r="B108">
        <v>3</v>
      </c>
    </row>
    <row r="109" spans="1:2" x14ac:dyDescent="0.25">
      <c r="A109" s="12" t="s">
        <v>22</v>
      </c>
      <c r="B109">
        <v>4</v>
      </c>
    </row>
    <row r="110" spans="1:2" x14ac:dyDescent="0.25">
      <c r="A110" s="12" t="s">
        <v>42</v>
      </c>
      <c r="B110">
        <v>7</v>
      </c>
    </row>
    <row r="111" spans="1:2" x14ac:dyDescent="0.25">
      <c r="A111" s="12" t="s">
        <v>24</v>
      </c>
      <c r="B111">
        <v>7</v>
      </c>
    </row>
    <row r="112" spans="1:2" x14ac:dyDescent="0.25">
      <c r="A112" s="12" t="s">
        <v>37</v>
      </c>
      <c r="B112">
        <v>9</v>
      </c>
    </row>
    <row r="113" spans="1:2" x14ac:dyDescent="0.25">
      <c r="A113" s="12" t="s">
        <v>44</v>
      </c>
      <c r="B113">
        <v>9</v>
      </c>
    </row>
    <row r="114" spans="1:2" x14ac:dyDescent="0.25">
      <c r="A114" s="12" t="s">
        <v>20</v>
      </c>
      <c r="B114">
        <v>148</v>
      </c>
    </row>
    <row r="115" spans="1:2" x14ac:dyDescent="0.25">
      <c r="A115" s="12" t="s">
        <v>392</v>
      </c>
      <c r="B115">
        <v>195</v>
      </c>
    </row>
    <row r="126" spans="1:2" x14ac:dyDescent="0.25">
      <c r="A126" s="6"/>
    </row>
    <row r="127" spans="1:2" x14ac:dyDescent="0.25">
      <c r="A127" s="6"/>
    </row>
    <row r="128" spans="1:2" x14ac:dyDescent="0.25">
      <c r="A128" s="6"/>
    </row>
    <row r="129" spans="1:2" x14ac:dyDescent="0.25">
      <c r="A129" s="11" t="s">
        <v>391</v>
      </c>
      <c r="B129" t="s">
        <v>393</v>
      </c>
    </row>
    <row r="130" spans="1:2" x14ac:dyDescent="0.25">
      <c r="A130" s="12" t="s">
        <v>273</v>
      </c>
      <c r="B130">
        <v>15</v>
      </c>
    </row>
    <row r="131" spans="1:2" x14ac:dyDescent="0.25">
      <c r="A131" s="12" t="s">
        <v>223</v>
      </c>
      <c r="B131">
        <v>61</v>
      </c>
    </row>
    <row r="132" spans="1:2" x14ac:dyDescent="0.25">
      <c r="A132" s="12" t="s">
        <v>210</v>
      </c>
      <c r="B132">
        <v>119</v>
      </c>
    </row>
    <row r="133" spans="1:2" x14ac:dyDescent="0.25">
      <c r="A133" s="12" t="s">
        <v>392</v>
      </c>
      <c r="B133">
        <v>195</v>
      </c>
    </row>
    <row r="147" spans="1:2" x14ac:dyDescent="0.25">
      <c r="A147" s="6"/>
    </row>
    <row r="148" spans="1:2" x14ac:dyDescent="0.25">
      <c r="A148" s="6"/>
    </row>
    <row r="149" spans="1:2" x14ac:dyDescent="0.25">
      <c r="A149" s="6"/>
    </row>
    <row r="150" spans="1:2" x14ac:dyDescent="0.25">
      <c r="A150" s="6"/>
    </row>
    <row r="151" spans="1:2" x14ac:dyDescent="0.25">
      <c r="A151" s="11" t="s">
        <v>391</v>
      </c>
      <c r="B151" t="s">
        <v>398</v>
      </c>
    </row>
    <row r="152" spans="1:2" x14ac:dyDescent="0.25">
      <c r="A152" s="12">
        <v>2014</v>
      </c>
      <c r="B152">
        <v>1842</v>
      </c>
    </row>
    <row r="153" spans="1:2" x14ac:dyDescent="0.25">
      <c r="A153" s="15">
        <v>3</v>
      </c>
      <c r="B153">
        <v>505</v>
      </c>
    </row>
    <row r="154" spans="1:2" x14ac:dyDescent="0.25">
      <c r="A154" s="15">
        <v>6</v>
      </c>
      <c r="B154">
        <v>267</v>
      </c>
    </row>
    <row r="155" spans="1:2" x14ac:dyDescent="0.25">
      <c r="A155" s="15">
        <v>8</v>
      </c>
      <c r="B155">
        <v>249</v>
      </c>
    </row>
    <row r="156" spans="1:2" x14ac:dyDescent="0.25">
      <c r="A156" s="15">
        <v>10</v>
      </c>
      <c r="B156">
        <v>299</v>
      </c>
    </row>
    <row r="157" spans="1:2" x14ac:dyDescent="0.25">
      <c r="A157" s="15">
        <v>11</v>
      </c>
      <c r="B157">
        <v>522</v>
      </c>
    </row>
    <row r="158" spans="1:2" x14ac:dyDescent="0.25">
      <c r="A158" s="12">
        <v>2015</v>
      </c>
      <c r="B158">
        <v>3406</v>
      </c>
    </row>
    <row r="159" spans="1:2" x14ac:dyDescent="0.25">
      <c r="A159" s="15">
        <v>1</v>
      </c>
      <c r="B159">
        <v>42</v>
      </c>
    </row>
    <row r="160" spans="1:2" x14ac:dyDescent="0.25">
      <c r="A160" s="15">
        <v>2</v>
      </c>
      <c r="B160">
        <v>78</v>
      </c>
    </row>
    <row r="161" spans="1:2" x14ac:dyDescent="0.25">
      <c r="A161" s="15">
        <v>3</v>
      </c>
      <c r="B161">
        <v>142</v>
      </c>
    </row>
    <row r="162" spans="1:2" x14ac:dyDescent="0.25">
      <c r="A162" s="15">
        <v>4</v>
      </c>
      <c r="B162">
        <v>175</v>
      </c>
    </row>
    <row r="163" spans="1:2" x14ac:dyDescent="0.25">
      <c r="A163" s="15">
        <v>6</v>
      </c>
      <c r="B163">
        <v>148</v>
      </c>
    </row>
    <row r="164" spans="1:2" x14ac:dyDescent="0.25">
      <c r="A164" s="15">
        <v>7</v>
      </c>
      <c r="B164">
        <v>1728</v>
      </c>
    </row>
    <row r="165" spans="1:2" x14ac:dyDescent="0.25">
      <c r="A165" s="15">
        <v>8</v>
      </c>
      <c r="B165">
        <v>263</v>
      </c>
    </row>
    <row r="166" spans="1:2" x14ac:dyDescent="0.25">
      <c r="A166" s="15">
        <v>9</v>
      </c>
      <c r="B166">
        <v>183</v>
      </c>
    </row>
    <row r="167" spans="1:2" x14ac:dyDescent="0.25">
      <c r="A167" s="15">
        <v>10</v>
      </c>
      <c r="B167">
        <v>2</v>
      </c>
    </row>
    <row r="168" spans="1:2" x14ac:dyDescent="0.25">
      <c r="A168" s="15">
        <v>11</v>
      </c>
      <c r="B168">
        <v>1</v>
      </c>
    </row>
    <row r="169" spans="1:2" x14ac:dyDescent="0.25">
      <c r="A169" s="15">
        <v>12</v>
      </c>
      <c r="B169">
        <v>644</v>
      </c>
    </row>
    <row r="170" spans="1:2" x14ac:dyDescent="0.25">
      <c r="A170" s="12">
        <v>2016</v>
      </c>
      <c r="B170">
        <v>3509</v>
      </c>
    </row>
    <row r="171" spans="1:2" x14ac:dyDescent="0.25">
      <c r="A171" s="15">
        <v>2</v>
      </c>
      <c r="B171">
        <v>166</v>
      </c>
    </row>
    <row r="172" spans="1:2" x14ac:dyDescent="0.25">
      <c r="A172" s="15">
        <v>3</v>
      </c>
      <c r="B172">
        <v>371</v>
      </c>
    </row>
    <row r="173" spans="1:2" x14ac:dyDescent="0.25">
      <c r="A173" s="15">
        <v>4</v>
      </c>
      <c r="B173">
        <v>123</v>
      </c>
    </row>
    <row r="174" spans="1:2" x14ac:dyDescent="0.25">
      <c r="A174" s="15">
        <v>5</v>
      </c>
      <c r="B174">
        <v>176</v>
      </c>
    </row>
    <row r="175" spans="1:2" x14ac:dyDescent="0.25">
      <c r="A175" s="15">
        <v>6</v>
      </c>
      <c r="B175">
        <v>275</v>
      </c>
    </row>
    <row r="176" spans="1:2" x14ac:dyDescent="0.25">
      <c r="A176" s="15">
        <v>7</v>
      </c>
      <c r="B176">
        <v>86</v>
      </c>
    </row>
    <row r="177" spans="1:2" x14ac:dyDescent="0.25">
      <c r="A177" s="15">
        <v>8</v>
      </c>
      <c r="B177">
        <v>309</v>
      </c>
    </row>
    <row r="178" spans="1:2" x14ac:dyDescent="0.25">
      <c r="A178" s="15">
        <v>9</v>
      </c>
      <c r="B178">
        <v>875</v>
      </c>
    </row>
    <row r="179" spans="1:2" x14ac:dyDescent="0.25">
      <c r="A179" s="15">
        <v>10</v>
      </c>
      <c r="B179">
        <v>593</v>
      </c>
    </row>
    <row r="180" spans="1:2" x14ac:dyDescent="0.25">
      <c r="A180" s="15">
        <v>11</v>
      </c>
      <c r="B180">
        <v>375</v>
      </c>
    </row>
    <row r="181" spans="1:2" x14ac:dyDescent="0.25">
      <c r="A181" s="15">
        <v>12</v>
      </c>
      <c r="B181">
        <v>160</v>
      </c>
    </row>
    <row r="182" spans="1:2" x14ac:dyDescent="0.25">
      <c r="A182" s="12">
        <v>2017</v>
      </c>
      <c r="B182">
        <v>9461</v>
      </c>
    </row>
    <row r="183" spans="1:2" x14ac:dyDescent="0.25">
      <c r="A183" s="15">
        <v>1</v>
      </c>
      <c r="B183">
        <v>252</v>
      </c>
    </row>
    <row r="184" spans="1:2" x14ac:dyDescent="0.25">
      <c r="A184" s="15">
        <v>2</v>
      </c>
      <c r="B184">
        <v>593</v>
      </c>
    </row>
    <row r="185" spans="1:2" x14ac:dyDescent="0.25">
      <c r="A185" s="15">
        <v>3</v>
      </c>
      <c r="B185">
        <v>1232</v>
      </c>
    </row>
    <row r="186" spans="1:2" x14ac:dyDescent="0.25">
      <c r="A186" s="15">
        <v>4</v>
      </c>
      <c r="B186">
        <v>694</v>
      </c>
    </row>
    <row r="187" spans="1:2" x14ac:dyDescent="0.25">
      <c r="A187" s="15">
        <v>5</v>
      </c>
      <c r="B187">
        <v>477</v>
      </c>
    </row>
    <row r="188" spans="1:2" x14ac:dyDescent="0.25">
      <c r="A188" s="15">
        <v>6</v>
      </c>
      <c r="B188">
        <v>971</v>
      </c>
    </row>
    <row r="189" spans="1:2" x14ac:dyDescent="0.25">
      <c r="A189" s="15">
        <v>7</v>
      </c>
      <c r="B189">
        <v>504</v>
      </c>
    </row>
    <row r="190" spans="1:2" x14ac:dyDescent="0.25">
      <c r="A190" s="15">
        <v>8</v>
      </c>
      <c r="B190">
        <v>1130</v>
      </c>
    </row>
    <row r="191" spans="1:2" x14ac:dyDescent="0.25">
      <c r="A191" s="15">
        <v>9</v>
      </c>
      <c r="B191">
        <v>266</v>
      </c>
    </row>
    <row r="192" spans="1:2" x14ac:dyDescent="0.25">
      <c r="A192" s="15">
        <v>10</v>
      </c>
      <c r="B192">
        <v>773</v>
      </c>
    </row>
    <row r="193" spans="1:2" x14ac:dyDescent="0.25">
      <c r="A193" s="15">
        <v>11</v>
      </c>
      <c r="B193">
        <v>1740</v>
      </c>
    </row>
    <row r="194" spans="1:2" x14ac:dyDescent="0.25">
      <c r="A194" s="15">
        <v>12</v>
      </c>
      <c r="B194">
        <v>829</v>
      </c>
    </row>
    <row r="195" spans="1:2" x14ac:dyDescent="0.25">
      <c r="A195" s="12">
        <v>2018</v>
      </c>
      <c r="B195">
        <v>792</v>
      </c>
    </row>
    <row r="196" spans="1:2" x14ac:dyDescent="0.25">
      <c r="A196" s="15">
        <v>1</v>
      </c>
      <c r="B196">
        <v>216</v>
      </c>
    </row>
    <row r="197" spans="1:2" x14ac:dyDescent="0.25">
      <c r="A197" s="15">
        <v>5</v>
      </c>
      <c r="B197">
        <v>202</v>
      </c>
    </row>
    <row r="198" spans="1:2" x14ac:dyDescent="0.25">
      <c r="A198" s="15">
        <v>12</v>
      </c>
      <c r="B198">
        <v>374</v>
      </c>
    </row>
    <row r="199" spans="1:2" x14ac:dyDescent="0.25">
      <c r="A199" s="12">
        <v>2020</v>
      </c>
      <c r="B199">
        <v>117</v>
      </c>
    </row>
    <row r="200" spans="1:2" x14ac:dyDescent="0.25">
      <c r="A200" s="15">
        <v>5</v>
      </c>
      <c r="B200">
        <v>117</v>
      </c>
    </row>
    <row r="201" spans="1:2" x14ac:dyDescent="0.25">
      <c r="A201" s="12" t="s">
        <v>392</v>
      </c>
      <c r="B201">
        <v>19127</v>
      </c>
    </row>
    <row r="202" spans="1:2" x14ac:dyDescent="0.25">
      <c r="A202" s="6"/>
    </row>
    <row r="203" spans="1:2" x14ac:dyDescent="0.25">
      <c r="A203" s="6"/>
    </row>
    <row r="204" spans="1:2" x14ac:dyDescent="0.25">
      <c r="A204" s="6"/>
    </row>
    <row r="205" spans="1:2" x14ac:dyDescent="0.25">
      <c r="A205" s="6"/>
    </row>
    <row r="206" spans="1:2" x14ac:dyDescent="0.25">
      <c r="A206" s="6"/>
    </row>
    <row r="207" spans="1:2" x14ac:dyDescent="0.25">
      <c r="A207" s="6"/>
    </row>
    <row r="208" spans="1:2"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showGridLines="0" showRowColHeaders="0" tabSelected="1" zoomScale="90" zoomScaleNormal="90" workbookViewId="0">
      <selection activeCell="R98" sqref="R98"/>
    </sheetView>
  </sheetViews>
  <sheetFormatPr defaultColWidth="12.6640625" defaultRowHeight="15" customHeight="1" x14ac:dyDescent="0.25"/>
  <cols>
    <col min="1" max="26" width="8.6640625" style="16" customWidth="1"/>
    <col min="27" max="16384" width="12.6640625" style="16"/>
  </cols>
  <sheetData>
    <row r="1" s="16" customFormat="1" ht="12.75" customHeight="1" x14ac:dyDescent="0.25"/>
    <row r="2" s="16" customFormat="1" ht="12.75" customHeight="1" x14ac:dyDescent="0.25"/>
    <row r="3" s="16" customFormat="1" ht="12.75" customHeight="1" x14ac:dyDescent="0.25"/>
    <row r="4" s="16" customFormat="1" ht="12.75" customHeight="1" x14ac:dyDescent="0.25"/>
    <row r="5" s="16" customFormat="1" ht="12.75" customHeight="1" x14ac:dyDescent="0.25"/>
    <row r="6" s="16" customFormat="1" ht="12.75" customHeight="1" x14ac:dyDescent="0.25"/>
    <row r="7" s="16" customFormat="1" ht="12.75" customHeight="1" x14ac:dyDescent="0.25"/>
    <row r="8" s="16" customFormat="1" ht="12.75" customHeight="1" x14ac:dyDescent="0.25"/>
    <row r="9" s="16" customFormat="1" ht="12.75" customHeight="1" x14ac:dyDescent="0.25"/>
    <row r="10" s="16" customFormat="1" ht="12.75" customHeight="1" x14ac:dyDescent="0.25"/>
    <row r="11" s="16" customFormat="1" ht="12.75" customHeight="1" x14ac:dyDescent="0.25"/>
    <row r="12" s="16" customFormat="1" ht="12.75" customHeight="1" x14ac:dyDescent="0.25"/>
    <row r="13" s="16" customFormat="1" ht="12.75" customHeight="1" x14ac:dyDescent="0.25"/>
    <row r="14" s="16" customFormat="1" ht="12.75" customHeight="1" x14ac:dyDescent="0.25"/>
    <row r="15" s="16" customFormat="1" ht="12.75" customHeight="1" x14ac:dyDescent="0.25"/>
    <row r="16" s="16" customFormat="1" ht="12.75" customHeight="1" x14ac:dyDescent="0.25"/>
    <row r="17" s="16" customFormat="1" ht="12.75" customHeight="1" x14ac:dyDescent="0.25"/>
    <row r="18" s="16" customFormat="1" ht="12.75" customHeight="1" x14ac:dyDescent="0.25"/>
    <row r="19" s="16" customFormat="1" ht="12.75" customHeight="1" x14ac:dyDescent="0.25"/>
    <row r="20" s="16" customFormat="1" ht="12.75" customHeight="1" x14ac:dyDescent="0.25"/>
    <row r="21" s="16" customFormat="1" ht="12.75" customHeight="1" x14ac:dyDescent="0.25"/>
    <row r="22" s="16" customFormat="1" ht="12.75" customHeight="1" x14ac:dyDescent="0.25"/>
    <row r="23" s="16" customFormat="1" ht="12.75" customHeight="1" x14ac:dyDescent="0.25"/>
    <row r="24" s="16" customFormat="1" ht="12.75" customHeight="1" x14ac:dyDescent="0.25"/>
    <row r="25" s="16" customFormat="1" ht="12.75" customHeight="1" x14ac:dyDescent="0.25"/>
    <row r="26" s="16" customFormat="1" ht="12.75" customHeight="1" x14ac:dyDescent="0.25"/>
    <row r="27" s="16" customFormat="1" ht="12.75" customHeight="1" x14ac:dyDescent="0.25"/>
    <row r="28" s="16" customFormat="1" ht="12.75" customHeight="1" x14ac:dyDescent="0.25"/>
    <row r="29" s="16" customFormat="1" ht="12.75" customHeight="1" x14ac:dyDescent="0.25"/>
    <row r="30" s="16" customFormat="1" ht="12.75" customHeight="1" x14ac:dyDescent="0.25"/>
    <row r="31" s="16" customFormat="1" ht="12.75" customHeight="1" x14ac:dyDescent="0.25"/>
    <row r="32" s="16" customFormat="1" ht="12.75" customHeight="1" x14ac:dyDescent="0.25"/>
    <row r="33" s="16" customFormat="1" ht="12.75" customHeight="1" x14ac:dyDescent="0.25"/>
    <row r="34" s="16" customFormat="1" ht="12.75" customHeight="1" x14ac:dyDescent="0.25"/>
    <row r="35" s="16" customFormat="1" ht="12.75" customHeight="1" x14ac:dyDescent="0.25"/>
    <row r="36" s="16" customFormat="1" ht="12.75" customHeight="1" x14ac:dyDescent="0.25"/>
    <row r="37" s="16" customFormat="1" ht="12.75" customHeight="1" x14ac:dyDescent="0.25"/>
    <row r="38" s="16" customFormat="1" ht="12.75" customHeight="1" x14ac:dyDescent="0.25"/>
    <row r="39" s="16" customFormat="1" ht="12.75" customHeight="1" x14ac:dyDescent="0.25"/>
    <row r="40" s="16" customFormat="1" ht="12.75" customHeight="1" x14ac:dyDescent="0.25"/>
    <row r="41" s="16" customFormat="1" ht="12.75" customHeight="1" x14ac:dyDescent="0.25"/>
    <row r="42" s="16" customFormat="1" ht="12.75" customHeight="1" x14ac:dyDescent="0.25"/>
    <row r="43" s="16" customFormat="1" ht="12.75" customHeight="1" x14ac:dyDescent="0.25"/>
    <row r="44" s="16" customFormat="1" ht="12.75" customHeight="1" x14ac:dyDescent="0.25"/>
    <row r="45" s="16" customFormat="1" ht="12.75" customHeight="1" x14ac:dyDescent="0.25"/>
    <row r="46" s="16" customFormat="1" ht="12.75" customHeight="1" x14ac:dyDescent="0.25"/>
    <row r="47" s="16" customFormat="1" ht="12.75" customHeight="1" x14ac:dyDescent="0.25"/>
    <row r="48" s="16" customFormat="1" ht="12.75" customHeight="1" x14ac:dyDescent="0.25"/>
    <row r="49" s="16" customFormat="1" ht="12.75" customHeight="1" x14ac:dyDescent="0.25"/>
    <row r="50" s="16" customFormat="1" ht="12.75" customHeight="1" x14ac:dyDescent="0.25"/>
    <row r="51" s="16" customFormat="1" ht="12.75" customHeight="1" x14ac:dyDescent="0.25"/>
    <row r="52" s="16" customFormat="1" ht="12.75" customHeight="1" x14ac:dyDescent="0.25"/>
    <row r="53" s="16" customFormat="1" ht="12.75" customHeight="1" x14ac:dyDescent="0.25"/>
    <row r="54" s="16" customFormat="1" ht="12.75" customHeight="1" x14ac:dyDescent="0.25"/>
    <row r="55" s="16" customFormat="1" ht="12.75" customHeight="1" x14ac:dyDescent="0.25"/>
    <row r="56" s="16" customFormat="1" ht="12.75" customHeight="1" x14ac:dyDescent="0.25"/>
    <row r="57" s="16" customFormat="1" ht="12.75" customHeight="1" x14ac:dyDescent="0.25"/>
    <row r="58" s="16" customFormat="1" ht="12.75" customHeight="1" x14ac:dyDescent="0.25"/>
    <row r="59" s="16" customFormat="1" ht="12.75" customHeight="1" x14ac:dyDescent="0.25"/>
    <row r="60" s="16" customFormat="1" ht="12.75" customHeight="1" x14ac:dyDescent="0.25"/>
    <row r="61" s="16" customFormat="1" ht="12.75" customHeight="1" x14ac:dyDescent="0.25"/>
    <row r="62" s="16" customFormat="1" ht="12.75" customHeight="1" x14ac:dyDescent="0.25"/>
    <row r="63" s="16" customFormat="1" ht="12.75" customHeight="1" x14ac:dyDescent="0.25"/>
    <row r="64" s="16" customFormat="1" ht="12.75" customHeight="1" x14ac:dyDescent="0.25"/>
    <row r="65" s="16" customFormat="1" ht="12.75" customHeight="1" x14ac:dyDescent="0.25"/>
    <row r="66" s="16" customFormat="1" ht="12.75" customHeight="1" x14ac:dyDescent="0.25"/>
    <row r="67" s="16" customFormat="1" ht="12.75" customHeight="1" x14ac:dyDescent="0.25"/>
    <row r="68" s="16" customFormat="1" ht="12.75" customHeight="1" x14ac:dyDescent="0.25"/>
    <row r="69" s="16" customFormat="1" ht="12.75" customHeight="1" x14ac:dyDescent="0.25"/>
    <row r="70" s="16" customFormat="1" ht="12.75" customHeight="1" x14ac:dyDescent="0.25"/>
    <row r="71" s="16" customFormat="1" ht="12.75" customHeight="1" x14ac:dyDescent="0.25"/>
    <row r="72" s="16" customFormat="1" ht="12.75" customHeight="1" x14ac:dyDescent="0.25"/>
    <row r="73" s="16" customFormat="1" ht="12.75" customHeight="1" x14ac:dyDescent="0.25"/>
    <row r="74" s="16" customFormat="1" ht="12.75" customHeight="1" x14ac:dyDescent="0.25"/>
    <row r="75" s="16" customFormat="1" ht="12.75" customHeight="1" x14ac:dyDescent="0.25"/>
    <row r="76" s="16" customFormat="1" ht="12.75" customHeight="1" x14ac:dyDescent="0.25"/>
    <row r="77" s="16" customFormat="1" ht="12.75" customHeight="1" x14ac:dyDescent="0.25"/>
    <row r="78" s="16" customFormat="1" ht="12.75" customHeight="1" x14ac:dyDescent="0.25"/>
    <row r="79" s="16" customFormat="1" ht="12.75" customHeight="1" x14ac:dyDescent="0.25"/>
    <row r="80" s="16" customFormat="1" ht="12.75" customHeight="1" x14ac:dyDescent="0.25"/>
    <row r="81" s="16" customFormat="1" ht="12.75" customHeight="1" x14ac:dyDescent="0.25"/>
    <row r="82" s="16" customFormat="1" ht="12.75" customHeight="1" x14ac:dyDescent="0.25"/>
    <row r="83" s="16" customFormat="1" ht="12.75" customHeight="1" x14ac:dyDescent="0.25"/>
    <row r="84" s="16" customFormat="1" ht="12.75" customHeight="1" x14ac:dyDescent="0.25"/>
    <row r="85" s="16" customFormat="1" ht="12.75" customHeight="1" x14ac:dyDescent="0.25"/>
    <row r="86" s="16" customFormat="1" ht="12.75" customHeight="1" x14ac:dyDescent="0.25"/>
    <row r="87" s="16" customFormat="1" ht="12.75" customHeight="1" x14ac:dyDescent="0.25"/>
    <row r="88" s="16" customFormat="1" ht="12.75" customHeight="1" x14ac:dyDescent="0.25"/>
    <row r="89" s="16" customFormat="1" ht="12.75" customHeight="1" x14ac:dyDescent="0.25"/>
    <row r="90" s="16" customFormat="1" ht="12.75" customHeight="1" x14ac:dyDescent="0.25"/>
    <row r="91" s="16" customFormat="1" ht="12.75" customHeight="1" x14ac:dyDescent="0.25"/>
    <row r="92" s="16" customFormat="1" ht="12.75" customHeight="1" x14ac:dyDescent="0.25"/>
    <row r="93" s="16" customFormat="1" ht="12.75" customHeight="1" x14ac:dyDescent="0.25"/>
    <row r="94" s="16" customFormat="1" ht="12.75" customHeight="1" x14ac:dyDescent="0.25"/>
    <row r="95" s="16" customFormat="1" ht="12.75" customHeight="1" x14ac:dyDescent="0.25"/>
    <row r="96" s="16" customFormat="1" ht="12.75" customHeight="1" x14ac:dyDescent="0.25"/>
    <row r="97" s="16" customFormat="1" ht="12.75" customHeight="1" x14ac:dyDescent="0.25"/>
    <row r="98" s="16" customFormat="1" ht="12.75" customHeight="1" x14ac:dyDescent="0.25"/>
    <row r="99" s="16" customFormat="1" ht="12.75" customHeight="1" x14ac:dyDescent="0.25"/>
    <row r="100" s="16" customFormat="1" ht="12.75" customHeight="1" x14ac:dyDescent="0.25"/>
    <row r="101" s="16" customFormat="1" ht="12.75" customHeight="1" x14ac:dyDescent="0.25"/>
    <row r="102" s="16" customFormat="1" ht="12.75" customHeight="1" x14ac:dyDescent="0.25"/>
    <row r="103" s="16" customFormat="1" ht="12.75" customHeight="1" x14ac:dyDescent="0.25"/>
    <row r="104" s="16" customFormat="1" ht="12.75" customHeight="1" x14ac:dyDescent="0.25"/>
    <row r="105" s="16" customFormat="1" ht="12.75" customHeight="1" x14ac:dyDescent="0.25"/>
    <row r="106" s="16" customFormat="1" ht="12.75" customHeight="1" x14ac:dyDescent="0.25"/>
    <row r="107" s="16" customFormat="1" ht="12.75" customHeight="1" x14ac:dyDescent="0.25"/>
    <row r="108" s="16" customFormat="1" ht="12.75" customHeight="1" x14ac:dyDescent="0.25"/>
    <row r="109" s="16" customFormat="1" ht="12.75" customHeight="1" x14ac:dyDescent="0.25"/>
    <row r="110" s="16" customFormat="1" ht="12.75" customHeight="1" x14ac:dyDescent="0.25"/>
    <row r="111" s="16" customFormat="1" ht="12.75" customHeight="1" x14ac:dyDescent="0.25"/>
    <row r="112" s="16" customFormat="1" ht="12.75" customHeight="1" x14ac:dyDescent="0.25"/>
    <row r="113" s="16" customFormat="1" ht="12.75" customHeight="1" x14ac:dyDescent="0.25"/>
    <row r="114" s="16" customFormat="1" ht="12.75" customHeight="1" x14ac:dyDescent="0.25"/>
    <row r="115" s="16" customFormat="1" ht="12.75" customHeight="1" x14ac:dyDescent="0.25"/>
    <row r="116" s="16" customFormat="1" ht="12.75" customHeight="1" x14ac:dyDescent="0.25"/>
    <row r="117" s="16" customFormat="1" ht="12.75" customHeight="1" x14ac:dyDescent="0.25"/>
    <row r="118" s="16" customFormat="1" ht="12.75" customHeight="1" x14ac:dyDescent="0.25"/>
    <row r="119" s="16" customFormat="1" ht="12.75" customHeight="1" x14ac:dyDescent="0.25"/>
    <row r="120" s="16" customFormat="1" ht="12.75" customHeight="1" x14ac:dyDescent="0.25"/>
    <row r="121" s="16" customFormat="1" ht="12.75" customHeight="1" x14ac:dyDescent="0.25"/>
    <row r="122" s="16" customFormat="1" ht="12.75" customHeight="1" x14ac:dyDescent="0.25"/>
    <row r="123" s="16" customFormat="1" ht="12.75" customHeight="1" x14ac:dyDescent="0.25"/>
    <row r="124" s="16" customFormat="1" ht="12.75" customHeight="1" x14ac:dyDescent="0.25"/>
    <row r="125" s="16" customFormat="1" ht="12.75" customHeight="1" x14ac:dyDescent="0.25"/>
    <row r="126" s="16" customFormat="1" ht="12.75" customHeight="1" x14ac:dyDescent="0.25"/>
    <row r="127" s="16" customFormat="1" ht="12.75" customHeight="1" x14ac:dyDescent="0.25"/>
    <row r="128" s="16" customFormat="1" ht="12.75" customHeight="1" x14ac:dyDescent="0.25"/>
    <row r="129" s="16" customFormat="1" ht="12.75" customHeight="1" x14ac:dyDescent="0.25"/>
    <row r="130" s="16" customFormat="1" ht="12.75" customHeight="1" x14ac:dyDescent="0.25"/>
    <row r="131" s="16" customFormat="1" ht="12.75" customHeight="1" x14ac:dyDescent="0.25"/>
    <row r="132" s="16" customFormat="1" ht="12.75" customHeight="1" x14ac:dyDescent="0.25"/>
    <row r="133" s="16" customFormat="1" ht="12.75" customHeight="1" x14ac:dyDescent="0.25"/>
    <row r="134" s="16" customFormat="1" ht="12.75" customHeight="1" x14ac:dyDescent="0.25"/>
    <row r="135" s="16" customFormat="1" ht="12.75" customHeight="1" x14ac:dyDescent="0.25"/>
    <row r="136" s="16" customFormat="1" ht="12.75" customHeight="1" x14ac:dyDescent="0.25"/>
    <row r="137" s="16" customFormat="1" ht="12.75" customHeight="1" x14ac:dyDescent="0.25"/>
    <row r="138" s="16" customFormat="1" ht="12.75" customHeight="1" x14ac:dyDescent="0.25"/>
    <row r="139" s="16" customFormat="1" ht="12.75" customHeight="1" x14ac:dyDescent="0.25"/>
    <row r="140" s="16" customFormat="1" ht="12.75" customHeight="1" x14ac:dyDescent="0.25"/>
    <row r="141" s="16" customFormat="1" ht="12.75" customHeight="1" x14ac:dyDescent="0.25"/>
    <row r="142" s="16" customFormat="1" ht="12.75" customHeight="1" x14ac:dyDescent="0.25"/>
    <row r="143" s="16" customFormat="1" ht="12.75" customHeight="1" x14ac:dyDescent="0.25"/>
    <row r="144" s="16" customFormat="1" ht="12.75" customHeight="1" x14ac:dyDescent="0.25"/>
    <row r="145" s="16" customFormat="1" ht="12.75" customHeight="1" x14ac:dyDescent="0.25"/>
    <row r="146" s="16" customFormat="1" ht="12.75" customHeight="1" x14ac:dyDescent="0.25"/>
    <row r="147" s="16" customFormat="1" ht="12.75" customHeight="1" x14ac:dyDescent="0.25"/>
    <row r="148" s="16" customFormat="1" ht="12.75" customHeight="1" x14ac:dyDescent="0.25"/>
    <row r="149" s="16" customFormat="1" ht="12.75" customHeight="1" x14ac:dyDescent="0.25"/>
    <row r="150" s="16" customFormat="1" ht="12.75" customHeight="1" x14ac:dyDescent="0.25"/>
    <row r="151" s="16" customFormat="1" ht="12.75" customHeight="1" x14ac:dyDescent="0.25"/>
    <row r="152" s="16" customFormat="1" ht="12.75" customHeight="1" x14ac:dyDescent="0.25"/>
    <row r="153" s="16" customFormat="1" ht="12.75" customHeight="1" x14ac:dyDescent="0.25"/>
    <row r="154" s="16" customFormat="1" ht="12.75" customHeight="1" x14ac:dyDescent="0.25"/>
    <row r="155" s="16" customFormat="1" ht="12.75" customHeight="1" x14ac:dyDescent="0.25"/>
    <row r="156" s="16" customFormat="1" ht="12.75" customHeight="1" x14ac:dyDescent="0.25"/>
    <row r="157" s="16" customFormat="1" ht="12.75" customHeight="1" x14ac:dyDescent="0.25"/>
    <row r="158" s="16" customFormat="1" ht="12.75" customHeight="1" x14ac:dyDescent="0.25"/>
    <row r="159" s="16" customFormat="1" ht="12.75" customHeight="1" x14ac:dyDescent="0.25"/>
    <row r="160" s="16" customFormat="1" ht="12.75" customHeight="1" x14ac:dyDescent="0.25"/>
    <row r="161" s="16" customFormat="1" ht="12.75" customHeight="1" x14ac:dyDescent="0.25"/>
    <row r="162" s="16" customFormat="1" ht="12.75" customHeight="1" x14ac:dyDescent="0.25"/>
    <row r="163" s="16" customFormat="1" ht="12.75" customHeight="1" x14ac:dyDescent="0.25"/>
    <row r="164" s="16" customFormat="1" ht="12.75" customHeight="1" x14ac:dyDescent="0.25"/>
    <row r="165" s="16" customFormat="1" ht="12.75" customHeight="1" x14ac:dyDescent="0.25"/>
    <row r="166" s="16" customFormat="1" ht="12.75" customHeight="1" x14ac:dyDescent="0.25"/>
    <row r="167" s="16" customFormat="1" ht="12.75" customHeight="1" x14ac:dyDescent="0.25"/>
    <row r="168" s="16" customFormat="1" ht="12.75" customHeight="1" x14ac:dyDescent="0.25"/>
    <row r="169" s="16" customFormat="1" ht="12.75" customHeight="1" x14ac:dyDescent="0.25"/>
    <row r="170" s="16" customFormat="1" ht="12.75" customHeight="1" x14ac:dyDescent="0.25"/>
    <row r="171" s="16" customFormat="1" ht="12.75" customHeight="1" x14ac:dyDescent="0.25"/>
    <row r="172" s="16" customFormat="1" ht="12.75" customHeight="1" x14ac:dyDescent="0.25"/>
    <row r="173" s="16" customFormat="1" ht="12.75" customHeight="1" x14ac:dyDescent="0.25"/>
    <row r="174" s="16" customFormat="1" ht="12.75" customHeight="1" x14ac:dyDescent="0.25"/>
    <row r="175" s="16" customFormat="1" ht="12.75" customHeight="1" x14ac:dyDescent="0.25"/>
    <row r="176" s="16" customFormat="1" ht="12.75" customHeight="1" x14ac:dyDescent="0.25"/>
    <row r="177" s="16" customFormat="1" ht="12.75" customHeight="1" x14ac:dyDescent="0.25"/>
    <row r="178" s="16" customFormat="1" ht="12.75" customHeight="1" x14ac:dyDescent="0.25"/>
    <row r="179" s="16" customFormat="1" ht="12.75" customHeight="1" x14ac:dyDescent="0.25"/>
    <row r="180" s="16" customFormat="1" ht="12.75" customHeight="1" x14ac:dyDescent="0.25"/>
    <row r="181" s="16" customFormat="1" ht="12.75" customHeight="1" x14ac:dyDescent="0.25"/>
    <row r="182" s="16" customFormat="1" ht="12.75" customHeight="1" x14ac:dyDescent="0.25"/>
    <row r="183" s="16" customFormat="1" ht="12.75" customHeight="1" x14ac:dyDescent="0.25"/>
    <row r="184" s="16" customFormat="1" ht="12.75" customHeight="1" x14ac:dyDescent="0.25"/>
    <row r="185" s="16" customFormat="1" ht="12.75" customHeight="1" x14ac:dyDescent="0.25"/>
    <row r="186" s="16" customFormat="1" ht="12.75" customHeight="1" x14ac:dyDescent="0.25"/>
    <row r="187" s="16" customFormat="1" ht="12.75" customHeight="1" x14ac:dyDescent="0.25"/>
    <row r="188" s="16" customFormat="1" ht="12.75" customHeight="1" x14ac:dyDescent="0.25"/>
    <row r="189" s="16" customFormat="1" ht="12.75" customHeight="1" x14ac:dyDescent="0.25"/>
    <row r="190" s="16" customFormat="1" ht="12.75" customHeight="1" x14ac:dyDescent="0.25"/>
    <row r="191" s="16" customFormat="1" ht="12.75" customHeight="1" x14ac:dyDescent="0.25"/>
    <row r="192" s="16" customFormat="1" ht="12.75" customHeight="1" x14ac:dyDescent="0.25"/>
    <row r="193" s="16" customFormat="1" ht="12.75" customHeight="1" x14ac:dyDescent="0.25"/>
    <row r="194" s="16" customFormat="1" ht="12.75" customHeight="1" x14ac:dyDescent="0.25"/>
    <row r="195" s="16" customFormat="1" ht="12.75" customHeight="1" x14ac:dyDescent="0.25"/>
    <row r="196" s="16" customFormat="1" ht="12.75" customHeight="1" x14ac:dyDescent="0.25"/>
    <row r="197" s="16" customFormat="1" ht="12.75" customHeight="1" x14ac:dyDescent="0.25"/>
    <row r="198" s="16" customFormat="1" ht="12.75" customHeight="1" x14ac:dyDescent="0.25"/>
    <row r="199" s="16" customFormat="1" ht="12.75" customHeight="1" x14ac:dyDescent="0.25"/>
    <row r="200" s="16" customFormat="1" ht="12.75" customHeight="1" x14ac:dyDescent="0.25"/>
    <row r="201" s="16" customFormat="1" ht="12.75" customHeight="1" x14ac:dyDescent="0.25"/>
    <row r="202" s="16" customFormat="1" ht="12.75" customHeight="1" x14ac:dyDescent="0.25"/>
    <row r="203" s="16" customFormat="1" ht="12.75" customHeight="1" x14ac:dyDescent="0.25"/>
    <row r="204" s="16" customFormat="1" ht="12.75" customHeight="1" x14ac:dyDescent="0.25"/>
    <row r="205" s="16" customFormat="1" ht="12.75" customHeight="1" x14ac:dyDescent="0.25"/>
    <row r="206" s="16" customFormat="1" ht="12.75" customHeight="1" x14ac:dyDescent="0.25"/>
    <row r="207" s="16" customFormat="1" ht="12.75" customHeight="1" x14ac:dyDescent="0.25"/>
    <row r="208" s="16" customFormat="1" ht="12.75" customHeight="1" x14ac:dyDescent="0.25"/>
    <row r="209" s="16" customFormat="1" ht="12.75" customHeight="1" x14ac:dyDescent="0.25"/>
    <row r="210" s="16" customFormat="1" ht="12.75" customHeight="1" x14ac:dyDescent="0.25"/>
    <row r="211" s="16" customFormat="1" ht="12.75" customHeight="1" x14ac:dyDescent="0.25"/>
    <row r="212" s="16" customFormat="1" ht="12.75" customHeight="1" x14ac:dyDescent="0.25"/>
    <row r="213" s="16" customFormat="1" ht="12.75" customHeight="1" x14ac:dyDescent="0.25"/>
    <row r="214" s="16" customFormat="1" ht="12.75" customHeight="1" x14ac:dyDescent="0.25"/>
    <row r="215" s="16" customFormat="1" ht="12.75" customHeight="1" x14ac:dyDescent="0.25"/>
    <row r="216" s="16" customFormat="1" ht="12.75" customHeight="1" x14ac:dyDescent="0.25"/>
    <row r="217" s="16" customFormat="1" ht="12.75" customHeight="1" x14ac:dyDescent="0.25"/>
    <row r="218" s="16" customFormat="1" ht="12.75" customHeight="1" x14ac:dyDescent="0.25"/>
    <row r="219" s="16" customFormat="1" ht="12.75" customHeight="1" x14ac:dyDescent="0.25"/>
    <row r="220" s="16" customFormat="1" ht="12.75" customHeight="1" x14ac:dyDescent="0.25"/>
    <row r="221" s="16" customFormat="1" ht="12.75" customHeight="1" x14ac:dyDescent="0.25"/>
    <row r="222" s="16" customFormat="1" ht="12.75" customHeight="1" x14ac:dyDescent="0.25"/>
    <row r="223" s="16" customFormat="1" ht="12.75" customHeight="1" x14ac:dyDescent="0.25"/>
    <row r="224" s="16" customFormat="1" ht="12.75" customHeight="1" x14ac:dyDescent="0.25"/>
    <row r="225" s="16" customFormat="1" ht="12.75" customHeight="1" x14ac:dyDescent="0.25"/>
    <row r="226" s="16" customFormat="1" ht="12.75" customHeight="1" x14ac:dyDescent="0.25"/>
    <row r="227" s="16" customFormat="1" ht="12.75" customHeight="1" x14ac:dyDescent="0.25"/>
    <row r="228" s="16" customFormat="1" ht="12.75" customHeight="1" x14ac:dyDescent="0.25"/>
    <row r="229" s="16" customFormat="1" ht="12.75" customHeight="1" x14ac:dyDescent="0.25"/>
    <row r="230" s="16" customFormat="1" ht="12.75" customHeight="1" x14ac:dyDescent="0.25"/>
    <row r="231" s="16" customFormat="1" ht="12.75" customHeight="1" x14ac:dyDescent="0.25"/>
    <row r="232" s="16" customFormat="1" ht="12.75" customHeight="1" x14ac:dyDescent="0.25"/>
    <row r="233" s="16" customFormat="1" ht="12.75" customHeight="1" x14ac:dyDescent="0.25"/>
    <row r="234" s="16" customFormat="1" ht="12.75" customHeight="1" x14ac:dyDescent="0.25"/>
    <row r="235" s="16" customFormat="1" ht="12.75" customHeight="1" x14ac:dyDescent="0.25"/>
    <row r="236" s="16" customFormat="1" ht="12.75" customHeight="1" x14ac:dyDescent="0.25"/>
    <row r="237" s="16" customFormat="1" ht="12.75" customHeight="1" x14ac:dyDescent="0.25"/>
    <row r="238" s="16" customFormat="1" ht="12.75" customHeight="1" x14ac:dyDescent="0.25"/>
    <row r="239" s="16" customFormat="1" ht="12.75" customHeight="1" x14ac:dyDescent="0.25"/>
    <row r="240" s="16" customFormat="1" ht="12.75" customHeight="1" x14ac:dyDescent="0.25"/>
    <row r="241" s="16" customFormat="1" ht="12.75" customHeight="1" x14ac:dyDescent="0.25"/>
    <row r="242" s="16" customFormat="1" ht="12.75" customHeight="1" x14ac:dyDescent="0.25"/>
    <row r="243" s="16" customFormat="1" ht="12.75" customHeight="1" x14ac:dyDescent="0.25"/>
    <row r="244" s="16" customFormat="1" ht="12.75" customHeight="1" x14ac:dyDescent="0.25"/>
    <row r="245" s="16" customFormat="1" ht="12.75" customHeight="1" x14ac:dyDescent="0.25"/>
    <row r="246" s="16" customFormat="1" ht="12.75" customHeight="1" x14ac:dyDescent="0.25"/>
    <row r="247" s="16" customFormat="1" ht="12.75" customHeight="1" x14ac:dyDescent="0.25"/>
    <row r="248" s="16" customFormat="1" ht="12.75" customHeight="1" x14ac:dyDescent="0.25"/>
    <row r="249" s="16" customFormat="1" ht="12.75" customHeight="1" x14ac:dyDescent="0.25"/>
    <row r="250" s="16" customFormat="1" ht="12.75" customHeight="1" x14ac:dyDescent="0.25"/>
    <row r="251" s="16" customFormat="1" ht="12.75" customHeight="1" x14ac:dyDescent="0.25"/>
    <row r="252" s="16" customFormat="1" ht="12.75" customHeight="1" x14ac:dyDescent="0.25"/>
    <row r="253" s="16" customFormat="1" ht="12.75" customHeight="1" x14ac:dyDescent="0.25"/>
    <row r="254" s="16" customFormat="1" ht="12.75" customHeight="1" x14ac:dyDescent="0.25"/>
    <row r="255" s="16" customFormat="1" ht="12.75" customHeight="1" x14ac:dyDescent="0.25"/>
    <row r="256" s="16" customFormat="1" ht="12.75" customHeight="1" x14ac:dyDescent="0.25"/>
    <row r="257" s="16" customFormat="1" ht="12.75" customHeight="1" x14ac:dyDescent="0.25"/>
    <row r="258" s="16" customFormat="1" ht="12.75" customHeight="1" x14ac:dyDescent="0.25"/>
    <row r="259" s="16" customFormat="1" ht="12.75" customHeight="1" x14ac:dyDescent="0.25"/>
    <row r="260" s="16" customFormat="1" ht="12.75" customHeight="1" x14ac:dyDescent="0.25"/>
    <row r="261" s="16" customFormat="1" ht="12.75" customHeight="1" x14ac:dyDescent="0.25"/>
    <row r="262" s="16" customFormat="1" ht="12.75" customHeight="1" x14ac:dyDescent="0.25"/>
    <row r="263" s="16" customFormat="1" ht="12.75" customHeight="1" x14ac:dyDescent="0.25"/>
    <row r="264" s="16" customFormat="1" ht="12.75" customHeight="1" x14ac:dyDescent="0.25"/>
    <row r="265" s="16" customFormat="1" ht="12.75" customHeight="1" x14ac:dyDescent="0.25"/>
    <row r="266" s="16" customFormat="1" ht="12.75" customHeight="1" x14ac:dyDescent="0.25"/>
    <row r="267" s="16" customFormat="1" ht="12.75" customHeight="1" x14ac:dyDescent="0.25"/>
    <row r="268" s="16" customFormat="1" ht="12.75" customHeight="1" x14ac:dyDescent="0.25"/>
    <row r="269" s="16" customFormat="1" ht="12.75" customHeight="1" x14ac:dyDescent="0.25"/>
    <row r="270" s="16" customFormat="1" ht="12.75" customHeight="1" x14ac:dyDescent="0.25"/>
    <row r="271" s="16" customFormat="1" ht="12.75" customHeight="1" x14ac:dyDescent="0.25"/>
    <row r="272" s="16" customFormat="1" ht="12.75" customHeight="1" x14ac:dyDescent="0.25"/>
    <row r="273" s="16" customFormat="1" ht="12.75" customHeight="1" x14ac:dyDescent="0.25"/>
    <row r="274" s="16" customFormat="1" ht="12.75" customHeight="1" x14ac:dyDescent="0.25"/>
    <row r="275" s="16" customFormat="1" ht="12.75" customHeight="1" x14ac:dyDescent="0.25"/>
    <row r="276" s="16" customFormat="1" ht="12.75" customHeight="1" x14ac:dyDescent="0.25"/>
    <row r="277" s="16" customFormat="1" ht="12.75" customHeight="1" x14ac:dyDescent="0.25"/>
    <row r="278" s="16" customFormat="1" ht="12.75" customHeight="1" x14ac:dyDescent="0.25"/>
    <row r="279" s="16" customFormat="1" ht="12.75" customHeight="1" x14ac:dyDescent="0.25"/>
    <row r="280" s="16" customFormat="1" ht="12.75" customHeight="1" x14ac:dyDescent="0.25"/>
    <row r="281" s="16" customFormat="1" ht="12.75" customHeight="1" x14ac:dyDescent="0.25"/>
    <row r="282" s="16" customFormat="1" ht="12.75" customHeight="1" x14ac:dyDescent="0.25"/>
    <row r="283" s="16" customFormat="1" ht="12.75" customHeight="1" x14ac:dyDescent="0.25"/>
    <row r="284" s="16" customFormat="1" ht="12.75" customHeight="1" x14ac:dyDescent="0.25"/>
    <row r="285" s="16" customFormat="1" ht="12.75" customHeight="1" x14ac:dyDescent="0.25"/>
    <row r="286" s="16" customFormat="1" ht="12.75" customHeight="1" x14ac:dyDescent="0.25"/>
    <row r="287" s="16" customFormat="1" ht="12.75" customHeight="1" x14ac:dyDescent="0.25"/>
    <row r="288" s="16" customFormat="1" ht="12.75" customHeight="1" x14ac:dyDescent="0.25"/>
    <row r="289" s="16" customFormat="1" ht="12.75" customHeight="1" x14ac:dyDescent="0.25"/>
    <row r="290" s="16" customFormat="1" ht="12.75" customHeight="1" x14ac:dyDescent="0.25"/>
    <row r="291" s="16" customFormat="1" ht="12.75" customHeight="1" x14ac:dyDescent="0.25"/>
    <row r="292" s="16" customFormat="1" ht="12.75" customHeight="1" x14ac:dyDescent="0.25"/>
    <row r="293" s="16" customFormat="1" ht="12.75" customHeight="1" x14ac:dyDescent="0.25"/>
    <row r="294" s="16" customFormat="1" ht="12.75" customHeight="1" x14ac:dyDescent="0.25"/>
    <row r="295" s="16" customFormat="1" ht="12.75" customHeight="1" x14ac:dyDescent="0.25"/>
    <row r="296" s="16" customFormat="1" ht="12.75" customHeight="1" x14ac:dyDescent="0.25"/>
    <row r="297" s="16" customFormat="1" ht="12.75" customHeight="1" x14ac:dyDescent="0.25"/>
    <row r="298" s="16" customFormat="1" ht="12.75" customHeight="1" x14ac:dyDescent="0.25"/>
    <row r="299" s="16" customFormat="1" ht="12.75" customHeight="1" x14ac:dyDescent="0.25"/>
    <row r="300" s="16" customFormat="1" ht="12.75" customHeight="1" x14ac:dyDescent="0.25"/>
    <row r="301" s="16" customFormat="1" ht="12.75" customHeight="1" x14ac:dyDescent="0.25"/>
    <row r="302" s="16" customFormat="1" ht="12.75" customHeight="1" x14ac:dyDescent="0.25"/>
    <row r="303" s="16" customFormat="1" ht="12.75" customHeight="1" x14ac:dyDescent="0.25"/>
    <row r="304" s="16" customFormat="1" ht="12.75" customHeight="1" x14ac:dyDescent="0.25"/>
    <row r="305" s="16" customFormat="1" ht="12.75" customHeight="1" x14ac:dyDescent="0.25"/>
    <row r="306" s="16" customFormat="1" ht="12.75" customHeight="1" x14ac:dyDescent="0.25"/>
    <row r="307" s="16" customFormat="1" ht="12.75" customHeight="1" x14ac:dyDescent="0.25"/>
    <row r="308" s="16" customFormat="1" ht="12.75" customHeight="1" x14ac:dyDescent="0.25"/>
    <row r="309" s="16" customFormat="1" ht="12.75" customHeight="1" x14ac:dyDescent="0.25"/>
    <row r="310" s="16" customFormat="1" ht="12.75" customHeight="1" x14ac:dyDescent="0.25"/>
    <row r="311" s="16" customFormat="1" ht="12.75" customHeight="1" x14ac:dyDescent="0.25"/>
    <row r="312" s="16" customFormat="1" ht="12.75" customHeight="1" x14ac:dyDescent="0.25"/>
    <row r="313" s="16" customFormat="1" ht="12.75" customHeight="1" x14ac:dyDescent="0.25"/>
    <row r="314" s="16" customFormat="1" ht="12.75" customHeight="1" x14ac:dyDescent="0.25"/>
    <row r="315" s="16" customFormat="1" ht="12.75" customHeight="1" x14ac:dyDescent="0.25"/>
    <row r="316" s="16" customFormat="1" ht="12.75" customHeight="1" x14ac:dyDescent="0.25"/>
    <row r="317" s="16" customFormat="1" ht="12.75" customHeight="1" x14ac:dyDescent="0.25"/>
    <row r="318" s="16" customFormat="1" ht="12.75" customHeight="1" x14ac:dyDescent="0.25"/>
    <row r="319" s="16" customFormat="1" ht="12.75" customHeight="1" x14ac:dyDescent="0.25"/>
    <row r="320" s="16" customFormat="1" ht="12.75" customHeight="1" x14ac:dyDescent="0.25"/>
    <row r="321" s="16" customFormat="1" ht="12.75" customHeight="1" x14ac:dyDescent="0.25"/>
    <row r="322" s="16" customFormat="1" ht="12.75" customHeight="1" x14ac:dyDescent="0.25"/>
    <row r="323" s="16" customFormat="1" ht="12.75" customHeight="1" x14ac:dyDescent="0.25"/>
    <row r="324" s="16" customFormat="1" ht="12.75" customHeight="1" x14ac:dyDescent="0.25"/>
    <row r="325" s="16" customFormat="1" ht="12.75" customHeight="1" x14ac:dyDescent="0.25"/>
    <row r="326" s="16" customFormat="1" ht="12.75" customHeight="1" x14ac:dyDescent="0.25"/>
    <row r="327" s="16" customFormat="1" ht="12.75" customHeight="1" x14ac:dyDescent="0.25"/>
    <row r="328" s="16" customFormat="1" ht="12.75" customHeight="1" x14ac:dyDescent="0.25"/>
    <row r="329" s="16" customFormat="1" ht="12.75" customHeight="1" x14ac:dyDescent="0.25"/>
    <row r="330" s="16" customFormat="1" ht="12.75" customHeight="1" x14ac:dyDescent="0.25"/>
    <row r="331" s="16" customFormat="1" ht="12.75" customHeight="1" x14ac:dyDescent="0.25"/>
    <row r="332" s="16" customFormat="1" ht="12.75" customHeight="1" x14ac:dyDescent="0.25"/>
    <row r="333" s="16" customFormat="1" ht="12.75" customHeight="1" x14ac:dyDescent="0.25"/>
    <row r="334" s="16" customFormat="1" ht="12.75" customHeight="1" x14ac:dyDescent="0.25"/>
    <row r="335" s="16" customFormat="1" ht="12.75" customHeight="1" x14ac:dyDescent="0.25"/>
    <row r="336" s="16" customFormat="1" ht="12.75" customHeight="1" x14ac:dyDescent="0.25"/>
    <row r="337" s="16" customFormat="1" ht="12.75" customHeight="1" x14ac:dyDescent="0.25"/>
    <row r="338" s="16" customFormat="1" ht="12.75" customHeight="1" x14ac:dyDescent="0.25"/>
    <row r="339" s="16" customFormat="1" ht="12.75" customHeight="1" x14ac:dyDescent="0.25"/>
    <row r="340" s="16" customFormat="1" ht="12.75" customHeight="1" x14ac:dyDescent="0.25"/>
    <row r="341" s="16" customFormat="1" ht="12.75" customHeight="1" x14ac:dyDescent="0.25"/>
    <row r="342" s="16" customFormat="1" ht="12.75" customHeight="1" x14ac:dyDescent="0.25"/>
    <row r="343" s="16" customFormat="1" ht="12.75" customHeight="1" x14ac:dyDescent="0.25"/>
    <row r="344" s="16" customFormat="1" ht="12.75" customHeight="1" x14ac:dyDescent="0.25"/>
    <row r="345" s="16" customFormat="1" ht="12.75" customHeight="1" x14ac:dyDescent="0.25"/>
    <row r="346" s="16" customFormat="1" ht="12.75" customHeight="1" x14ac:dyDescent="0.25"/>
    <row r="347" s="16" customFormat="1" ht="12.75" customHeight="1" x14ac:dyDescent="0.25"/>
    <row r="348" s="16" customFormat="1" ht="12.75" customHeight="1" x14ac:dyDescent="0.25"/>
    <row r="349" s="16" customFormat="1" ht="12.75" customHeight="1" x14ac:dyDescent="0.25"/>
    <row r="350" s="16" customFormat="1" ht="12.75" customHeight="1" x14ac:dyDescent="0.25"/>
    <row r="351" s="16" customFormat="1" ht="12.75" customHeight="1" x14ac:dyDescent="0.25"/>
    <row r="352" s="16" customFormat="1" ht="12.75" customHeight="1" x14ac:dyDescent="0.25"/>
    <row r="353" s="16" customFormat="1" ht="12.75" customHeight="1" x14ac:dyDescent="0.25"/>
    <row r="354" s="16" customFormat="1" ht="12.75" customHeight="1" x14ac:dyDescent="0.25"/>
    <row r="355" s="16" customFormat="1" ht="12.75" customHeight="1" x14ac:dyDescent="0.25"/>
    <row r="356" s="16" customFormat="1" ht="12.75" customHeight="1" x14ac:dyDescent="0.25"/>
    <row r="357" s="16" customFormat="1" ht="12.75" customHeight="1" x14ac:dyDescent="0.25"/>
    <row r="358" s="16" customFormat="1" ht="12.75" customHeight="1" x14ac:dyDescent="0.25"/>
    <row r="359" s="16" customFormat="1" ht="12.75" customHeight="1" x14ac:dyDescent="0.25"/>
    <row r="360" s="16" customFormat="1" ht="12.75" customHeight="1" x14ac:dyDescent="0.25"/>
    <row r="361" s="16" customFormat="1" ht="12.75" customHeight="1" x14ac:dyDescent="0.25"/>
    <row r="362" s="16" customFormat="1" ht="12.75" customHeight="1" x14ac:dyDescent="0.25"/>
    <row r="363" s="16" customFormat="1" ht="12.75" customHeight="1" x14ac:dyDescent="0.25"/>
    <row r="364" s="16" customFormat="1" ht="12.75" customHeight="1" x14ac:dyDescent="0.25"/>
    <row r="365" s="16" customFormat="1" ht="12.75" customHeight="1" x14ac:dyDescent="0.25"/>
    <row r="366" s="16" customFormat="1" ht="12.75" customHeight="1" x14ac:dyDescent="0.25"/>
    <row r="367" s="16" customFormat="1" ht="12.75" customHeight="1" x14ac:dyDescent="0.25"/>
    <row r="368" s="16" customFormat="1" ht="12.75" customHeight="1" x14ac:dyDescent="0.25"/>
    <row r="369" s="16" customFormat="1" ht="12.75" customHeight="1" x14ac:dyDescent="0.25"/>
    <row r="370" s="16" customFormat="1" ht="12.75" customHeight="1" x14ac:dyDescent="0.25"/>
    <row r="371" s="16" customFormat="1" ht="12.75" customHeight="1" x14ac:dyDescent="0.25"/>
    <row r="372" s="16" customFormat="1" ht="12.75" customHeight="1" x14ac:dyDescent="0.25"/>
    <row r="373" s="16" customFormat="1" ht="12.75" customHeight="1" x14ac:dyDescent="0.25"/>
    <row r="374" s="16" customFormat="1" ht="12.75" customHeight="1" x14ac:dyDescent="0.25"/>
    <row r="375" s="16" customFormat="1" ht="12.75" customHeight="1" x14ac:dyDescent="0.25"/>
    <row r="376" s="16" customFormat="1" ht="12.75" customHeight="1" x14ac:dyDescent="0.25"/>
    <row r="377" s="16" customFormat="1" ht="12.75" customHeight="1" x14ac:dyDescent="0.25"/>
    <row r="378" s="16" customFormat="1" ht="12.75" customHeight="1" x14ac:dyDescent="0.25"/>
    <row r="379" s="16" customFormat="1" ht="12.75" customHeight="1" x14ac:dyDescent="0.25"/>
    <row r="380" s="16" customFormat="1" ht="12.75" customHeight="1" x14ac:dyDescent="0.25"/>
    <row r="381" s="16" customFormat="1" ht="12.75" customHeight="1" x14ac:dyDescent="0.25"/>
    <row r="382" s="16" customFormat="1" ht="12.75" customHeight="1" x14ac:dyDescent="0.25"/>
    <row r="383" s="16" customFormat="1" ht="12.75" customHeight="1" x14ac:dyDescent="0.25"/>
    <row r="384" s="16" customFormat="1" ht="12.75" customHeight="1" x14ac:dyDescent="0.25"/>
    <row r="385" s="16" customFormat="1" ht="12.75" customHeight="1" x14ac:dyDescent="0.25"/>
    <row r="386" s="16" customFormat="1" ht="12.75" customHeight="1" x14ac:dyDescent="0.25"/>
    <row r="387" s="16" customFormat="1" ht="12.75" customHeight="1" x14ac:dyDescent="0.25"/>
    <row r="388" s="16" customFormat="1" ht="12.75" customHeight="1" x14ac:dyDescent="0.25"/>
    <row r="389" s="16" customFormat="1" ht="12.75" customHeight="1" x14ac:dyDescent="0.25"/>
    <row r="390" s="16" customFormat="1" ht="12.75" customHeight="1" x14ac:dyDescent="0.25"/>
    <row r="391" s="16" customFormat="1" ht="12.75" customHeight="1" x14ac:dyDescent="0.25"/>
    <row r="392" s="16" customFormat="1" ht="12.75" customHeight="1" x14ac:dyDescent="0.25"/>
    <row r="393" s="16" customFormat="1" ht="12.75" customHeight="1" x14ac:dyDescent="0.25"/>
    <row r="394" s="16" customFormat="1" ht="12.75" customHeight="1" x14ac:dyDescent="0.25"/>
    <row r="395" s="16" customFormat="1" ht="12.75" customHeight="1" x14ac:dyDescent="0.25"/>
    <row r="396" s="16" customFormat="1" ht="12.75" customHeight="1" x14ac:dyDescent="0.25"/>
    <row r="397" s="16" customFormat="1" ht="12.75" customHeight="1" x14ac:dyDescent="0.25"/>
    <row r="398" s="16" customFormat="1" ht="12.75" customHeight="1" x14ac:dyDescent="0.25"/>
    <row r="399" s="16" customFormat="1" ht="12.75" customHeight="1" x14ac:dyDescent="0.25"/>
    <row r="400" s="16" customFormat="1" ht="12.75" customHeight="1" x14ac:dyDescent="0.25"/>
    <row r="401" s="16" customFormat="1" ht="12.75" customHeight="1" x14ac:dyDescent="0.25"/>
    <row r="402" s="16" customFormat="1" ht="12.75" customHeight="1" x14ac:dyDescent="0.25"/>
    <row r="403" s="16" customFormat="1" ht="12.75" customHeight="1" x14ac:dyDescent="0.25"/>
    <row r="404" s="16" customFormat="1" ht="12.75" customHeight="1" x14ac:dyDescent="0.25"/>
    <row r="405" s="16" customFormat="1" ht="12.75" customHeight="1" x14ac:dyDescent="0.25"/>
    <row r="406" s="16" customFormat="1" ht="12.75" customHeight="1" x14ac:dyDescent="0.25"/>
    <row r="407" s="16" customFormat="1" ht="12.75" customHeight="1" x14ac:dyDescent="0.25"/>
    <row r="408" s="16" customFormat="1" ht="12.75" customHeight="1" x14ac:dyDescent="0.25"/>
    <row r="409" s="16" customFormat="1" ht="12.75" customHeight="1" x14ac:dyDescent="0.25"/>
    <row r="410" s="16" customFormat="1" ht="12.75" customHeight="1" x14ac:dyDescent="0.25"/>
    <row r="411" s="16" customFormat="1" ht="12.75" customHeight="1" x14ac:dyDescent="0.25"/>
    <row r="412" s="16" customFormat="1" ht="12.75" customHeight="1" x14ac:dyDescent="0.25"/>
    <row r="413" s="16" customFormat="1" ht="12.75" customHeight="1" x14ac:dyDescent="0.25"/>
    <row r="414" s="16" customFormat="1" ht="12.75" customHeight="1" x14ac:dyDescent="0.25"/>
    <row r="415" s="16" customFormat="1" ht="12.75" customHeight="1" x14ac:dyDescent="0.25"/>
    <row r="416" s="16" customFormat="1" ht="12.75" customHeight="1" x14ac:dyDescent="0.25"/>
    <row r="417" s="16" customFormat="1" ht="12.75" customHeight="1" x14ac:dyDescent="0.25"/>
    <row r="418" s="16" customFormat="1" ht="12.75" customHeight="1" x14ac:dyDescent="0.25"/>
    <row r="419" s="16" customFormat="1" ht="12.75" customHeight="1" x14ac:dyDescent="0.25"/>
    <row r="420" s="16" customFormat="1" ht="12.75" customHeight="1" x14ac:dyDescent="0.25"/>
    <row r="421" s="16" customFormat="1" ht="12.75" customHeight="1" x14ac:dyDescent="0.25"/>
    <row r="422" s="16" customFormat="1" ht="12.75" customHeight="1" x14ac:dyDescent="0.25"/>
    <row r="423" s="16" customFormat="1" ht="12.75" customHeight="1" x14ac:dyDescent="0.25"/>
    <row r="424" s="16" customFormat="1" ht="12.75" customHeight="1" x14ac:dyDescent="0.25"/>
    <row r="425" s="16" customFormat="1" ht="12.75" customHeight="1" x14ac:dyDescent="0.25"/>
    <row r="426" s="16" customFormat="1" ht="12.75" customHeight="1" x14ac:dyDescent="0.25"/>
    <row r="427" s="16" customFormat="1" ht="12.75" customHeight="1" x14ac:dyDescent="0.25"/>
    <row r="428" s="16" customFormat="1" ht="12.75" customHeight="1" x14ac:dyDescent="0.25"/>
    <row r="429" s="16" customFormat="1" ht="12.75" customHeight="1" x14ac:dyDescent="0.25"/>
    <row r="430" s="16" customFormat="1" ht="12.75" customHeight="1" x14ac:dyDescent="0.25"/>
    <row r="431" s="16" customFormat="1" ht="12.75" customHeight="1" x14ac:dyDescent="0.25"/>
    <row r="432" s="16" customFormat="1" ht="12.75" customHeight="1" x14ac:dyDescent="0.25"/>
    <row r="433" s="16" customFormat="1" ht="12.75" customHeight="1" x14ac:dyDescent="0.25"/>
    <row r="434" s="16" customFormat="1" ht="12.75" customHeight="1" x14ac:dyDescent="0.25"/>
    <row r="435" s="16" customFormat="1" ht="12.75" customHeight="1" x14ac:dyDescent="0.25"/>
    <row r="436" s="16" customFormat="1" ht="12.75" customHeight="1" x14ac:dyDescent="0.25"/>
    <row r="437" s="16" customFormat="1" ht="12.75" customHeight="1" x14ac:dyDescent="0.25"/>
    <row r="438" s="16" customFormat="1" ht="12.75" customHeight="1" x14ac:dyDescent="0.25"/>
    <row r="439" s="16" customFormat="1" ht="12.75" customHeight="1" x14ac:dyDescent="0.25"/>
    <row r="440" s="16" customFormat="1" ht="12.75" customHeight="1" x14ac:dyDescent="0.25"/>
    <row r="441" s="16" customFormat="1" ht="12.75" customHeight="1" x14ac:dyDescent="0.25"/>
    <row r="442" s="16" customFormat="1" ht="12.75" customHeight="1" x14ac:dyDescent="0.25"/>
    <row r="443" s="16" customFormat="1" ht="12.75" customHeight="1" x14ac:dyDescent="0.25"/>
    <row r="444" s="16" customFormat="1" ht="12.75" customHeight="1" x14ac:dyDescent="0.25"/>
    <row r="445" s="16" customFormat="1" ht="12.75" customHeight="1" x14ac:dyDescent="0.25"/>
    <row r="446" s="16" customFormat="1" ht="12.75" customHeight="1" x14ac:dyDescent="0.25"/>
    <row r="447" s="16" customFormat="1" ht="12.75" customHeight="1" x14ac:dyDescent="0.25"/>
    <row r="448" s="16" customFormat="1" ht="12.75" customHeight="1" x14ac:dyDescent="0.25"/>
    <row r="449" s="16" customFormat="1" ht="12.75" customHeight="1" x14ac:dyDescent="0.25"/>
    <row r="450" s="16" customFormat="1" ht="12.75" customHeight="1" x14ac:dyDescent="0.25"/>
    <row r="451" s="16" customFormat="1" ht="12.75" customHeight="1" x14ac:dyDescent="0.25"/>
    <row r="452" s="16" customFormat="1" ht="12.75" customHeight="1" x14ac:dyDescent="0.25"/>
    <row r="453" s="16" customFormat="1" ht="12.75" customHeight="1" x14ac:dyDescent="0.25"/>
    <row r="454" s="16" customFormat="1" ht="12.75" customHeight="1" x14ac:dyDescent="0.25"/>
    <row r="455" s="16" customFormat="1" ht="12.75" customHeight="1" x14ac:dyDescent="0.25"/>
    <row r="456" s="16" customFormat="1" ht="12.75" customHeight="1" x14ac:dyDescent="0.25"/>
    <row r="457" s="16" customFormat="1" ht="12.75" customHeight="1" x14ac:dyDescent="0.25"/>
    <row r="458" s="16" customFormat="1" ht="12.75" customHeight="1" x14ac:dyDescent="0.25"/>
    <row r="459" s="16" customFormat="1" ht="12.75" customHeight="1" x14ac:dyDescent="0.25"/>
    <row r="460" s="16" customFormat="1" ht="12.75" customHeight="1" x14ac:dyDescent="0.25"/>
    <row r="461" s="16" customFormat="1" ht="12.75" customHeight="1" x14ac:dyDescent="0.25"/>
    <row r="462" s="16" customFormat="1" ht="12.75" customHeight="1" x14ac:dyDescent="0.25"/>
    <row r="463" s="16" customFormat="1" ht="12.75" customHeight="1" x14ac:dyDescent="0.25"/>
    <row r="464" s="16" customFormat="1" ht="12.75" customHeight="1" x14ac:dyDescent="0.25"/>
    <row r="465" s="16" customFormat="1" ht="12.75" customHeight="1" x14ac:dyDescent="0.25"/>
    <row r="466" s="16" customFormat="1" ht="12.75" customHeight="1" x14ac:dyDescent="0.25"/>
    <row r="467" s="16" customFormat="1" ht="12.75" customHeight="1" x14ac:dyDescent="0.25"/>
    <row r="468" s="16" customFormat="1" ht="12.75" customHeight="1" x14ac:dyDescent="0.25"/>
    <row r="469" s="16" customFormat="1" ht="12.75" customHeight="1" x14ac:dyDescent="0.25"/>
    <row r="470" s="16" customFormat="1" ht="12.75" customHeight="1" x14ac:dyDescent="0.25"/>
    <row r="471" s="16" customFormat="1" ht="12.75" customHeight="1" x14ac:dyDescent="0.25"/>
    <row r="472" s="16" customFormat="1" ht="12.75" customHeight="1" x14ac:dyDescent="0.25"/>
    <row r="473" s="16" customFormat="1" ht="12.75" customHeight="1" x14ac:dyDescent="0.25"/>
    <row r="474" s="16" customFormat="1" ht="12.75" customHeight="1" x14ac:dyDescent="0.25"/>
    <row r="475" s="16" customFormat="1" ht="12.75" customHeight="1" x14ac:dyDescent="0.25"/>
    <row r="476" s="16" customFormat="1" ht="12.75" customHeight="1" x14ac:dyDescent="0.25"/>
    <row r="477" s="16" customFormat="1" ht="12.75" customHeight="1" x14ac:dyDescent="0.25"/>
    <row r="478" s="16" customFormat="1" ht="12.75" customHeight="1" x14ac:dyDescent="0.25"/>
    <row r="479" s="16" customFormat="1" ht="12.75" customHeight="1" x14ac:dyDescent="0.25"/>
    <row r="480" s="16" customFormat="1" ht="12.75" customHeight="1" x14ac:dyDescent="0.25"/>
    <row r="481" s="16" customFormat="1" ht="12.75" customHeight="1" x14ac:dyDescent="0.25"/>
    <row r="482" s="16" customFormat="1" ht="12.75" customHeight="1" x14ac:dyDescent="0.25"/>
    <row r="483" s="16" customFormat="1" ht="12.75" customHeight="1" x14ac:dyDescent="0.25"/>
    <row r="484" s="16" customFormat="1" ht="12.75" customHeight="1" x14ac:dyDescent="0.25"/>
    <row r="485" s="16" customFormat="1" ht="12.75" customHeight="1" x14ac:dyDescent="0.25"/>
    <row r="486" s="16" customFormat="1" ht="12.75" customHeight="1" x14ac:dyDescent="0.25"/>
    <row r="487" s="16" customFormat="1" ht="12.75" customHeight="1" x14ac:dyDescent="0.25"/>
    <row r="488" s="16" customFormat="1" ht="12.75" customHeight="1" x14ac:dyDescent="0.25"/>
    <row r="489" s="16" customFormat="1" ht="12.75" customHeight="1" x14ac:dyDescent="0.25"/>
    <row r="490" s="16" customFormat="1" ht="12.75" customHeight="1" x14ac:dyDescent="0.25"/>
    <row r="491" s="16" customFormat="1" ht="12.75" customHeight="1" x14ac:dyDescent="0.25"/>
    <row r="492" s="16" customFormat="1" ht="12.75" customHeight="1" x14ac:dyDescent="0.25"/>
    <row r="493" s="16" customFormat="1" ht="12.75" customHeight="1" x14ac:dyDescent="0.25"/>
    <row r="494" s="16" customFormat="1" ht="12.75" customHeight="1" x14ac:dyDescent="0.25"/>
    <row r="495" s="16" customFormat="1" ht="12.75" customHeight="1" x14ac:dyDescent="0.25"/>
    <row r="496" s="16" customFormat="1" ht="12.75" customHeight="1" x14ac:dyDescent="0.25"/>
    <row r="497" s="16" customFormat="1" ht="12.75" customHeight="1" x14ac:dyDescent="0.25"/>
    <row r="498" s="16" customFormat="1" ht="12.75" customHeight="1" x14ac:dyDescent="0.25"/>
    <row r="499" s="16" customFormat="1" ht="12.75" customHeight="1" x14ac:dyDescent="0.25"/>
    <row r="500" s="16" customFormat="1" ht="12.75" customHeight="1" x14ac:dyDescent="0.25"/>
    <row r="501" s="16" customFormat="1" ht="12.75" customHeight="1" x14ac:dyDescent="0.25"/>
    <row r="502" s="16" customFormat="1" ht="12.75" customHeight="1" x14ac:dyDescent="0.25"/>
    <row r="503" s="16" customFormat="1" ht="12.75" customHeight="1" x14ac:dyDescent="0.25"/>
    <row r="504" s="16" customFormat="1" ht="12.75" customHeight="1" x14ac:dyDescent="0.25"/>
    <row r="505" s="16" customFormat="1" ht="12.75" customHeight="1" x14ac:dyDescent="0.25"/>
    <row r="506" s="16" customFormat="1" ht="12.75" customHeight="1" x14ac:dyDescent="0.25"/>
    <row r="507" s="16" customFormat="1" ht="12.75" customHeight="1" x14ac:dyDescent="0.25"/>
    <row r="508" s="16" customFormat="1" ht="12.75" customHeight="1" x14ac:dyDescent="0.25"/>
    <row r="509" s="16" customFormat="1" ht="12.75" customHeight="1" x14ac:dyDescent="0.25"/>
    <row r="510" s="16" customFormat="1" ht="12.75" customHeight="1" x14ac:dyDescent="0.25"/>
    <row r="511" s="16" customFormat="1" ht="12.75" customHeight="1" x14ac:dyDescent="0.25"/>
    <row r="512" s="16" customFormat="1" ht="12.75" customHeight="1" x14ac:dyDescent="0.25"/>
    <row r="513" s="16" customFormat="1" ht="12.75" customHeight="1" x14ac:dyDescent="0.25"/>
    <row r="514" s="16" customFormat="1" ht="12.75" customHeight="1" x14ac:dyDescent="0.25"/>
    <row r="515" s="16" customFormat="1" ht="12.75" customHeight="1" x14ac:dyDescent="0.25"/>
    <row r="516" s="16" customFormat="1" ht="12.75" customHeight="1" x14ac:dyDescent="0.25"/>
    <row r="517" s="16" customFormat="1" ht="12.75" customHeight="1" x14ac:dyDescent="0.25"/>
    <row r="518" s="16" customFormat="1" ht="12.75" customHeight="1" x14ac:dyDescent="0.25"/>
    <row r="519" s="16" customFormat="1" ht="12.75" customHeight="1" x14ac:dyDescent="0.25"/>
    <row r="520" s="16" customFormat="1" ht="12.75" customHeight="1" x14ac:dyDescent="0.25"/>
    <row r="521" s="16" customFormat="1" ht="12.75" customHeight="1" x14ac:dyDescent="0.25"/>
    <row r="522" s="16" customFormat="1" ht="12.75" customHeight="1" x14ac:dyDescent="0.25"/>
    <row r="523" s="16" customFormat="1" ht="12.75" customHeight="1" x14ac:dyDescent="0.25"/>
    <row r="524" s="16" customFormat="1" ht="12.75" customHeight="1" x14ac:dyDescent="0.25"/>
    <row r="525" s="16" customFormat="1" ht="12.75" customHeight="1" x14ac:dyDescent="0.25"/>
    <row r="526" s="16" customFormat="1" ht="12.75" customHeight="1" x14ac:dyDescent="0.25"/>
    <row r="527" s="16" customFormat="1" ht="12.75" customHeight="1" x14ac:dyDescent="0.25"/>
    <row r="528" s="16" customFormat="1" ht="12.75" customHeight="1" x14ac:dyDescent="0.25"/>
    <row r="529" s="16" customFormat="1" ht="12.75" customHeight="1" x14ac:dyDescent="0.25"/>
    <row r="530" s="16" customFormat="1" ht="12.75" customHeight="1" x14ac:dyDescent="0.25"/>
    <row r="531" s="16" customFormat="1" ht="12.75" customHeight="1" x14ac:dyDescent="0.25"/>
    <row r="532" s="16" customFormat="1" ht="12.75" customHeight="1" x14ac:dyDescent="0.25"/>
    <row r="533" s="16" customFormat="1" ht="12.75" customHeight="1" x14ac:dyDescent="0.25"/>
    <row r="534" s="16" customFormat="1" ht="12.75" customHeight="1" x14ac:dyDescent="0.25"/>
    <row r="535" s="16" customFormat="1" ht="12.75" customHeight="1" x14ac:dyDescent="0.25"/>
    <row r="536" s="16" customFormat="1" ht="12.75" customHeight="1" x14ac:dyDescent="0.25"/>
    <row r="537" s="16" customFormat="1" ht="12.75" customHeight="1" x14ac:dyDescent="0.25"/>
    <row r="538" s="16" customFormat="1" ht="12.75" customHeight="1" x14ac:dyDescent="0.25"/>
    <row r="539" s="16" customFormat="1" ht="12.75" customHeight="1" x14ac:dyDescent="0.25"/>
    <row r="540" s="16" customFormat="1" ht="12.75" customHeight="1" x14ac:dyDescent="0.25"/>
    <row r="541" s="16" customFormat="1" ht="12.75" customHeight="1" x14ac:dyDescent="0.25"/>
    <row r="542" s="16" customFormat="1" ht="12.75" customHeight="1" x14ac:dyDescent="0.25"/>
    <row r="543" s="16" customFormat="1" ht="12.75" customHeight="1" x14ac:dyDescent="0.25"/>
    <row r="544" s="16" customFormat="1" ht="12.75" customHeight="1" x14ac:dyDescent="0.25"/>
    <row r="545" s="16" customFormat="1" ht="12.75" customHeight="1" x14ac:dyDescent="0.25"/>
    <row r="546" s="16" customFormat="1" ht="12.75" customHeight="1" x14ac:dyDescent="0.25"/>
    <row r="547" s="16" customFormat="1" ht="12.75" customHeight="1" x14ac:dyDescent="0.25"/>
    <row r="548" s="16" customFormat="1" ht="12.75" customHeight="1" x14ac:dyDescent="0.25"/>
    <row r="549" s="16" customFormat="1" ht="12.75" customHeight="1" x14ac:dyDescent="0.25"/>
    <row r="550" s="16" customFormat="1" ht="12.75" customHeight="1" x14ac:dyDescent="0.25"/>
    <row r="551" s="16" customFormat="1" ht="12.75" customHeight="1" x14ac:dyDescent="0.25"/>
    <row r="552" s="16" customFormat="1" ht="12.75" customHeight="1" x14ac:dyDescent="0.25"/>
    <row r="553" s="16" customFormat="1" ht="12.75" customHeight="1" x14ac:dyDescent="0.25"/>
    <row r="554" s="16" customFormat="1" ht="12.75" customHeight="1" x14ac:dyDescent="0.25"/>
    <row r="555" s="16" customFormat="1" ht="12.75" customHeight="1" x14ac:dyDescent="0.25"/>
    <row r="556" s="16" customFormat="1" ht="12.75" customHeight="1" x14ac:dyDescent="0.25"/>
    <row r="557" s="16" customFormat="1" ht="12.75" customHeight="1" x14ac:dyDescent="0.25"/>
    <row r="558" s="16" customFormat="1" ht="12.75" customHeight="1" x14ac:dyDescent="0.25"/>
    <row r="559" s="16" customFormat="1" ht="12.75" customHeight="1" x14ac:dyDescent="0.25"/>
    <row r="560" s="16" customFormat="1" ht="12.75" customHeight="1" x14ac:dyDescent="0.25"/>
    <row r="561" s="16" customFormat="1" ht="12.75" customHeight="1" x14ac:dyDescent="0.25"/>
    <row r="562" s="16" customFormat="1" ht="12.75" customHeight="1" x14ac:dyDescent="0.25"/>
    <row r="563" s="16" customFormat="1" ht="12.75" customHeight="1" x14ac:dyDescent="0.25"/>
    <row r="564" s="16" customFormat="1" ht="12.75" customHeight="1" x14ac:dyDescent="0.25"/>
    <row r="565" s="16" customFormat="1" ht="12.75" customHeight="1" x14ac:dyDescent="0.25"/>
    <row r="566" s="16" customFormat="1" ht="12.75" customHeight="1" x14ac:dyDescent="0.25"/>
    <row r="567" s="16" customFormat="1" ht="12.75" customHeight="1" x14ac:dyDescent="0.25"/>
    <row r="568" s="16" customFormat="1" ht="12.75" customHeight="1" x14ac:dyDescent="0.25"/>
    <row r="569" s="16" customFormat="1" ht="12.75" customHeight="1" x14ac:dyDescent="0.25"/>
    <row r="570" s="16" customFormat="1" ht="12.75" customHeight="1" x14ac:dyDescent="0.25"/>
    <row r="571" s="16" customFormat="1" ht="12.75" customHeight="1" x14ac:dyDescent="0.25"/>
    <row r="572" s="16" customFormat="1" ht="12.75" customHeight="1" x14ac:dyDescent="0.25"/>
    <row r="573" s="16" customFormat="1" ht="12.75" customHeight="1" x14ac:dyDescent="0.25"/>
    <row r="574" s="16" customFormat="1" ht="12.75" customHeight="1" x14ac:dyDescent="0.25"/>
    <row r="575" s="16" customFormat="1" ht="12.75" customHeight="1" x14ac:dyDescent="0.25"/>
    <row r="576" s="16" customFormat="1" ht="12.75" customHeight="1" x14ac:dyDescent="0.25"/>
    <row r="577" s="16" customFormat="1" ht="12.75" customHeight="1" x14ac:dyDescent="0.25"/>
    <row r="578" s="16" customFormat="1" ht="12.75" customHeight="1" x14ac:dyDescent="0.25"/>
    <row r="579" s="16" customFormat="1" ht="12.75" customHeight="1" x14ac:dyDescent="0.25"/>
    <row r="580" s="16" customFormat="1" ht="12.75" customHeight="1" x14ac:dyDescent="0.25"/>
    <row r="581" s="16" customFormat="1" ht="12.75" customHeight="1" x14ac:dyDescent="0.25"/>
    <row r="582" s="16" customFormat="1" ht="12.75" customHeight="1" x14ac:dyDescent="0.25"/>
    <row r="583" s="16" customFormat="1" ht="12.75" customHeight="1" x14ac:dyDescent="0.25"/>
    <row r="584" s="16" customFormat="1" ht="12.75" customHeight="1" x14ac:dyDescent="0.25"/>
    <row r="585" s="16" customFormat="1" ht="12.75" customHeight="1" x14ac:dyDescent="0.25"/>
    <row r="586" s="16" customFormat="1" ht="12.75" customHeight="1" x14ac:dyDescent="0.25"/>
    <row r="587" s="16" customFormat="1" ht="12.75" customHeight="1" x14ac:dyDescent="0.25"/>
    <row r="588" s="16" customFormat="1" ht="12.75" customHeight="1" x14ac:dyDescent="0.25"/>
    <row r="589" s="16" customFormat="1" ht="12.75" customHeight="1" x14ac:dyDescent="0.25"/>
    <row r="590" s="16" customFormat="1" ht="12.75" customHeight="1" x14ac:dyDescent="0.25"/>
    <row r="591" s="16" customFormat="1" ht="12.75" customHeight="1" x14ac:dyDescent="0.25"/>
    <row r="592" s="16" customFormat="1" ht="12.75" customHeight="1" x14ac:dyDescent="0.25"/>
    <row r="593" s="16" customFormat="1" ht="12.75" customHeight="1" x14ac:dyDescent="0.25"/>
    <row r="594" s="16" customFormat="1" ht="12.75" customHeight="1" x14ac:dyDescent="0.25"/>
    <row r="595" s="16" customFormat="1" ht="12.75" customHeight="1" x14ac:dyDescent="0.25"/>
    <row r="596" s="16" customFormat="1" ht="12.75" customHeight="1" x14ac:dyDescent="0.25"/>
    <row r="597" s="16" customFormat="1" ht="12.75" customHeight="1" x14ac:dyDescent="0.25"/>
    <row r="598" s="16" customFormat="1" ht="12.75" customHeight="1" x14ac:dyDescent="0.25"/>
    <row r="599" s="16" customFormat="1" ht="12.75" customHeight="1" x14ac:dyDescent="0.25"/>
    <row r="600" s="16" customFormat="1" ht="12.75" customHeight="1" x14ac:dyDescent="0.25"/>
    <row r="601" s="16" customFormat="1" ht="12.75" customHeight="1" x14ac:dyDescent="0.25"/>
    <row r="602" s="16" customFormat="1" ht="12.75" customHeight="1" x14ac:dyDescent="0.25"/>
    <row r="603" s="16" customFormat="1" ht="12.75" customHeight="1" x14ac:dyDescent="0.25"/>
    <row r="604" s="16" customFormat="1" ht="12.75" customHeight="1" x14ac:dyDescent="0.25"/>
    <row r="605" s="16" customFormat="1" ht="12.75" customHeight="1" x14ac:dyDescent="0.25"/>
    <row r="606" s="16" customFormat="1" ht="12.75" customHeight="1" x14ac:dyDescent="0.25"/>
    <row r="607" s="16" customFormat="1" ht="12.75" customHeight="1" x14ac:dyDescent="0.25"/>
    <row r="608" s="16" customFormat="1" ht="12.75" customHeight="1" x14ac:dyDescent="0.25"/>
    <row r="609" s="16" customFormat="1" ht="12.75" customHeight="1" x14ac:dyDescent="0.25"/>
    <row r="610" s="16" customFormat="1" ht="12.75" customHeight="1" x14ac:dyDescent="0.25"/>
    <row r="611" s="16" customFormat="1" ht="12.75" customHeight="1" x14ac:dyDescent="0.25"/>
    <row r="612" s="16" customFormat="1" ht="12.75" customHeight="1" x14ac:dyDescent="0.25"/>
    <row r="613" s="16" customFormat="1" ht="12.75" customHeight="1" x14ac:dyDescent="0.25"/>
    <row r="614" s="16" customFormat="1" ht="12.75" customHeight="1" x14ac:dyDescent="0.25"/>
    <row r="615" s="16" customFormat="1" ht="12.75" customHeight="1" x14ac:dyDescent="0.25"/>
    <row r="616" s="16" customFormat="1" ht="12.75" customHeight="1" x14ac:dyDescent="0.25"/>
    <row r="617" s="16" customFormat="1" ht="12.75" customHeight="1" x14ac:dyDescent="0.25"/>
    <row r="618" s="16" customFormat="1" ht="12.75" customHeight="1" x14ac:dyDescent="0.25"/>
    <row r="619" s="16" customFormat="1" ht="12.75" customHeight="1" x14ac:dyDescent="0.25"/>
    <row r="620" s="16" customFormat="1" ht="12.75" customHeight="1" x14ac:dyDescent="0.25"/>
    <row r="621" s="16" customFormat="1" ht="12.75" customHeight="1" x14ac:dyDescent="0.25"/>
    <row r="622" s="16" customFormat="1" ht="12.75" customHeight="1" x14ac:dyDescent="0.25"/>
    <row r="623" s="16" customFormat="1" ht="12.75" customHeight="1" x14ac:dyDescent="0.25"/>
    <row r="624" s="16" customFormat="1" ht="12.75" customHeight="1" x14ac:dyDescent="0.25"/>
    <row r="625" s="16" customFormat="1" ht="12.75" customHeight="1" x14ac:dyDescent="0.25"/>
    <row r="626" s="16" customFormat="1" ht="12.75" customHeight="1" x14ac:dyDescent="0.25"/>
    <row r="627" s="16" customFormat="1" ht="12.75" customHeight="1" x14ac:dyDescent="0.25"/>
    <row r="628" s="16" customFormat="1" ht="12.75" customHeight="1" x14ac:dyDescent="0.25"/>
    <row r="629" s="16" customFormat="1" ht="12.75" customHeight="1" x14ac:dyDescent="0.25"/>
    <row r="630" s="16" customFormat="1" ht="12.75" customHeight="1" x14ac:dyDescent="0.25"/>
    <row r="631" s="16" customFormat="1" ht="12.75" customHeight="1" x14ac:dyDescent="0.25"/>
    <row r="632" s="16" customFormat="1" ht="12.75" customHeight="1" x14ac:dyDescent="0.25"/>
    <row r="633" s="16" customFormat="1" ht="12.75" customHeight="1" x14ac:dyDescent="0.25"/>
    <row r="634" s="16" customFormat="1" ht="12.75" customHeight="1" x14ac:dyDescent="0.25"/>
    <row r="635" s="16" customFormat="1" ht="12.75" customHeight="1" x14ac:dyDescent="0.25"/>
    <row r="636" s="16" customFormat="1" ht="12.75" customHeight="1" x14ac:dyDescent="0.25"/>
    <row r="637" s="16" customFormat="1" ht="12.75" customHeight="1" x14ac:dyDescent="0.25"/>
    <row r="638" s="16" customFormat="1" ht="12.75" customHeight="1" x14ac:dyDescent="0.25"/>
    <row r="639" s="16" customFormat="1" ht="12.75" customHeight="1" x14ac:dyDescent="0.25"/>
    <row r="640" s="16" customFormat="1" ht="12.75" customHeight="1" x14ac:dyDescent="0.25"/>
    <row r="641" s="16" customFormat="1" ht="12.75" customHeight="1" x14ac:dyDescent="0.25"/>
    <row r="642" s="16" customFormat="1" ht="12.75" customHeight="1" x14ac:dyDescent="0.25"/>
    <row r="643" s="16" customFormat="1" ht="12.75" customHeight="1" x14ac:dyDescent="0.25"/>
    <row r="644" s="16" customFormat="1" ht="12.75" customHeight="1" x14ac:dyDescent="0.25"/>
    <row r="645" s="16" customFormat="1" ht="12.75" customHeight="1" x14ac:dyDescent="0.25"/>
    <row r="646" s="16" customFormat="1" ht="12.75" customHeight="1" x14ac:dyDescent="0.25"/>
    <row r="647" s="16" customFormat="1" ht="12.75" customHeight="1" x14ac:dyDescent="0.25"/>
    <row r="648" s="16" customFormat="1" ht="12.75" customHeight="1" x14ac:dyDescent="0.25"/>
    <row r="649" s="16" customFormat="1" ht="12.75" customHeight="1" x14ac:dyDescent="0.25"/>
    <row r="650" s="16" customFormat="1" ht="12.75" customHeight="1" x14ac:dyDescent="0.25"/>
    <row r="651" s="16" customFormat="1" ht="12.75" customHeight="1" x14ac:dyDescent="0.25"/>
    <row r="652" s="16" customFormat="1" ht="12.75" customHeight="1" x14ac:dyDescent="0.25"/>
    <row r="653" s="16" customFormat="1" ht="12.75" customHeight="1" x14ac:dyDescent="0.25"/>
    <row r="654" s="16" customFormat="1" ht="12.75" customHeight="1" x14ac:dyDescent="0.25"/>
    <row r="655" s="16" customFormat="1" ht="12.75" customHeight="1" x14ac:dyDescent="0.25"/>
    <row r="656" s="16" customFormat="1" ht="12.75" customHeight="1" x14ac:dyDescent="0.25"/>
    <row r="657" s="16" customFormat="1" ht="12.75" customHeight="1" x14ac:dyDescent="0.25"/>
    <row r="658" s="16" customFormat="1" ht="12.75" customHeight="1" x14ac:dyDescent="0.25"/>
    <row r="659" s="16" customFormat="1" ht="12.75" customHeight="1" x14ac:dyDescent="0.25"/>
    <row r="660" s="16" customFormat="1" ht="12.75" customHeight="1" x14ac:dyDescent="0.25"/>
    <row r="661" s="16" customFormat="1" ht="12.75" customHeight="1" x14ac:dyDescent="0.25"/>
    <row r="662" s="16" customFormat="1" ht="12.75" customHeight="1" x14ac:dyDescent="0.25"/>
    <row r="663" s="16" customFormat="1" ht="12.75" customHeight="1" x14ac:dyDescent="0.25"/>
    <row r="664" s="16" customFormat="1" ht="12.75" customHeight="1" x14ac:dyDescent="0.25"/>
    <row r="665" s="16" customFormat="1" ht="12.75" customHeight="1" x14ac:dyDescent="0.25"/>
    <row r="666" s="16" customFormat="1" ht="12.75" customHeight="1" x14ac:dyDescent="0.25"/>
    <row r="667" s="16" customFormat="1" ht="12.75" customHeight="1" x14ac:dyDescent="0.25"/>
    <row r="668" s="16" customFormat="1" ht="12.75" customHeight="1" x14ac:dyDescent="0.25"/>
    <row r="669" s="16" customFormat="1" ht="12.75" customHeight="1" x14ac:dyDescent="0.25"/>
    <row r="670" s="16" customFormat="1" ht="12.75" customHeight="1" x14ac:dyDescent="0.25"/>
    <row r="671" s="16" customFormat="1" ht="12.75" customHeight="1" x14ac:dyDescent="0.25"/>
    <row r="672" s="16" customFormat="1" ht="12.75" customHeight="1" x14ac:dyDescent="0.25"/>
    <row r="673" s="16" customFormat="1" ht="12.75" customHeight="1" x14ac:dyDescent="0.25"/>
    <row r="674" s="16" customFormat="1" ht="12.75" customHeight="1" x14ac:dyDescent="0.25"/>
    <row r="675" s="16" customFormat="1" ht="12.75" customHeight="1" x14ac:dyDescent="0.25"/>
    <row r="676" s="16" customFormat="1" ht="12.75" customHeight="1" x14ac:dyDescent="0.25"/>
    <row r="677" s="16" customFormat="1" ht="12.75" customHeight="1" x14ac:dyDescent="0.25"/>
    <row r="678" s="16" customFormat="1" ht="12.75" customHeight="1" x14ac:dyDescent="0.25"/>
    <row r="679" s="16" customFormat="1" ht="12.75" customHeight="1" x14ac:dyDescent="0.25"/>
    <row r="680" s="16" customFormat="1" ht="12.75" customHeight="1" x14ac:dyDescent="0.25"/>
    <row r="681" s="16" customFormat="1" ht="12.75" customHeight="1" x14ac:dyDescent="0.25"/>
    <row r="682" s="16" customFormat="1" ht="12.75" customHeight="1" x14ac:dyDescent="0.25"/>
    <row r="683" s="16" customFormat="1" ht="12.75" customHeight="1" x14ac:dyDescent="0.25"/>
    <row r="684" s="16" customFormat="1" ht="12.75" customHeight="1" x14ac:dyDescent="0.25"/>
    <row r="685" s="16" customFormat="1" ht="12.75" customHeight="1" x14ac:dyDescent="0.25"/>
    <row r="686" s="16" customFormat="1" ht="12.75" customHeight="1" x14ac:dyDescent="0.25"/>
    <row r="687" s="16" customFormat="1" ht="12.75" customHeight="1" x14ac:dyDescent="0.25"/>
    <row r="688" s="16" customFormat="1" ht="12.75" customHeight="1" x14ac:dyDescent="0.25"/>
    <row r="689" s="16" customFormat="1" ht="12.75" customHeight="1" x14ac:dyDescent="0.25"/>
    <row r="690" s="16" customFormat="1" ht="12.75" customHeight="1" x14ac:dyDescent="0.25"/>
    <row r="691" s="16" customFormat="1" ht="12.75" customHeight="1" x14ac:dyDescent="0.25"/>
    <row r="692" s="16" customFormat="1" ht="12.75" customHeight="1" x14ac:dyDescent="0.25"/>
    <row r="693" s="16" customFormat="1" ht="12.75" customHeight="1" x14ac:dyDescent="0.25"/>
    <row r="694" s="16" customFormat="1" ht="12.75" customHeight="1" x14ac:dyDescent="0.25"/>
    <row r="695" s="16" customFormat="1" ht="12.75" customHeight="1" x14ac:dyDescent="0.25"/>
    <row r="696" s="16" customFormat="1" ht="12.75" customHeight="1" x14ac:dyDescent="0.25"/>
    <row r="697" s="16" customFormat="1" ht="12.75" customHeight="1" x14ac:dyDescent="0.25"/>
    <row r="698" s="16" customFormat="1" ht="12.75" customHeight="1" x14ac:dyDescent="0.25"/>
    <row r="699" s="16" customFormat="1" ht="12.75" customHeight="1" x14ac:dyDescent="0.25"/>
    <row r="700" s="16" customFormat="1" ht="12.75" customHeight="1" x14ac:dyDescent="0.25"/>
    <row r="701" s="16" customFormat="1" ht="12.75" customHeight="1" x14ac:dyDescent="0.25"/>
    <row r="702" s="16" customFormat="1" ht="12.75" customHeight="1" x14ac:dyDescent="0.25"/>
    <row r="703" s="16" customFormat="1" ht="12.75" customHeight="1" x14ac:dyDescent="0.25"/>
    <row r="704" s="16" customFormat="1" ht="12.75" customHeight="1" x14ac:dyDescent="0.25"/>
    <row r="705" s="16" customFormat="1" ht="12.75" customHeight="1" x14ac:dyDescent="0.25"/>
    <row r="706" s="16" customFormat="1" ht="12.75" customHeight="1" x14ac:dyDescent="0.25"/>
    <row r="707" s="16" customFormat="1" ht="12.75" customHeight="1" x14ac:dyDescent="0.25"/>
    <row r="708" s="16" customFormat="1" ht="12.75" customHeight="1" x14ac:dyDescent="0.25"/>
    <row r="709" s="16" customFormat="1" ht="12.75" customHeight="1" x14ac:dyDescent="0.25"/>
    <row r="710" s="16" customFormat="1" ht="12.75" customHeight="1" x14ac:dyDescent="0.25"/>
    <row r="711" s="16" customFormat="1" ht="12.75" customHeight="1" x14ac:dyDescent="0.25"/>
    <row r="712" s="16" customFormat="1" ht="12.75" customHeight="1" x14ac:dyDescent="0.25"/>
    <row r="713" s="16" customFormat="1" ht="12.75" customHeight="1" x14ac:dyDescent="0.25"/>
    <row r="714" s="16" customFormat="1" ht="12.75" customHeight="1" x14ac:dyDescent="0.25"/>
    <row r="715" s="16" customFormat="1" ht="12.75" customHeight="1" x14ac:dyDescent="0.25"/>
    <row r="716" s="16" customFormat="1" ht="12.75" customHeight="1" x14ac:dyDescent="0.25"/>
    <row r="717" s="16" customFormat="1" ht="12.75" customHeight="1" x14ac:dyDescent="0.25"/>
    <row r="718" s="16" customFormat="1" ht="12.75" customHeight="1" x14ac:dyDescent="0.25"/>
    <row r="719" s="16" customFormat="1" ht="12.75" customHeight="1" x14ac:dyDescent="0.25"/>
    <row r="720" s="16" customFormat="1" ht="12.75" customHeight="1" x14ac:dyDescent="0.25"/>
    <row r="721" s="16" customFormat="1" ht="12.75" customHeight="1" x14ac:dyDescent="0.25"/>
    <row r="722" s="16" customFormat="1" ht="12.75" customHeight="1" x14ac:dyDescent="0.25"/>
    <row r="723" s="16" customFormat="1" ht="12.75" customHeight="1" x14ac:dyDescent="0.25"/>
    <row r="724" s="16" customFormat="1" ht="12.75" customHeight="1" x14ac:dyDescent="0.25"/>
    <row r="725" s="16" customFormat="1" ht="12.75" customHeight="1" x14ac:dyDescent="0.25"/>
    <row r="726" s="16" customFormat="1" ht="12.75" customHeight="1" x14ac:dyDescent="0.25"/>
    <row r="727" s="16" customFormat="1" ht="12.75" customHeight="1" x14ac:dyDescent="0.25"/>
    <row r="728" s="16" customFormat="1" ht="12.75" customHeight="1" x14ac:dyDescent="0.25"/>
    <row r="729" s="16" customFormat="1" ht="12.75" customHeight="1" x14ac:dyDescent="0.25"/>
    <row r="730" s="16" customFormat="1" ht="12.75" customHeight="1" x14ac:dyDescent="0.25"/>
    <row r="731" s="16" customFormat="1" ht="12.75" customHeight="1" x14ac:dyDescent="0.25"/>
    <row r="732" s="16" customFormat="1" ht="12.75" customHeight="1" x14ac:dyDescent="0.25"/>
    <row r="733" s="16" customFormat="1" ht="12.75" customHeight="1" x14ac:dyDescent="0.25"/>
    <row r="734" s="16" customFormat="1" ht="12.75" customHeight="1" x14ac:dyDescent="0.25"/>
    <row r="735" s="16" customFormat="1" ht="12.75" customHeight="1" x14ac:dyDescent="0.25"/>
    <row r="736" s="16" customFormat="1" ht="12.75" customHeight="1" x14ac:dyDescent="0.25"/>
    <row r="737" s="16" customFormat="1" ht="12.75" customHeight="1" x14ac:dyDescent="0.25"/>
    <row r="738" s="16" customFormat="1" ht="12.75" customHeight="1" x14ac:dyDescent="0.25"/>
    <row r="739" s="16" customFormat="1" ht="12.75" customHeight="1" x14ac:dyDescent="0.25"/>
    <row r="740" s="16" customFormat="1" ht="12.75" customHeight="1" x14ac:dyDescent="0.25"/>
    <row r="741" s="16" customFormat="1" ht="12.75" customHeight="1" x14ac:dyDescent="0.25"/>
    <row r="742" s="16" customFormat="1" ht="12.75" customHeight="1" x14ac:dyDescent="0.25"/>
    <row r="743" s="16" customFormat="1" ht="12.75" customHeight="1" x14ac:dyDescent="0.25"/>
    <row r="744" s="16" customFormat="1" ht="12.75" customHeight="1" x14ac:dyDescent="0.25"/>
    <row r="745" s="16" customFormat="1" ht="12.75" customHeight="1" x14ac:dyDescent="0.25"/>
    <row r="746" s="16" customFormat="1" ht="12.75" customHeight="1" x14ac:dyDescent="0.25"/>
    <row r="747" s="16" customFormat="1" ht="12.75" customHeight="1" x14ac:dyDescent="0.25"/>
    <row r="748" s="16" customFormat="1" ht="12.75" customHeight="1" x14ac:dyDescent="0.25"/>
    <row r="749" s="16" customFormat="1" ht="12.75" customHeight="1" x14ac:dyDescent="0.25"/>
    <row r="750" s="16" customFormat="1" ht="12.75" customHeight="1" x14ac:dyDescent="0.25"/>
    <row r="751" s="16" customFormat="1" ht="12.75" customHeight="1" x14ac:dyDescent="0.25"/>
    <row r="752" s="16" customFormat="1" ht="12.75" customHeight="1" x14ac:dyDescent="0.25"/>
    <row r="753" s="16" customFormat="1" ht="12.75" customHeight="1" x14ac:dyDescent="0.25"/>
    <row r="754" s="16" customFormat="1" ht="12.75" customHeight="1" x14ac:dyDescent="0.25"/>
    <row r="755" s="16" customFormat="1" ht="12.75" customHeight="1" x14ac:dyDescent="0.25"/>
    <row r="756" s="16" customFormat="1" ht="12.75" customHeight="1" x14ac:dyDescent="0.25"/>
    <row r="757" s="16" customFormat="1" ht="12.75" customHeight="1" x14ac:dyDescent="0.25"/>
    <row r="758" s="16" customFormat="1" ht="12.75" customHeight="1" x14ac:dyDescent="0.25"/>
    <row r="759" s="16" customFormat="1" ht="12.75" customHeight="1" x14ac:dyDescent="0.25"/>
    <row r="760" s="16" customFormat="1" ht="12.75" customHeight="1" x14ac:dyDescent="0.25"/>
    <row r="761" s="16" customFormat="1" ht="12.75" customHeight="1" x14ac:dyDescent="0.25"/>
    <row r="762" s="16" customFormat="1" ht="12.75" customHeight="1" x14ac:dyDescent="0.25"/>
    <row r="763" s="16" customFormat="1" ht="12.75" customHeight="1" x14ac:dyDescent="0.25"/>
    <row r="764" s="16" customFormat="1" ht="12.75" customHeight="1" x14ac:dyDescent="0.25"/>
    <row r="765" s="16" customFormat="1" ht="12.75" customHeight="1" x14ac:dyDescent="0.25"/>
    <row r="766" s="16" customFormat="1" ht="12.75" customHeight="1" x14ac:dyDescent="0.25"/>
    <row r="767" s="16" customFormat="1" ht="12.75" customHeight="1" x14ac:dyDescent="0.25"/>
    <row r="768" s="16" customFormat="1" ht="12.75" customHeight="1" x14ac:dyDescent="0.25"/>
    <row r="769" s="16" customFormat="1" ht="12.75" customHeight="1" x14ac:dyDescent="0.25"/>
    <row r="770" s="16" customFormat="1" ht="12.75" customHeight="1" x14ac:dyDescent="0.25"/>
    <row r="771" s="16" customFormat="1" ht="12.75" customHeight="1" x14ac:dyDescent="0.25"/>
    <row r="772" s="16" customFormat="1" ht="12.75" customHeight="1" x14ac:dyDescent="0.25"/>
    <row r="773" s="16" customFormat="1" ht="12.75" customHeight="1" x14ac:dyDescent="0.25"/>
    <row r="774" s="16" customFormat="1" ht="12.75" customHeight="1" x14ac:dyDescent="0.25"/>
    <row r="775" s="16" customFormat="1" ht="12.75" customHeight="1" x14ac:dyDescent="0.25"/>
    <row r="776" s="16" customFormat="1" ht="12.75" customHeight="1" x14ac:dyDescent="0.25"/>
    <row r="777" s="16" customFormat="1" ht="12.75" customHeight="1" x14ac:dyDescent="0.25"/>
    <row r="778" s="16" customFormat="1" ht="12.75" customHeight="1" x14ac:dyDescent="0.25"/>
    <row r="779" s="16" customFormat="1" ht="12.75" customHeight="1" x14ac:dyDescent="0.25"/>
    <row r="780" s="16" customFormat="1" ht="12.75" customHeight="1" x14ac:dyDescent="0.25"/>
    <row r="781" s="16" customFormat="1" ht="12.75" customHeight="1" x14ac:dyDescent="0.25"/>
    <row r="782" s="16" customFormat="1" ht="12.75" customHeight="1" x14ac:dyDescent="0.25"/>
    <row r="783" s="16" customFormat="1" ht="12.75" customHeight="1" x14ac:dyDescent="0.25"/>
    <row r="784" s="16" customFormat="1" ht="12.75" customHeight="1" x14ac:dyDescent="0.25"/>
    <row r="785" s="16" customFormat="1" ht="12.75" customHeight="1" x14ac:dyDescent="0.25"/>
    <row r="786" s="16" customFormat="1" ht="12.75" customHeight="1" x14ac:dyDescent="0.25"/>
    <row r="787" s="16" customFormat="1" ht="12.75" customHeight="1" x14ac:dyDescent="0.25"/>
    <row r="788" s="16" customFormat="1" ht="12.75" customHeight="1" x14ac:dyDescent="0.25"/>
    <row r="789" s="16" customFormat="1" ht="12.75" customHeight="1" x14ac:dyDescent="0.25"/>
    <row r="790" s="16" customFormat="1" ht="12.75" customHeight="1" x14ac:dyDescent="0.25"/>
    <row r="791" s="16" customFormat="1" ht="12.75" customHeight="1" x14ac:dyDescent="0.25"/>
    <row r="792" s="16" customFormat="1" ht="12.75" customHeight="1" x14ac:dyDescent="0.25"/>
    <row r="793" s="16" customFormat="1" ht="12.75" customHeight="1" x14ac:dyDescent="0.25"/>
    <row r="794" s="16" customFormat="1" ht="12.75" customHeight="1" x14ac:dyDescent="0.25"/>
    <row r="795" s="16" customFormat="1" ht="12.75" customHeight="1" x14ac:dyDescent="0.25"/>
    <row r="796" s="16" customFormat="1" ht="12.75" customHeight="1" x14ac:dyDescent="0.25"/>
    <row r="797" s="16" customFormat="1" ht="12.75" customHeight="1" x14ac:dyDescent="0.25"/>
    <row r="798" s="16" customFormat="1" ht="12.75" customHeight="1" x14ac:dyDescent="0.25"/>
    <row r="799" s="16" customFormat="1" ht="12.75" customHeight="1" x14ac:dyDescent="0.25"/>
    <row r="800" s="16" customFormat="1" ht="12.75" customHeight="1" x14ac:dyDescent="0.25"/>
    <row r="801" s="16" customFormat="1" ht="12.75" customHeight="1" x14ac:dyDescent="0.25"/>
    <row r="802" s="16" customFormat="1" ht="12.75" customHeight="1" x14ac:dyDescent="0.25"/>
    <row r="803" s="16" customFormat="1" ht="12.75" customHeight="1" x14ac:dyDescent="0.25"/>
    <row r="804" s="16" customFormat="1" ht="12.75" customHeight="1" x14ac:dyDescent="0.25"/>
    <row r="805" s="16" customFormat="1" ht="12.75" customHeight="1" x14ac:dyDescent="0.25"/>
    <row r="806" s="16" customFormat="1" ht="12.75" customHeight="1" x14ac:dyDescent="0.25"/>
    <row r="807" s="16" customFormat="1" ht="12.75" customHeight="1" x14ac:dyDescent="0.25"/>
    <row r="808" s="16" customFormat="1" ht="12.75" customHeight="1" x14ac:dyDescent="0.25"/>
    <row r="809" s="16" customFormat="1" ht="12.75" customHeight="1" x14ac:dyDescent="0.25"/>
    <row r="810" s="16" customFormat="1" ht="12.75" customHeight="1" x14ac:dyDescent="0.25"/>
    <row r="811" s="16" customFormat="1" ht="12.75" customHeight="1" x14ac:dyDescent="0.25"/>
    <row r="812" s="16" customFormat="1" ht="12.75" customHeight="1" x14ac:dyDescent="0.25"/>
    <row r="813" s="16" customFormat="1" ht="12.75" customHeight="1" x14ac:dyDescent="0.25"/>
    <row r="814" s="16" customFormat="1" ht="12.75" customHeight="1" x14ac:dyDescent="0.25"/>
    <row r="815" s="16" customFormat="1" ht="12.75" customHeight="1" x14ac:dyDescent="0.25"/>
    <row r="816" s="16" customFormat="1" ht="12.75" customHeight="1" x14ac:dyDescent="0.25"/>
    <row r="817" s="16" customFormat="1" ht="12.75" customHeight="1" x14ac:dyDescent="0.25"/>
    <row r="818" s="16" customFormat="1" ht="12.75" customHeight="1" x14ac:dyDescent="0.25"/>
    <row r="819" s="16" customFormat="1" ht="12.75" customHeight="1" x14ac:dyDescent="0.25"/>
    <row r="820" s="16" customFormat="1" ht="12.75" customHeight="1" x14ac:dyDescent="0.25"/>
    <row r="821" s="16" customFormat="1" ht="12.75" customHeight="1" x14ac:dyDescent="0.25"/>
    <row r="822" s="16" customFormat="1" ht="12.75" customHeight="1" x14ac:dyDescent="0.25"/>
    <row r="823" s="16" customFormat="1" ht="12.75" customHeight="1" x14ac:dyDescent="0.25"/>
    <row r="824" s="16" customFormat="1" ht="12.75" customHeight="1" x14ac:dyDescent="0.25"/>
    <row r="825" s="16" customFormat="1" ht="12.75" customHeight="1" x14ac:dyDescent="0.25"/>
    <row r="826" s="16" customFormat="1" ht="12.75" customHeight="1" x14ac:dyDescent="0.25"/>
    <row r="827" s="16" customFormat="1" ht="12.75" customHeight="1" x14ac:dyDescent="0.25"/>
    <row r="828" s="16" customFormat="1" ht="12.75" customHeight="1" x14ac:dyDescent="0.25"/>
    <row r="829" s="16" customFormat="1" ht="12.75" customHeight="1" x14ac:dyDescent="0.25"/>
    <row r="830" s="16" customFormat="1" ht="12.75" customHeight="1" x14ac:dyDescent="0.25"/>
    <row r="831" s="16" customFormat="1" ht="12.75" customHeight="1" x14ac:dyDescent="0.25"/>
    <row r="832" s="16" customFormat="1" ht="12.75" customHeight="1" x14ac:dyDescent="0.25"/>
    <row r="833" s="16" customFormat="1" ht="12.75" customHeight="1" x14ac:dyDescent="0.25"/>
    <row r="834" s="16" customFormat="1" ht="12.75" customHeight="1" x14ac:dyDescent="0.25"/>
    <row r="835" s="16" customFormat="1" ht="12.75" customHeight="1" x14ac:dyDescent="0.25"/>
    <row r="836" s="16" customFormat="1" ht="12.75" customHeight="1" x14ac:dyDescent="0.25"/>
    <row r="837" s="16" customFormat="1" ht="12.75" customHeight="1" x14ac:dyDescent="0.25"/>
    <row r="838" s="16" customFormat="1" ht="12.75" customHeight="1" x14ac:dyDescent="0.25"/>
    <row r="839" s="16" customFormat="1" ht="12.75" customHeight="1" x14ac:dyDescent="0.25"/>
    <row r="840" s="16" customFormat="1" ht="12.75" customHeight="1" x14ac:dyDescent="0.25"/>
    <row r="841" s="16" customFormat="1" ht="12.75" customHeight="1" x14ac:dyDescent="0.25"/>
    <row r="842" s="16" customFormat="1" ht="12.75" customHeight="1" x14ac:dyDescent="0.25"/>
    <row r="843" s="16" customFormat="1" ht="12.75" customHeight="1" x14ac:dyDescent="0.25"/>
    <row r="844" s="16" customFormat="1" ht="12.75" customHeight="1" x14ac:dyDescent="0.25"/>
    <row r="845" s="16" customFormat="1" ht="12.75" customHeight="1" x14ac:dyDescent="0.25"/>
    <row r="846" s="16" customFormat="1" ht="12.75" customHeight="1" x14ac:dyDescent="0.25"/>
    <row r="847" s="16" customFormat="1" ht="12.75" customHeight="1" x14ac:dyDescent="0.25"/>
    <row r="848" s="16" customFormat="1" ht="12.75" customHeight="1" x14ac:dyDescent="0.25"/>
    <row r="849" s="16" customFormat="1" ht="12.75" customHeight="1" x14ac:dyDescent="0.25"/>
    <row r="850" s="16" customFormat="1" ht="12.75" customHeight="1" x14ac:dyDescent="0.25"/>
    <row r="851" s="16" customFormat="1" ht="12.75" customHeight="1" x14ac:dyDescent="0.25"/>
    <row r="852" s="16" customFormat="1" ht="12.75" customHeight="1" x14ac:dyDescent="0.25"/>
    <row r="853" s="16" customFormat="1" ht="12.75" customHeight="1" x14ac:dyDescent="0.25"/>
    <row r="854" s="16" customFormat="1" ht="12.75" customHeight="1" x14ac:dyDescent="0.25"/>
    <row r="855" s="16" customFormat="1" ht="12.75" customHeight="1" x14ac:dyDescent="0.25"/>
    <row r="856" s="16" customFormat="1" ht="12.75" customHeight="1" x14ac:dyDescent="0.25"/>
    <row r="857" s="16" customFormat="1" ht="12.75" customHeight="1" x14ac:dyDescent="0.25"/>
    <row r="858" s="16" customFormat="1" ht="12.75" customHeight="1" x14ac:dyDescent="0.25"/>
    <row r="859" s="16" customFormat="1" ht="12.75" customHeight="1" x14ac:dyDescent="0.25"/>
    <row r="860" s="16" customFormat="1" ht="12.75" customHeight="1" x14ac:dyDescent="0.25"/>
    <row r="861" s="16" customFormat="1" ht="12.75" customHeight="1" x14ac:dyDescent="0.25"/>
    <row r="862" s="16" customFormat="1" ht="12.75" customHeight="1" x14ac:dyDescent="0.25"/>
    <row r="863" s="16" customFormat="1" ht="12.75" customHeight="1" x14ac:dyDescent="0.25"/>
    <row r="864" s="16" customFormat="1" ht="12.75" customHeight="1" x14ac:dyDescent="0.25"/>
    <row r="865" s="16" customFormat="1" ht="12.75" customHeight="1" x14ac:dyDescent="0.25"/>
    <row r="866" s="16" customFormat="1" ht="12.75" customHeight="1" x14ac:dyDescent="0.25"/>
    <row r="867" s="16" customFormat="1" ht="12.75" customHeight="1" x14ac:dyDescent="0.25"/>
    <row r="868" s="16" customFormat="1" ht="12.75" customHeight="1" x14ac:dyDescent="0.25"/>
    <row r="869" s="16" customFormat="1" ht="12.75" customHeight="1" x14ac:dyDescent="0.25"/>
    <row r="870" s="16" customFormat="1" ht="12.75" customHeight="1" x14ac:dyDescent="0.25"/>
    <row r="871" s="16" customFormat="1" ht="12.75" customHeight="1" x14ac:dyDescent="0.25"/>
    <row r="872" s="16" customFormat="1" ht="12.75" customHeight="1" x14ac:dyDescent="0.25"/>
    <row r="873" s="16" customFormat="1" ht="12.75" customHeight="1" x14ac:dyDescent="0.25"/>
    <row r="874" s="16" customFormat="1" ht="12.75" customHeight="1" x14ac:dyDescent="0.25"/>
    <row r="875" s="16" customFormat="1" ht="12.75" customHeight="1" x14ac:dyDescent="0.25"/>
    <row r="876" s="16" customFormat="1" ht="12.75" customHeight="1" x14ac:dyDescent="0.25"/>
    <row r="877" s="16" customFormat="1" ht="12.75" customHeight="1" x14ac:dyDescent="0.25"/>
    <row r="878" s="16" customFormat="1" ht="12.75" customHeight="1" x14ac:dyDescent="0.25"/>
    <row r="879" s="16" customFormat="1" ht="12.75" customHeight="1" x14ac:dyDescent="0.25"/>
    <row r="880" s="16" customFormat="1" ht="12.75" customHeight="1" x14ac:dyDescent="0.25"/>
    <row r="881" s="16" customFormat="1" ht="12.75" customHeight="1" x14ac:dyDescent="0.25"/>
    <row r="882" s="16" customFormat="1" ht="12.75" customHeight="1" x14ac:dyDescent="0.25"/>
    <row r="883" s="16" customFormat="1" ht="12.75" customHeight="1" x14ac:dyDescent="0.25"/>
    <row r="884" s="16" customFormat="1" ht="12.75" customHeight="1" x14ac:dyDescent="0.25"/>
    <row r="885" s="16" customFormat="1" ht="12.75" customHeight="1" x14ac:dyDescent="0.25"/>
    <row r="886" s="16" customFormat="1" ht="12.75" customHeight="1" x14ac:dyDescent="0.25"/>
    <row r="887" s="16" customFormat="1" ht="12.75" customHeight="1" x14ac:dyDescent="0.25"/>
    <row r="888" s="16" customFormat="1" ht="12.75" customHeight="1" x14ac:dyDescent="0.25"/>
    <row r="889" s="16" customFormat="1" ht="12.75" customHeight="1" x14ac:dyDescent="0.25"/>
    <row r="890" s="16" customFormat="1" ht="12.75" customHeight="1" x14ac:dyDescent="0.25"/>
    <row r="891" s="16" customFormat="1" ht="12.75" customHeight="1" x14ac:dyDescent="0.25"/>
    <row r="892" s="16" customFormat="1" ht="12.75" customHeight="1" x14ac:dyDescent="0.25"/>
    <row r="893" s="16" customFormat="1" ht="12.75" customHeight="1" x14ac:dyDescent="0.25"/>
    <row r="894" s="16" customFormat="1" ht="12.75" customHeight="1" x14ac:dyDescent="0.25"/>
    <row r="895" s="16" customFormat="1" ht="12.75" customHeight="1" x14ac:dyDescent="0.25"/>
    <row r="896" s="16" customFormat="1" ht="12.75" customHeight="1" x14ac:dyDescent="0.25"/>
    <row r="897" s="16" customFormat="1" ht="12.75" customHeight="1" x14ac:dyDescent="0.25"/>
    <row r="898" s="16" customFormat="1" ht="12.75" customHeight="1" x14ac:dyDescent="0.25"/>
    <row r="899" s="16" customFormat="1" ht="12.75" customHeight="1" x14ac:dyDescent="0.25"/>
    <row r="900" s="16" customFormat="1" ht="12.75" customHeight="1" x14ac:dyDescent="0.25"/>
    <row r="901" s="16" customFormat="1" ht="12.75" customHeight="1" x14ac:dyDescent="0.25"/>
    <row r="902" s="16" customFormat="1" ht="12.75" customHeight="1" x14ac:dyDescent="0.25"/>
    <row r="903" s="16" customFormat="1" ht="12.75" customHeight="1" x14ac:dyDescent="0.25"/>
    <row r="904" s="16" customFormat="1" ht="12.75" customHeight="1" x14ac:dyDescent="0.25"/>
    <row r="905" s="16" customFormat="1" ht="12.75" customHeight="1" x14ac:dyDescent="0.25"/>
    <row r="906" s="16" customFormat="1" ht="12.75" customHeight="1" x14ac:dyDescent="0.25"/>
    <row r="907" s="16" customFormat="1" ht="12.75" customHeight="1" x14ac:dyDescent="0.25"/>
    <row r="908" s="16" customFormat="1" ht="12.75" customHeight="1" x14ac:dyDescent="0.25"/>
    <row r="909" s="16" customFormat="1" ht="12.75" customHeight="1" x14ac:dyDescent="0.25"/>
    <row r="910" s="16" customFormat="1" ht="12.75" customHeight="1" x14ac:dyDescent="0.25"/>
    <row r="911" s="16" customFormat="1" ht="12.75" customHeight="1" x14ac:dyDescent="0.25"/>
    <row r="912" s="16" customFormat="1" ht="12.75" customHeight="1" x14ac:dyDescent="0.25"/>
    <row r="913" s="16" customFormat="1" ht="12.75" customHeight="1" x14ac:dyDescent="0.25"/>
    <row r="914" s="16" customFormat="1" ht="12.75" customHeight="1" x14ac:dyDescent="0.25"/>
    <row r="915" s="16" customFormat="1" ht="12.75" customHeight="1" x14ac:dyDescent="0.25"/>
    <row r="916" s="16" customFormat="1" ht="12.75" customHeight="1" x14ac:dyDescent="0.25"/>
    <row r="917" s="16" customFormat="1" ht="12.75" customHeight="1" x14ac:dyDescent="0.25"/>
    <row r="918" s="16" customFormat="1" ht="12.75" customHeight="1" x14ac:dyDescent="0.25"/>
    <row r="919" s="16" customFormat="1" ht="12.75" customHeight="1" x14ac:dyDescent="0.25"/>
    <row r="920" s="16" customFormat="1" ht="12.75" customHeight="1" x14ac:dyDescent="0.25"/>
    <row r="921" s="16" customFormat="1" ht="12.75" customHeight="1" x14ac:dyDescent="0.25"/>
    <row r="922" s="16" customFormat="1" ht="12.75" customHeight="1" x14ac:dyDescent="0.25"/>
    <row r="923" s="16" customFormat="1" ht="12.75" customHeight="1" x14ac:dyDescent="0.25"/>
    <row r="924" s="16" customFormat="1" ht="12.75" customHeight="1" x14ac:dyDescent="0.25"/>
    <row r="925" s="16" customFormat="1" ht="12.75" customHeight="1" x14ac:dyDescent="0.25"/>
    <row r="926" s="16" customFormat="1" ht="12.75" customHeight="1" x14ac:dyDescent="0.25"/>
    <row r="927" s="16" customFormat="1" ht="12.75" customHeight="1" x14ac:dyDescent="0.25"/>
    <row r="928" s="16" customFormat="1" ht="12.75" customHeight="1" x14ac:dyDescent="0.25"/>
    <row r="929" s="16" customFormat="1" ht="12.75" customHeight="1" x14ac:dyDescent="0.25"/>
    <row r="930" s="16" customFormat="1" ht="12.75" customHeight="1" x14ac:dyDescent="0.25"/>
    <row r="931" s="16" customFormat="1" ht="12.75" customHeight="1" x14ac:dyDescent="0.25"/>
    <row r="932" s="16" customFormat="1" ht="12.75" customHeight="1" x14ac:dyDescent="0.25"/>
    <row r="933" s="16" customFormat="1" ht="12.75" customHeight="1" x14ac:dyDescent="0.25"/>
    <row r="934" s="16" customFormat="1" ht="12.75" customHeight="1" x14ac:dyDescent="0.25"/>
    <row r="935" s="16" customFormat="1" ht="12.75" customHeight="1" x14ac:dyDescent="0.25"/>
    <row r="936" s="16" customFormat="1" ht="12.75" customHeight="1" x14ac:dyDescent="0.25"/>
    <row r="937" s="16" customFormat="1" ht="12.75" customHeight="1" x14ac:dyDescent="0.25"/>
    <row r="938" s="16" customFormat="1" ht="12.75" customHeight="1" x14ac:dyDescent="0.25"/>
    <row r="939" s="16" customFormat="1" ht="12.75" customHeight="1" x14ac:dyDescent="0.25"/>
    <row r="940" s="16" customFormat="1" ht="12.75" customHeight="1" x14ac:dyDescent="0.25"/>
    <row r="941" s="16" customFormat="1" ht="12.75" customHeight="1" x14ac:dyDescent="0.25"/>
    <row r="942" s="16" customFormat="1" ht="12.75" customHeight="1" x14ac:dyDescent="0.25"/>
    <row r="943" s="16" customFormat="1" ht="12.75" customHeight="1" x14ac:dyDescent="0.25"/>
    <row r="944" s="16" customFormat="1" ht="12.75" customHeight="1" x14ac:dyDescent="0.25"/>
    <row r="945" s="16" customFormat="1" ht="12.75" customHeight="1" x14ac:dyDescent="0.25"/>
    <row r="946" s="16" customFormat="1" ht="12.75" customHeight="1" x14ac:dyDescent="0.25"/>
    <row r="947" s="16" customFormat="1" ht="12.75" customHeight="1" x14ac:dyDescent="0.25"/>
    <row r="948" s="16" customFormat="1" ht="12.75" customHeight="1" x14ac:dyDescent="0.25"/>
    <row r="949" s="16" customFormat="1" ht="12.75" customHeight="1" x14ac:dyDescent="0.25"/>
    <row r="950" s="16" customFormat="1" ht="12.75" customHeight="1" x14ac:dyDescent="0.25"/>
    <row r="951" s="16" customFormat="1" ht="12.75" customHeight="1" x14ac:dyDescent="0.25"/>
    <row r="952" s="16" customFormat="1" ht="12.75" customHeight="1" x14ac:dyDescent="0.25"/>
    <row r="953" s="16" customFormat="1" ht="12.75" customHeight="1" x14ac:dyDescent="0.25"/>
    <row r="954" s="16" customFormat="1" ht="12.75" customHeight="1" x14ac:dyDescent="0.25"/>
    <row r="955" s="16" customFormat="1" ht="12.75" customHeight="1" x14ac:dyDescent="0.25"/>
    <row r="956" s="16" customFormat="1" ht="12.75" customHeight="1" x14ac:dyDescent="0.25"/>
    <row r="957" s="16" customFormat="1" ht="12.75" customHeight="1" x14ac:dyDescent="0.25"/>
    <row r="958" s="16" customFormat="1" ht="12.75" customHeight="1" x14ac:dyDescent="0.25"/>
    <row r="959" s="16" customFormat="1" ht="12.75" customHeight="1" x14ac:dyDescent="0.25"/>
    <row r="960" s="16" customFormat="1" ht="12.75" customHeight="1" x14ac:dyDescent="0.25"/>
    <row r="961" s="16" customFormat="1" ht="12.75" customHeight="1" x14ac:dyDescent="0.25"/>
    <row r="962" s="16" customFormat="1" ht="12.75" customHeight="1" x14ac:dyDescent="0.25"/>
    <row r="963" s="16" customFormat="1" ht="12.75" customHeight="1" x14ac:dyDescent="0.25"/>
    <row r="964" s="16" customFormat="1" ht="12.75" customHeight="1" x14ac:dyDescent="0.25"/>
    <row r="965" s="16" customFormat="1" ht="12.75" customHeight="1" x14ac:dyDescent="0.25"/>
    <row r="966" s="16" customFormat="1" ht="12.75" customHeight="1" x14ac:dyDescent="0.25"/>
    <row r="967" s="16" customFormat="1" ht="12.75" customHeight="1" x14ac:dyDescent="0.25"/>
    <row r="968" s="16" customFormat="1" ht="12.75" customHeight="1" x14ac:dyDescent="0.25"/>
    <row r="969" s="16" customFormat="1" ht="12.75" customHeight="1" x14ac:dyDescent="0.25"/>
    <row r="970" s="16" customFormat="1" ht="12.75" customHeight="1" x14ac:dyDescent="0.25"/>
    <row r="971" s="16" customFormat="1" ht="12.75" customHeight="1" x14ac:dyDescent="0.25"/>
    <row r="972" s="16" customFormat="1" ht="12.75" customHeight="1" x14ac:dyDescent="0.25"/>
    <row r="973" s="16" customFormat="1" ht="12.75" customHeight="1" x14ac:dyDescent="0.25"/>
    <row r="974" s="16" customFormat="1" ht="12.75" customHeight="1" x14ac:dyDescent="0.25"/>
    <row r="975" s="16" customFormat="1" ht="12.75" customHeight="1" x14ac:dyDescent="0.25"/>
    <row r="976" s="16" customFormat="1" ht="12.75" customHeight="1" x14ac:dyDescent="0.25"/>
    <row r="977" s="16" customFormat="1" ht="12.75" customHeight="1" x14ac:dyDescent="0.25"/>
    <row r="978" s="16" customFormat="1" ht="12.75" customHeight="1" x14ac:dyDescent="0.25"/>
    <row r="979" s="16" customFormat="1" ht="12.75" customHeight="1" x14ac:dyDescent="0.25"/>
    <row r="980" s="16" customFormat="1" ht="12.75" customHeight="1" x14ac:dyDescent="0.25"/>
    <row r="981" s="16" customFormat="1" ht="12.75" customHeight="1" x14ac:dyDescent="0.25"/>
    <row r="982" s="16" customFormat="1" ht="12.75" customHeight="1" x14ac:dyDescent="0.25"/>
    <row r="983" s="16" customFormat="1" ht="12.75" customHeight="1" x14ac:dyDescent="0.25"/>
    <row r="984" s="16" customFormat="1" ht="12.75" customHeight="1" x14ac:dyDescent="0.25"/>
    <row r="985" s="16" customFormat="1" ht="12.75" customHeight="1" x14ac:dyDescent="0.25"/>
    <row r="986" s="16" customFormat="1" ht="12.75" customHeight="1" x14ac:dyDescent="0.25"/>
    <row r="987" s="16" customFormat="1" ht="12.75" customHeight="1" x14ac:dyDescent="0.25"/>
    <row r="988" s="16" customFormat="1" ht="12.75" customHeight="1" x14ac:dyDescent="0.25"/>
    <row r="989" s="16" customFormat="1" ht="12.75" customHeight="1" x14ac:dyDescent="0.25"/>
    <row r="990" s="16" customFormat="1" ht="12.75" customHeight="1" x14ac:dyDescent="0.25"/>
    <row r="991" s="16" customFormat="1" ht="12.75" customHeight="1" x14ac:dyDescent="0.25"/>
    <row r="992" s="16" customFormat="1" ht="12.75" customHeight="1" x14ac:dyDescent="0.25"/>
    <row r="993" s="16" customFormat="1" ht="12.75" customHeight="1" x14ac:dyDescent="0.25"/>
    <row r="994" s="16" customFormat="1" ht="12.75" customHeight="1" x14ac:dyDescent="0.25"/>
    <row r="995" s="16" customFormat="1" ht="12.75" customHeight="1" x14ac:dyDescent="0.25"/>
    <row r="996" s="16" customFormat="1" ht="12.75" customHeight="1" x14ac:dyDescent="0.25"/>
    <row r="997" s="16" customFormat="1" ht="12.75" customHeight="1" x14ac:dyDescent="0.25"/>
    <row r="998" s="16" customFormat="1" ht="12.75" customHeight="1" x14ac:dyDescent="0.25"/>
    <row r="999" s="16" customFormat="1" ht="12.75" customHeight="1" x14ac:dyDescent="0.25"/>
    <row r="1000" s="16" customFormat="1" ht="12.75" customHeight="1" x14ac:dyDescent="0.25"/>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vt:lpstr>
      <vt:lpstr>Customer</vt:lpstr>
      <vt:lpstr>Customer Clean</vt:lpstr>
      <vt:lpstr>Data Clean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Hasta Budiawan</cp:lastModifiedBy>
  <dcterms:created xsi:type="dcterms:W3CDTF">2025-09-16T12:05:18Z</dcterms:created>
  <dcterms:modified xsi:type="dcterms:W3CDTF">2025-09-21T10:25:44Z</dcterms:modified>
</cp:coreProperties>
</file>