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r\Downloads\"/>
    </mc:Choice>
  </mc:AlternateContent>
  <xr:revisionPtr revIDLastSave="0" documentId="8_{E7C6A449-8823-439B-82E5-3C82717D2C7F}" xr6:coauthVersionLast="46" xr6:coauthVersionMax="46" xr10:uidLastSave="{00000000-0000-0000-0000-000000000000}"/>
  <bookViews>
    <workbookView xWindow="-108" yWindow="-108" windowWidth="23256" windowHeight="12456" xr2:uid="{4F06FD5F-0061-429A-8054-46B802F65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8" i="1" l="1"/>
  <c r="W398" i="1"/>
  <c r="V398" i="1"/>
  <c r="U398" i="1"/>
  <c r="T398" i="1"/>
  <c r="X397" i="1"/>
  <c r="W397" i="1"/>
  <c r="V397" i="1"/>
  <c r="U397" i="1"/>
  <c r="T397" i="1"/>
  <c r="X396" i="1"/>
  <c r="W396" i="1"/>
  <c r="V396" i="1"/>
  <c r="U396" i="1"/>
  <c r="T396" i="1"/>
  <c r="X395" i="1"/>
  <c r="W395" i="1"/>
  <c r="V395" i="1"/>
  <c r="U395" i="1"/>
  <c r="T395" i="1"/>
  <c r="X394" i="1"/>
  <c r="W394" i="1"/>
  <c r="V394" i="1"/>
  <c r="U394" i="1"/>
  <c r="T394" i="1"/>
  <c r="X393" i="1"/>
  <c r="W393" i="1"/>
  <c r="V393" i="1"/>
  <c r="U393" i="1"/>
  <c r="T393" i="1"/>
  <c r="X392" i="1"/>
  <c r="W392" i="1"/>
  <c r="V392" i="1"/>
  <c r="U392" i="1"/>
  <c r="T392" i="1"/>
  <c r="X391" i="1"/>
  <c r="W391" i="1"/>
  <c r="V391" i="1"/>
  <c r="U391" i="1"/>
  <c r="T391" i="1"/>
  <c r="X390" i="1"/>
  <c r="W390" i="1"/>
  <c r="V390" i="1"/>
  <c r="U390" i="1"/>
  <c r="T390" i="1"/>
  <c r="X389" i="1"/>
  <c r="W389" i="1"/>
  <c r="V389" i="1"/>
  <c r="U389" i="1"/>
  <c r="T389" i="1"/>
  <c r="X388" i="1"/>
  <c r="W388" i="1"/>
  <c r="V388" i="1"/>
  <c r="U388" i="1"/>
  <c r="T388" i="1"/>
  <c r="S387" i="1"/>
  <c r="X387" i="1" s="1"/>
  <c r="R387" i="1"/>
  <c r="Q387" i="1"/>
  <c r="P387" i="1"/>
  <c r="O387" i="1"/>
  <c r="N387" i="1"/>
  <c r="W387" i="1" s="1"/>
  <c r="M387" i="1"/>
  <c r="L387" i="1"/>
  <c r="V387" i="1" s="1"/>
  <c r="K387" i="1"/>
  <c r="J387" i="1"/>
  <c r="I387" i="1"/>
  <c r="H387" i="1"/>
  <c r="U387" i="1" s="1"/>
  <c r="X386" i="1"/>
  <c r="W386" i="1"/>
  <c r="V386" i="1"/>
  <c r="U386" i="1"/>
  <c r="T386" i="1"/>
  <c r="X385" i="1"/>
  <c r="W385" i="1"/>
  <c r="V385" i="1"/>
  <c r="U385" i="1"/>
  <c r="T385" i="1"/>
  <c r="S384" i="1"/>
  <c r="R384" i="1"/>
  <c r="Q384" i="1"/>
  <c r="X384" i="1" s="1"/>
  <c r="P384" i="1"/>
  <c r="O384" i="1"/>
  <c r="N384" i="1"/>
  <c r="W384" i="1" s="1"/>
  <c r="M384" i="1"/>
  <c r="L384" i="1"/>
  <c r="K384" i="1"/>
  <c r="V384" i="1" s="1"/>
  <c r="J384" i="1"/>
  <c r="I384" i="1"/>
  <c r="U384" i="1" s="1"/>
  <c r="H384" i="1"/>
  <c r="T384" i="1" s="1"/>
  <c r="W383" i="1"/>
  <c r="S383" i="1"/>
  <c r="X383" i="1" s="1"/>
  <c r="R383" i="1"/>
  <c r="Q383" i="1"/>
  <c r="P383" i="1"/>
  <c r="O383" i="1"/>
  <c r="N383" i="1"/>
  <c r="M383" i="1"/>
  <c r="L383" i="1"/>
  <c r="K383" i="1"/>
  <c r="V383" i="1" s="1"/>
  <c r="J383" i="1"/>
  <c r="I383" i="1"/>
  <c r="H383" i="1"/>
  <c r="U383" i="1" s="1"/>
  <c r="W382" i="1"/>
  <c r="S382" i="1"/>
  <c r="R382" i="1"/>
  <c r="X382" i="1" s="1"/>
  <c r="Q382" i="1"/>
  <c r="P382" i="1"/>
  <c r="O382" i="1"/>
  <c r="N382" i="1"/>
  <c r="M382" i="1"/>
  <c r="L382" i="1"/>
  <c r="K382" i="1"/>
  <c r="V382" i="1" s="1"/>
  <c r="J382" i="1"/>
  <c r="I382" i="1"/>
  <c r="H382" i="1"/>
  <c r="U382" i="1" s="1"/>
  <c r="D382" i="1"/>
  <c r="X378" i="1"/>
  <c r="W378" i="1"/>
  <c r="V378" i="1"/>
  <c r="U378" i="1"/>
  <c r="T378" i="1"/>
  <c r="G378" i="1"/>
  <c r="G398" i="1" s="1"/>
  <c r="C378" i="1"/>
  <c r="C398" i="1" s="1"/>
  <c r="X377" i="1"/>
  <c r="W377" i="1"/>
  <c r="V377" i="1"/>
  <c r="U377" i="1"/>
  <c r="T377" i="1"/>
  <c r="G377" i="1"/>
  <c r="G397" i="1" s="1"/>
  <c r="E377" i="1"/>
  <c r="E397" i="1" s="1"/>
  <c r="X376" i="1"/>
  <c r="W376" i="1"/>
  <c r="V376" i="1"/>
  <c r="U376" i="1"/>
  <c r="T376" i="1"/>
  <c r="G376" i="1"/>
  <c r="G396" i="1" s="1"/>
  <c r="E376" i="1"/>
  <c r="E396" i="1" s="1"/>
  <c r="X375" i="1"/>
  <c r="W375" i="1"/>
  <c r="V375" i="1"/>
  <c r="U375" i="1"/>
  <c r="T375" i="1"/>
  <c r="G375" i="1"/>
  <c r="G395" i="1" s="1"/>
  <c r="E375" i="1"/>
  <c r="E395" i="1" s="1"/>
  <c r="X374" i="1"/>
  <c r="W374" i="1"/>
  <c r="V374" i="1"/>
  <c r="U374" i="1"/>
  <c r="T374" i="1"/>
  <c r="G374" i="1"/>
  <c r="G394" i="1" s="1"/>
  <c r="C374" i="1"/>
  <c r="C394" i="1" s="1"/>
  <c r="X373" i="1"/>
  <c r="W373" i="1"/>
  <c r="V373" i="1"/>
  <c r="U373" i="1"/>
  <c r="T373" i="1"/>
  <c r="G373" i="1"/>
  <c r="G393" i="1" s="1"/>
  <c r="E373" i="1"/>
  <c r="E393" i="1" s="1"/>
  <c r="X372" i="1"/>
  <c r="W372" i="1"/>
  <c r="V372" i="1"/>
  <c r="U372" i="1"/>
  <c r="T372" i="1"/>
  <c r="G372" i="1"/>
  <c r="G392" i="1" s="1"/>
  <c r="E372" i="1"/>
  <c r="E392" i="1" s="1"/>
  <c r="X371" i="1"/>
  <c r="W371" i="1"/>
  <c r="V371" i="1"/>
  <c r="U371" i="1"/>
  <c r="T371" i="1"/>
  <c r="G371" i="1"/>
  <c r="G391" i="1" s="1"/>
  <c r="C371" i="1"/>
  <c r="C391" i="1" s="1"/>
  <c r="X370" i="1"/>
  <c r="W370" i="1"/>
  <c r="V370" i="1"/>
  <c r="U370" i="1"/>
  <c r="T370" i="1"/>
  <c r="G370" i="1"/>
  <c r="G390" i="1" s="1"/>
  <c r="E370" i="1"/>
  <c r="E390" i="1" s="1"/>
  <c r="X369" i="1"/>
  <c r="W369" i="1"/>
  <c r="V369" i="1"/>
  <c r="U369" i="1"/>
  <c r="T369" i="1"/>
  <c r="G369" i="1"/>
  <c r="G389" i="1" s="1"/>
  <c r="E369" i="1"/>
  <c r="E389" i="1" s="1"/>
  <c r="X368" i="1"/>
  <c r="W368" i="1"/>
  <c r="V368" i="1"/>
  <c r="U368" i="1"/>
  <c r="T368" i="1"/>
  <c r="G368" i="1"/>
  <c r="G388" i="1" s="1"/>
  <c r="E368" i="1"/>
  <c r="E388" i="1" s="1"/>
  <c r="X367" i="1"/>
  <c r="W367" i="1"/>
  <c r="V367" i="1"/>
  <c r="U367" i="1"/>
  <c r="T367" i="1"/>
  <c r="G367" i="1"/>
  <c r="G387" i="1" s="1"/>
  <c r="D367" i="1"/>
  <c r="D387" i="1" s="1"/>
  <c r="X366" i="1"/>
  <c r="W366" i="1"/>
  <c r="V366" i="1"/>
  <c r="U366" i="1"/>
  <c r="T366" i="1"/>
  <c r="G366" i="1"/>
  <c r="G386" i="1" s="1"/>
  <c r="E366" i="1"/>
  <c r="E386" i="1" s="1"/>
  <c r="X365" i="1"/>
  <c r="W365" i="1"/>
  <c r="V365" i="1"/>
  <c r="U365" i="1"/>
  <c r="T365" i="1"/>
  <c r="G365" i="1"/>
  <c r="G385" i="1" s="1"/>
  <c r="E365" i="1"/>
  <c r="E385" i="1" s="1"/>
  <c r="X364" i="1"/>
  <c r="W364" i="1"/>
  <c r="V364" i="1"/>
  <c r="U364" i="1"/>
  <c r="T364" i="1"/>
  <c r="G364" i="1"/>
  <c r="G384" i="1" s="1"/>
  <c r="D364" i="1"/>
  <c r="D384" i="1" s="1"/>
  <c r="X363" i="1"/>
  <c r="W363" i="1"/>
  <c r="V363" i="1"/>
  <c r="U363" i="1"/>
  <c r="T363" i="1"/>
  <c r="G363" i="1"/>
  <c r="G383" i="1" s="1"/>
  <c r="D363" i="1"/>
  <c r="D383" i="1" s="1"/>
  <c r="X362" i="1"/>
  <c r="W362" i="1"/>
  <c r="V362" i="1"/>
  <c r="U362" i="1"/>
  <c r="T362" i="1"/>
  <c r="G362" i="1"/>
  <c r="G382" i="1" s="1"/>
  <c r="D362" i="1"/>
  <c r="C361" i="1"/>
  <c r="C381" i="1" s="1"/>
  <c r="X358" i="1"/>
  <c r="W358" i="1"/>
  <c r="V358" i="1"/>
  <c r="U358" i="1"/>
  <c r="T358" i="1"/>
  <c r="X357" i="1"/>
  <c r="W357" i="1"/>
  <c r="V357" i="1"/>
  <c r="U357" i="1"/>
  <c r="T357" i="1"/>
  <c r="X356" i="1"/>
  <c r="W356" i="1"/>
  <c r="V356" i="1"/>
  <c r="U356" i="1"/>
  <c r="T356" i="1"/>
  <c r="X355" i="1"/>
  <c r="W355" i="1"/>
  <c r="V355" i="1"/>
  <c r="U355" i="1"/>
  <c r="T355" i="1"/>
  <c r="X354" i="1"/>
  <c r="W354" i="1"/>
  <c r="V354" i="1"/>
  <c r="U354" i="1"/>
  <c r="T354" i="1"/>
  <c r="X353" i="1"/>
  <c r="W353" i="1"/>
  <c r="V353" i="1"/>
  <c r="U353" i="1"/>
  <c r="T353" i="1"/>
  <c r="X352" i="1"/>
  <c r="W352" i="1"/>
  <c r="V352" i="1"/>
  <c r="U352" i="1"/>
  <c r="T352" i="1"/>
  <c r="X351" i="1"/>
  <c r="W351" i="1"/>
  <c r="V351" i="1"/>
  <c r="U351" i="1"/>
  <c r="T351" i="1"/>
  <c r="X350" i="1"/>
  <c r="W350" i="1"/>
  <c r="V350" i="1"/>
  <c r="U350" i="1"/>
  <c r="T350" i="1"/>
  <c r="X349" i="1"/>
  <c r="W349" i="1"/>
  <c r="V349" i="1"/>
  <c r="U349" i="1"/>
  <c r="T349" i="1"/>
  <c r="X348" i="1"/>
  <c r="W348" i="1"/>
  <c r="V348" i="1"/>
  <c r="U348" i="1"/>
  <c r="T348" i="1"/>
  <c r="X347" i="1"/>
  <c r="W347" i="1"/>
  <c r="V347" i="1"/>
  <c r="U347" i="1"/>
  <c r="T347" i="1"/>
  <c r="X346" i="1"/>
  <c r="W346" i="1"/>
  <c r="V346" i="1"/>
  <c r="U346" i="1"/>
  <c r="T346" i="1"/>
  <c r="X345" i="1"/>
  <c r="W345" i="1"/>
  <c r="V345" i="1"/>
  <c r="U345" i="1"/>
  <c r="T345" i="1"/>
  <c r="X344" i="1"/>
  <c r="W344" i="1"/>
  <c r="V344" i="1"/>
  <c r="U344" i="1"/>
  <c r="T344" i="1"/>
  <c r="X343" i="1"/>
  <c r="W343" i="1"/>
  <c r="V343" i="1"/>
  <c r="U343" i="1"/>
  <c r="T343" i="1"/>
  <c r="X342" i="1"/>
  <c r="W342" i="1"/>
  <c r="V342" i="1"/>
  <c r="U342" i="1"/>
  <c r="T342" i="1"/>
  <c r="U338" i="1"/>
  <c r="V338" i="1" s="1"/>
  <c r="W338" i="1" s="1"/>
  <c r="X338" i="1" s="1"/>
  <c r="H335" i="1"/>
  <c r="X331" i="1"/>
  <c r="W331" i="1"/>
  <c r="V331" i="1"/>
  <c r="U331" i="1"/>
  <c r="T331" i="1"/>
  <c r="G331" i="1"/>
  <c r="B331" i="1"/>
  <c r="X330" i="1"/>
  <c r="W330" i="1"/>
  <c r="V330" i="1"/>
  <c r="U330" i="1"/>
  <c r="T330" i="1"/>
  <c r="G330" i="1"/>
  <c r="B330" i="1"/>
  <c r="X328" i="1"/>
  <c r="W328" i="1"/>
  <c r="V328" i="1"/>
  <c r="U328" i="1"/>
  <c r="T328" i="1"/>
  <c r="G328" i="1"/>
  <c r="C328" i="1"/>
  <c r="X327" i="1"/>
  <c r="W327" i="1"/>
  <c r="V327" i="1"/>
  <c r="U327" i="1"/>
  <c r="T327" i="1"/>
  <c r="C327" i="1"/>
  <c r="X325" i="1"/>
  <c r="W325" i="1"/>
  <c r="V325" i="1"/>
  <c r="U325" i="1"/>
  <c r="T325" i="1"/>
  <c r="G325" i="1"/>
  <c r="X324" i="1"/>
  <c r="W324" i="1"/>
  <c r="V324" i="1"/>
  <c r="U324" i="1"/>
  <c r="T324" i="1"/>
  <c r="G324" i="1"/>
  <c r="X323" i="1"/>
  <c r="W323" i="1"/>
  <c r="V323" i="1"/>
  <c r="U323" i="1"/>
  <c r="T323" i="1"/>
  <c r="G323" i="1"/>
  <c r="X322" i="1"/>
  <c r="W322" i="1"/>
  <c r="V322" i="1"/>
  <c r="U322" i="1"/>
  <c r="T322" i="1"/>
  <c r="X321" i="1"/>
  <c r="W321" i="1"/>
  <c r="V321" i="1"/>
  <c r="U321" i="1"/>
  <c r="T321" i="1"/>
  <c r="F321" i="1"/>
  <c r="X320" i="1"/>
  <c r="W320" i="1"/>
  <c r="V320" i="1"/>
  <c r="U320" i="1"/>
  <c r="T320" i="1"/>
  <c r="E320" i="1"/>
  <c r="D319" i="1"/>
  <c r="X318" i="1"/>
  <c r="W318" i="1"/>
  <c r="V318" i="1"/>
  <c r="U318" i="1"/>
  <c r="T318" i="1"/>
  <c r="G318" i="1"/>
  <c r="X317" i="1"/>
  <c r="W317" i="1"/>
  <c r="V317" i="1"/>
  <c r="U317" i="1"/>
  <c r="T317" i="1"/>
  <c r="G317" i="1"/>
  <c r="X316" i="1"/>
  <c r="W316" i="1"/>
  <c r="V316" i="1"/>
  <c r="U316" i="1"/>
  <c r="T316" i="1"/>
  <c r="X315" i="1"/>
  <c r="W315" i="1"/>
  <c r="V315" i="1"/>
  <c r="U315" i="1"/>
  <c r="T315" i="1"/>
  <c r="X314" i="1"/>
  <c r="W314" i="1"/>
  <c r="V314" i="1"/>
  <c r="U314" i="1"/>
  <c r="T314" i="1"/>
  <c r="X313" i="1"/>
  <c r="W313" i="1"/>
  <c r="V313" i="1"/>
  <c r="U313" i="1"/>
  <c r="T313" i="1"/>
  <c r="G313" i="1"/>
  <c r="E313" i="1"/>
  <c r="D312" i="1"/>
  <c r="C311" i="1"/>
  <c r="X309" i="1"/>
  <c r="W309" i="1"/>
  <c r="V309" i="1"/>
  <c r="U309" i="1"/>
  <c r="T309" i="1"/>
  <c r="G309" i="1"/>
  <c r="C309" i="1"/>
  <c r="X308" i="1"/>
  <c r="W308" i="1"/>
  <c r="V308" i="1"/>
  <c r="U308" i="1"/>
  <c r="T308" i="1"/>
  <c r="G308" i="1"/>
  <c r="C308" i="1"/>
  <c r="X306" i="1"/>
  <c r="W306" i="1"/>
  <c r="V306" i="1"/>
  <c r="U306" i="1"/>
  <c r="T306" i="1"/>
  <c r="G306" i="1"/>
  <c r="F306" i="1"/>
  <c r="X305" i="1"/>
  <c r="W305" i="1"/>
  <c r="V305" i="1"/>
  <c r="U305" i="1"/>
  <c r="T305" i="1"/>
  <c r="G305" i="1"/>
  <c r="F305" i="1"/>
  <c r="X304" i="1"/>
  <c r="W304" i="1"/>
  <c r="V304" i="1"/>
  <c r="U304" i="1"/>
  <c r="T304" i="1"/>
  <c r="G304" i="1"/>
  <c r="E304" i="1"/>
  <c r="X303" i="1"/>
  <c r="W303" i="1"/>
  <c r="V303" i="1"/>
  <c r="U303" i="1"/>
  <c r="T303" i="1"/>
  <c r="G303" i="1"/>
  <c r="F303" i="1"/>
  <c r="X302" i="1"/>
  <c r="W302" i="1"/>
  <c r="V302" i="1"/>
  <c r="U302" i="1"/>
  <c r="T302" i="1"/>
  <c r="G302" i="1"/>
  <c r="F302" i="1"/>
  <c r="X301" i="1"/>
  <c r="W301" i="1"/>
  <c r="V301" i="1"/>
  <c r="U301" i="1"/>
  <c r="T301" i="1"/>
  <c r="G301" i="1"/>
  <c r="E301" i="1"/>
  <c r="D300" i="1"/>
  <c r="X299" i="1"/>
  <c r="W299" i="1"/>
  <c r="V299" i="1"/>
  <c r="U299" i="1"/>
  <c r="T299" i="1"/>
  <c r="G299" i="1"/>
  <c r="F299" i="1"/>
  <c r="X298" i="1"/>
  <c r="W298" i="1"/>
  <c r="V298" i="1"/>
  <c r="U298" i="1"/>
  <c r="T298" i="1"/>
  <c r="G298" i="1"/>
  <c r="F298" i="1"/>
  <c r="X297" i="1"/>
  <c r="W297" i="1"/>
  <c r="V297" i="1"/>
  <c r="U297" i="1"/>
  <c r="T297" i="1"/>
  <c r="G297" i="1"/>
  <c r="E297" i="1"/>
  <c r="X296" i="1"/>
  <c r="W296" i="1"/>
  <c r="V296" i="1"/>
  <c r="U296" i="1"/>
  <c r="T296" i="1"/>
  <c r="G296" i="1"/>
  <c r="F296" i="1"/>
  <c r="X295" i="1"/>
  <c r="W295" i="1"/>
  <c r="V295" i="1"/>
  <c r="U295" i="1"/>
  <c r="T295" i="1"/>
  <c r="G295" i="1"/>
  <c r="F295" i="1"/>
  <c r="X294" i="1"/>
  <c r="W294" i="1"/>
  <c r="V294" i="1"/>
  <c r="U294" i="1"/>
  <c r="T294" i="1"/>
  <c r="G294" i="1"/>
  <c r="E294" i="1"/>
  <c r="D293" i="1"/>
  <c r="C292" i="1"/>
  <c r="B291" i="1"/>
  <c r="X289" i="1"/>
  <c r="W289" i="1"/>
  <c r="V289" i="1"/>
  <c r="U289" i="1"/>
  <c r="T289" i="1"/>
  <c r="G289" i="1"/>
  <c r="E289" i="1"/>
  <c r="X288" i="1"/>
  <c r="W288" i="1"/>
  <c r="V288" i="1"/>
  <c r="U288" i="1"/>
  <c r="T288" i="1"/>
  <c r="G288" i="1"/>
  <c r="E288" i="1"/>
  <c r="X287" i="1"/>
  <c r="W287" i="1"/>
  <c r="V287" i="1"/>
  <c r="U287" i="1"/>
  <c r="T287" i="1"/>
  <c r="G287" i="1"/>
  <c r="E287" i="1"/>
  <c r="D286" i="1"/>
  <c r="X285" i="1"/>
  <c r="W285" i="1"/>
  <c r="V285" i="1"/>
  <c r="U285" i="1"/>
  <c r="T285" i="1"/>
  <c r="G285" i="1"/>
  <c r="E285" i="1"/>
  <c r="X284" i="1"/>
  <c r="W284" i="1"/>
  <c r="V284" i="1"/>
  <c r="U284" i="1"/>
  <c r="T284" i="1"/>
  <c r="G284" i="1"/>
  <c r="E284" i="1"/>
  <c r="X283" i="1"/>
  <c r="W283" i="1"/>
  <c r="V283" i="1"/>
  <c r="U283" i="1"/>
  <c r="T283" i="1"/>
  <c r="G283" i="1"/>
  <c r="E283" i="1"/>
  <c r="D282" i="1"/>
  <c r="X280" i="1"/>
  <c r="W280" i="1"/>
  <c r="V280" i="1"/>
  <c r="U280" i="1"/>
  <c r="T280" i="1"/>
  <c r="G280" i="1"/>
  <c r="E280" i="1"/>
  <c r="X279" i="1"/>
  <c r="W279" i="1"/>
  <c r="V279" i="1"/>
  <c r="U279" i="1"/>
  <c r="T279" i="1"/>
  <c r="G279" i="1"/>
  <c r="E279" i="1"/>
  <c r="X278" i="1"/>
  <c r="W278" i="1"/>
  <c r="V278" i="1"/>
  <c r="U278" i="1"/>
  <c r="T278" i="1"/>
  <c r="G278" i="1"/>
  <c r="E278" i="1"/>
  <c r="D277" i="1"/>
  <c r="X276" i="1"/>
  <c r="W276" i="1"/>
  <c r="V276" i="1"/>
  <c r="U276" i="1"/>
  <c r="T276" i="1"/>
  <c r="G276" i="1"/>
  <c r="E276" i="1"/>
  <c r="X275" i="1"/>
  <c r="W275" i="1"/>
  <c r="V275" i="1"/>
  <c r="U275" i="1"/>
  <c r="T275" i="1"/>
  <c r="G275" i="1"/>
  <c r="E275" i="1"/>
  <c r="X274" i="1"/>
  <c r="W274" i="1"/>
  <c r="V274" i="1"/>
  <c r="U274" i="1"/>
  <c r="T274" i="1"/>
  <c r="G274" i="1"/>
  <c r="E274" i="1"/>
  <c r="D273" i="1"/>
  <c r="U269" i="1"/>
  <c r="V269" i="1" s="1"/>
  <c r="W269" i="1" s="1"/>
  <c r="X269" i="1" s="1"/>
  <c r="X262" i="1"/>
  <c r="W262" i="1"/>
  <c r="V262" i="1"/>
  <c r="U262" i="1"/>
  <c r="T262" i="1"/>
  <c r="X261" i="1"/>
  <c r="W261" i="1"/>
  <c r="V261" i="1"/>
  <c r="U261" i="1"/>
  <c r="T261" i="1"/>
  <c r="X259" i="1"/>
  <c r="W259" i="1"/>
  <c r="V259" i="1"/>
  <c r="U259" i="1"/>
  <c r="T259" i="1"/>
  <c r="G259" i="1"/>
  <c r="X258" i="1"/>
  <c r="W258" i="1"/>
  <c r="V258" i="1"/>
  <c r="U258" i="1"/>
  <c r="T258" i="1"/>
  <c r="G258" i="1"/>
  <c r="G327" i="1" s="1"/>
  <c r="X256" i="1"/>
  <c r="W256" i="1"/>
  <c r="V256" i="1"/>
  <c r="U256" i="1"/>
  <c r="T256" i="1"/>
  <c r="G256" i="1"/>
  <c r="F256" i="1"/>
  <c r="F325" i="1" s="1"/>
  <c r="X255" i="1"/>
  <c r="W255" i="1"/>
  <c r="V255" i="1"/>
  <c r="U255" i="1"/>
  <c r="T255" i="1"/>
  <c r="G255" i="1"/>
  <c r="F255" i="1"/>
  <c r="F324" i="1" s="1"/>
  <c r="X254" i="1"/>
  <c r="W254" i="1"/>
  <c r="V254" i="1"/>
  <c r="U254" i="1"/>
  <c r="T254" i="1"/>
  <c r="G254" i="1"/>
  <c r="E254" i="1"/>
  <c r="E316" i="1" s="1"/>
  <c r="X253" i="1"/>
  <c r="W253" i="1"/>
  <c r="V253" i="1"/>
  <c r="U253" i="1"/>
  <c r="T253" i="1"/>
  <c r="G253" i="1"/>
  <c r="G322" i="1" s="1"/>
  <c r="F253" i="1"/>
  <c r="F322" i="1" s="1"/>
  <c r="X252" i="1"/>
  <c r="W252" i="1"/>
  <c r="V252" i="1"/>
  <c r="U252" i="1"/>
  <c r="T252" i="1"/>
  <c r="G252" i="1"/>
  <c r="G321" i="1" s="1"/>
  <c r="F252" i="1"/>
  <c r="X251" i="1"/>
  <c r="W251" i="1"/>
  <c r="V251" i="1"/>
  <c r="U251" i="1"/>
  <c r="T251" i="1"/>
  <c r="G251" i="1"/>
  <c r="G320" i="1" s="1"/>
  <c r="E251" i="1"/>
  <c r="X249" i="1"/>
  <c r="W249" i="1"/>
  <c r="V249" i="1"/>
  <c r="U249" i="1"/>
  <c r="T249" i="1"/>
  <c r="G249" i="1"/>
  <c r="F249" i="1"/>
  <c r="F318" i="1" s="1"/>
  <c r="X248" i="1"/>
  <c r="W248" i="1"/>
  <c r="V248" i="1"/>
  <c r="U248" i="1"/>
  <c r="T248" i="1"/>
  <c r="G248" i="1"/>
  <c r="F248" i="1"/>
  <c r="F317" i="1" s="1"/>
  <c r="X247" i="1"/>
  <c r="W247" i="1"/>
  <c r="V247" i="1"/>
  <c r="U247" i="1"/>
  <c r="T247" i="1"/>
  <c r="G247" i="1"/>
  <c r="G316" i="1" s="1"/>
  <c r="E247" i="1"/>
  <c r="X246" i="1"/>
  <c r="W246" i="1"/>
  <c r="V246" i="1"/>
  <c r="U246" i="1"/>
  <c r="T246" i="1"/>
  <c r="G246" i="1"/>
  <c r="G315" i="1" s="1"/>
  <c r="F246" i="1"/>
  <c r="F315" i="1" s="1"/>
  <c r="X245" i="1"/>
  <c r="W245" i="1"/>
  <c r="V245" i="1"/>
  <c r="U245" i="1"/>
  <c r="T245" i="1"/>
  <c r="G245" i="1"/>
  <c r="G314" i="1" s="1"/>
  <c r="F245" i="1"/>
  <c r="F314" i="1" s="1"/>
  <c r="X244" i="1"/>
  <c r="W244" i="1"/>
  <c r="V244" i="1"/>
  <c r="U244" i="1"/>
  <c r="T244" i="1"/>
  <c r="G244" i="1"/>
  <c r="E244" i="1"/>
  <c r="X240" i="1"/>
  <c r="W240" i="1"/>
  <c r="V240" i="1"/>
  <c r="U240" i="1"/>
  <c r="T240" i="1"/>
  <c r="X239" i="1"/>
  <c r="W239" i="1"/>
  <c r="V239" i="1"/>
  <c r="U239" i="1"/>
  <c r="T239" i="1"/>
  <c r="X237" i="1"/>
  <c r="W237" i="1"/>
  <c r="V237" i="1"/>
  <c r="U237" i="1"/>
  <c r="T237" i="1"/>
  <c r="X236" i="1"/>
  <c r="W236" i="1"/>
  <c r="V236" i="1"/>
  <c r="U236" i="1"/>
  <c r="T236" i="1"/>
  <c r="X235" i="1"/>
  <c r="W235" i="1"/>
  <c r="V235" i="1"/>
  <c r="U235" i="1"/>
  <c r="T235" i="1"/>
  <c r="X234" i="1"/>
  <c r="W234" i="1"/>
  <c r="V234" i="1"/>
  <c r="U234" i="1"/>
  <c r="T234" i="1"/>
  <c r="X233" i="1"/>
  <c r="W233" i="1"/>
  <c r="V233" i="1"/>
  <c r="U233" i="1"/>
  <c r="T233" i="1"/>
  <c r="X232" i="1"/>
  <c r="W232" i="1"/>
  <c r="V232" i="1"/>
  <c r="U232" i="1"/>
  <c r="T232" i="1"/>
  <c r="X230" i="1"/>
  <c r="W230" i="1"/>
  <c r="V230" i="1"/>
  <c r="U230" i="1"/>
  <c r="T230" i="1"/>
  <c r="X229" i="1"/>
  <c r="W229" i="1"/>
  <c r="V229" i="1"/>
  <c r="U229" i="1"/>
  <c r="T229" i="1"/>
  <c r="X228" i="1"/>
  <c r="W228" i="1"/>
  <c r="V228" i="1"/>
  <c r="U228" i="1"/>
  <c r="T228" i="1"/>
  <c r="X227" i="1"/>
  <c r="W227" i="1"/>
  <c r="V227" i="1"/>
  <c r="U227" i="1"/>
  <c r="T227" i="1"/>
  <c r="X226" i="1"/>
  <c r="W226" i="1"/>
  <c r="V226" i="1"/>
  <c r="U226" i="1"/>
  <c r="T226" i="1"/>
  <c r="X225" i="1"/>
  <c r="W225" i="1"/>
  <c r="V225" i="1"/>
  <c r="U225" i="1"/>
  <c r="T225" i="1"/>
  <c r="X220" i="1"/>
  <c r="W220" i="1"/>
  <c r="V220" i="1"/>
  <c r="U220" i="1"/>
  <c r="T220" i="1"/>
  <c r="X219" i="1"/>
  <c r="W219" i="1"/>
  <c r="V219" i="1"/>
  <c r="U219" i="1"/>
  <c r="T219" i="1"/>
  <c r="X218" i="1"/>
  <c r="W218" i="1"/>
  <c r="V218" i="1"/>
  <c r="U218" i="1"/>
  <c r="T218" i="1"/>
  <c r="X216" i="1"/>
  <c r="W216" i="1"/>
  <c r="V216" i="1"/>
  <c r="U216" i="1"/>
  <c r="T216" i="1"/>
  <c r="X215" i="1"/>
  <c r="W215" i="1"/>
  <c r="V215" i="1"/>
  <c r="U215" i="1"/>
  <c r="T215" i="1"/>
  <c r="X214" i="1"/>
  <c r="W214" i="1"/>
  <c r="V214" i="1"/>
  <c r="U214" i="1"/>
  <c r="T214" i="1"/>
  <c r="X211" i="1"/>
  <c r="W211" i="1"/>
  <c r="V211" i="1"/>
  <c r="U211" i="1"/>
  <c r="T211" i="1"/>
  <c r="X210" i="1"/>
  <c r="W210" i="1"/>
  <c r="V210" i="1"/>
  <c r="U210" i="1"/>
  <c r="T210" i="1"/>
  <c r="X209" i="1"/>
  <c r="W209" i="1"/>
  <c r="V209" i="1"/>
  <c r="U209" i="1"/>
  <c r="T209" i="1"/>
  <c r="X207" i="1"/>
  <c r="W207" i="1"/>
  <c r="V207" i="1"/>
  <c r="U207" i="1"/>
  <c r="T207" i="1"/>
  <c r="X206" i="1"/>
  <c r="W206" i="1"/>
  <c r="V206" i="1"/>
  <c r="U206" i="1"/>
  <c r="T206" i="1"/>
  <c r="X205" i="1"/>
  <c r="W205" i="1"/>
  <c r="V205" i="1"/>
  <c r="U205" i="1"/>
  <c r="T205" i="1"/>
  <c r="U200" i="1"/>
  <c r="V200" i="1" s="1"/>
  <c r="W200" i="1" s="1"/>
  <c r="X200" i="1" s="1"/>
  <c r="X192" i="1"/>
  <c r="W192" i="1"/>
  <c r="V192" i="1"/>
  <c r="U192" i="1"/>
  <c r="T192" i="1"/>
  <c r="X191" i="1"/>
  <c r="W191" i="1"/>
  <c r="V191" i="1"/>
  <c r="U191" i="1"/>
  <c r="T191" i="1"/>
  <c r="X190" i="1"/>
  <c r="W190" i="1"/>
  <c r="V190" i="1"/>
  <c r="U190" i="1"/>
  <c r="T190" i="1"/>
  <c r="X189" i="1"/>
  <c r="W189" i="1"/>
  <c r="V189" i="1"/>
  <c r="U189" i="1"/>
  <c r="T189" i="1"/>
  <c r="S186" i="1"/>
  <c r="R186" i="1"/>
  <c r="Q186" i="1"/>
  <c r="X186" i="1" s="1"/>
  <c r="P186" i="1"/>
  <c r="O186" i="1"/>
  <c r="N186" i="1"/>
  <c r="W186" i="1" s="1"/>
  <c r="M186" i="1"/>
  <c r="V186" i="1" s="1"/>
  <c r="L186" i="1"/>
  <c r="K186" i="1"/>
  <c r="J186" i="1"/>
  <c r="I186" i="1"/>
  <c r="U186" i="1" s="1"/>
  <c r="H186" i="1"/>
  <c r="T186" i="1" s="1"/>
  <c r="X185" i="1"/>
  <c r="W185" i="1"/>
  <c r="V185" i="1"/>
  <c r="U185" i="1"/>
  <c r="T185" i="1"/>
  <c r="V184" i="1"/>
  <c r="S184" i="1"/>
  <c r="R184" i="1"/>
  <c r="Q184" i="1"/>
  <c r="X184" i="1" s="1"/>
  <c r="P184" i="1"/>
  <c r="O184" i="1"/>
  <c r="N184" i="1"/>
  <c r="W184" i="1" s="1"/>
  <c r="M184" i="1"/>
  <c r="L184" i="1"/>
  <c r="K184" i="1"/>
  <c r="J184" i="1"/>
  <c r="I184" i="1"/>
  <c r="H184" i="1"/>
  <c r="U184" i="1" s="1"/>
  <c r="S183" i="1"/>
  <c r="R183" i="1"/>
  <c r="X183" i="1" s="1"/>
  <c r="Q183" i="1"/>
  <c r="P183" i="1"/>
  <c r="O183" i="1"/>
  <c r="N183" i="1"/>
  <c r="W183" i="1" s="1"/>
  <c r="M183" i="1"/>
  <c r="V183" i="1" s="1"/>
  <c r="L183" i="1"/>
  <c r="K183" i="1"/>
  <c r="J183" i="1"/>
  <c r="I183" i="1"/>
  <c r="U183" i="1" s="1"/>
  <c r="H183" i="1"/>
  <c r="T183" i="1" s="1"/>
  <c r="V182" i="1"/>
  <c r="S182" i="1"/>
  <c r="R182" i="1"/>
  <c r="Q182" i="1"/>
  <c r="X182" i="1" s="1"/>
  <c r="P182" i="1"/>
  <c r="O182" i="1"/>
  <c r="N182" i="1"/>
  <c r="W182" i="1" s="1"/>
  <c r="M182" i="1"/>
  <c r="L182" i="1"/>
  <c r="K182" i="1"/>
  <c r="J182" i="1"/>
  <c r="I182" i="1"/>
  <c r="U182" i="1" s="1"/>
  <c r="H182" i="1"/>
  <c r="T182" i="1" s="1"/>
  <c r="V181" i="1"/>
  <c r="S181" i="1"/>
  <c r="R181" i="1"/>
  <c r="Q181" i="1"/>
  <c r="X181" i="1" s="1"/>
  <c r="P181" i="1"/>
  <c r="O181" i="1"/>
  <c r="N181" i="1"/>
  <c r="W181" i="1" s="1"/>
  <c r="M181" i="1"/>
  <c r="L181" i="1"/>
  <c r="K181" i="1"/>
  <c r="J181" i="1"/>
  <c r="I181" i="1"/>
  <c r="H181" i="1"/>
  <c r="U181" i="1" s="1"/>
  <c r="S180" i="1"/>
  <c r="R180" i="1"/>
  <c r="Q180" i="1"/>
  <c r="X180" i="1" s="1"/>
  <c r="P180" i="1"/>
  <c r="O180" i="1"/>
  <c r="N180" i="1"/>
  <c r="W180" i="1" s="1"/>
  <c r="M180" i="1"/>
  <c r="V180" i="1" s="1"/>
  <c r="L180" i="1"/>
  <c r="K180" i="1"/>
  <c r="J180" i="1"/>
  <c r="I180" i="1"/>
  <c r="U180" i="1" s="1"/>
  <c r="H180" i="1"/>
  <c r="T180" i="1" s="1"/>
  <c r="X179" i="1"/>
  <c r="W179" i="1"/>
  <c r="V179" i="1"/>
  <c r="U179" i="1"/>
  <c r="T179" i="1"/>
  <c r="X178" i="1"/>
  <c r="W178" i="1"/>
  <c r="V178" i="1"/>
  <c r="U178" i="1"/>
  <c r="T178" i="1"/>
  <c r="X177" i="1"/>
  <c r="W177" i="1"/>
  <c r="V177" i="1"/>
  <c r="U177" i="1"/>
  <c r="T177" i="1"/>
  <c r="X176" i="1"/>
  <c r="W176" i="1"/>
  <c r="V176" i="1"/>
  <c r="U176" i="1"/>
  <c r="T176" i="1"/>
  <c r="X173" i="1"/>
  <c r="W173" i="1"/>
  <c r="V173" i="1"/>
  <c r="U173" i="1"/>
  <c r="T173" i="1"/>
  <c r="X172" i="1"/>
  <c r="W172" i="1"/>
  <c r="V172" i="1"/>
  <c r="U172" i="1"/>
  <c r="T172" i="1"/>
  <c r="X171" i="1"/>
  <c r="W171" i="1"/>
  <c r="V171" i="1"/>
  <c r="U171" i="1"/>
  <c r="T171" i="1"/>
  <c r="X170" i="1"/>
  <c r="W170" i="1"/>
  <c r="V170" i="1"/>
  <c r="U170" i="1"/>
  <c r="T170" i="1"/>
  <c r="X169" i="1"/>
  <c r="W169" i="1"/>
  <c r="V169" i="1"/>
  <c r="U169" i="1"/>
  <c r="T169" i="1"/>
  <c r="X168" i="1"/>
  <c r="W168" i="1"/>
  <c r="V168" i="1"/>
  <c r="U168" i="1"/>
  <c r="T168" i="1"/>
  <c r="X167" i="1"/>
  <c r="W167" i="1"/>
  <c r="V167" i="1"/>
  <c r="U167" i="1"/>
  <c r="T167" i="1"/>
  <c r="X166" i="1"/>
  <c r="W166" i="1"/>
  <c r="V166" i="1"/>
  <c r="U166" i="1"/>
  <c r="T166" i="1"/>
  <c r="X165" i="1"/>
  <c r="W165" i="1"/>
  <c r="V165" i="1"/>
  <c r="U165" i="1"/>
  <c r="T165" i="1"/>
  <c r="X164" i="1"/>
  <c r="W164" i="1"/>
  <c r="V164" i="1"/>
  <c r="U164" i="1"/>
  <c r="T164" i="1"/>
  <c r="X163" i="1"/>
  <c r="W163" i="1"/>
  <c r="V163" i="1"/>
  <c r="U163" i="1"/>
  <c r="T163" i="1"/>
  <c r="C162" i="1"/>
  <c r="X160" i="1"/>
  <c r="W160" i="1"/>
  <c r="V160" i="1"/>
  <c r="U160" i="1"/>
  <c r="T160" i="1"/>
  <c r="X159" i="1"/>
  <c r="W159" i="1"/>
  <c r="V159" i="1"/>
  <c r="U159" i="1"/>
  <c r="T159" i="1"/>
  <c r="X158" i="1"/>
  <c r="W158" i="1"/>
  <c r="V158" i="1"/>
  <c r="U158" i="1"/>
  <c r="T158" i="1"/>
  <c r="X157" i="1"/>
  <c r="W157" i="1"/>
  <c r="V157" i="1"/>
  <c r="U157" i="1"/>
  <c r="T157" i="1"/>
  <c r="X156" i="1"/>
  <c r="W156" i="1"/>
  <c r="V156" i="1"/>
  <c r="U156" i="1"/>
  <c r="T156" i="1"/>
  <c r="X155" i="1"/>
  <c r="W155" i="1"/>
  <c r="V155" i="1"/>
  <c r="U155" i="1"/>
  <c r="T155" i="1"/>
  <c r="X154" i="1"/>
  <c r="W154" i="1"/>
  <c r="V154" i="1"/>
  <c r="U154" i="1"/>
  <c r="T154" i="1"/>
  <c r="X153" i="1"/>
  <c r="W153" i="1"/>
  <c r="V153" i="1"/>
  <c r="U153" i="1"/>
  <c r="T153" i="1"/>
  <c r="X152" i="1"/>
  <c r="W152" i="1"/>
  <c r="V152" i="1"/>
  <c r="U152" i="1"/>
  <c r="T152" i="1"/>
  <c r="X151" i="1"/>
  <c r="W151" i="1"/>
  <c r="V151" i="1"/>
  <c r="U151" i="1"/>
  <c r="T151" i="1"/>
  <c r="X150" i="1"/>
  <c r="W150" i="1"/>
  <c r="V150" i="1"/>
  <c r="U150" i="1"/>
  <c r="T150" i="1"/>
  <c r="C149" i="1"/>
  <c r="X147" i="1"/>
  <c r="W147" i="1"/>
  <c r="V147" i="1"/>
  <c r="U147" i="1"/>
  <c r="T147" i="1"/>
  <c r="X146" i="1"/>
  <c r="W146" i="1"/>
  <c r="V146" i="1"/>
  <c r="U146" i="1"/>
  <c r="T146" i="1"/>
  <c r="X145" i="1"/>
  <c r="W145" i="1"/>
  <c r="V145" i="1"/>
  <c r="U145" i="1"/>
  <c r="T145" i="1"/>
  <c r="G145" i="1"/>
  <c r="X144" i="1"/>
  <c r="W144" i="1"/>
  <c r="V144" i="1"/>
  <c r="U144" i="1"/>
  <c r="T144" i="1"/>
  <c r="X143" i="1"/>
  <c r="W143" i="1"/>
  <c r="V143" i="1"/>
  <c r="U143" i="1"/>
  <c r="T143" i="1"/>
  <c r="X142" i="1"/>
  <c r="W142" i="1"/>
  <c r="V142" i="1"/>
  <c r="U142" i="1"/>
  <c r="T142" i="1"/>
  <c r="G142" i="1"/>
  <c r="X141" i="1"/>
  <c r="W141" i="1"/>
  <c r="V141" i="1"/>
  <c r="U141" i="1"/>
  <c r="T141" i="1"/>
  <c r="X140" i="1"/>
  <c r="W140" i="1"/>
  <c r="V140" i="1"/>
  <c r="U140" i="1"/>
  <c r="T140" i="1"/>
  <c r="X139" i="1"/>
  <c r="W139" i="1"/>
  <c r="V139" i="1"/>
  <c r="U139" i="1"/>
  <c r="T139" i="1"/>
  <c r="G139" i="1"/>
  <c r="X138" i="1"/>
  <c r="W138" i="1"/>
  <c r="V138" i="1"/>
  <c r="U138" i="1"/>
  <c r="T138" i="1"/>
  <c r="X137" i="1"/>
  <c r="W137" i="1"/>
  <c r="V137" i="1"/>
  <c r="U137" i="1"/>
  <c r="T137" i="1"/>
  <c r="C136" i="1"/>
  <c r="X134" i="1"/>
  <c r="W134" i="1"/>
  <c r="V134" i="1"/>
  <c r="U134" i="1"/>
  <c r="T134" i="1"/>
  <c r="C134" i="1"/>
  <c r="X133" i="1"/>
  <c r="W133" i="1"/>
  <c r="V133" i="1"/>
  <c r="U133" i="1"/>
  <c r="T133" i="1"/>
  <c r="X132" i="1"/>
  <c r="W132" i="1"/>
  <c r="V132" i="1"/>
  <c r="U132" i="1"/>
  <c r="T132" i="1"/>
  <c r="C132" i="1"/>
  <c r="X131" i="1"/>
  <c r="W131" i="1"/>
  <c r="V131" i="1"/>
  <c r="U131" i="1"/>
  <c r="T131" i="1"/>
  <c r="C131" i="1"/>
  <c r="X130" i="1"/>
  <c r="W130" i="1"/>
  <c r="V130" i="1"/>
  <c r="U130" i="1"/>
  <c r="T130" i="1"/>
  <c r="X129" i="1"/>
  <c r="W129" i="1"/>
  <c r="V129" i="1"/>
  <c r="U129" i="1"/>
  <c r="T129" i="1"/>
  <c r="C129" i="1"/>
  <c r="X128" i="1"/>
  <c r="W128" i="1"/>
  <c r="V128" i="1"/>
  <c r="U128" i="1"/>
  <c r="T128" i="1"/>
  <c r="C128" i="1"/>
  <c r="X127" i="1"/>
  <c r="W127" i="1"/>
  <c r="V127" i="1"/>
  <c r="U127" i="1"/>
  <c r="T127" i="1"/>
  <c r="X126" i="1"/>
  <c r="W126" i="1"/>
  <c r="V126" i="1"/>
  <c r="U126" i="1"/>
  <c r="T126" i="1"/>
  <c r="C126" i="1"/>
  <c r="C191" i="1" s="1"/>
  <c r="X125" i="1"/>
  <c r="W125" i="1"/>
  <c r="V125" i="1"/>
  <c r="U125" i="1"/>
  <c r="T125" i="1"/>
  <c r="C125" i="1"/>
  <c r="C190" i="1" s="1"/>
  <c r="X124" i="1"/>
  <c r="W124" i="1"/>
  <c r="V124" i="1"/>
  <c r="U124" i="1"/>
  <c r="T124" i="1"/>
  <c r="C123" i="1"/>
  <c r="X121" i="1"/>
  <c r="W121" i="1"/>
  <c r="V121" i="1"/>
  <c r="U121" i="1"/>
  <c r="T121" i="1"/>
  <c r="G121" i="1"/>
  <c r="G186" i="1" s="1"/>
  <c r="D121" i="1"/>
  <c r="D186" i="1" s="1"/>
  <c r="C121" i="1"/>
  <c r="C186" i="1" s="1"/>
  <c r="X120" i="1"/>
  <c r="W120" i="1"/>
  <c r="V120" i="1"/>
  <c r="U120" i="1"/>
  <c r="T120" i="1"/>
  <c r="G120" i="1"/>
  <c r="G185" i="1" s="1"/>
  <c r="D120" i="1"/>
  <c r="D185" i="1" s="1"/>
  <c r="C120" i="1"/>
  <c r="C185" i="1" s="1"/>
  <c r="X119" i="1"/>
  <c r="W119" i="1"/>
  <c r="V119" i="1"/>
  <c r="U119" i="1"/>
  <c r="T119" i="1"/>
  <c r="G119" i="1"/>
  <c r="G184" i="1" s="1"/>
  <c r="D119" i="1"/>
  <c r="D184" i="1" s="1"/>
  <c r="C119" i="1"/>
  <c r="C184" i="1" s="1"/>
  <c r="X118" i="1"/>
  <c r="W118" i="1"/>
  <c r="V118" i="1"/>
  <c r="U118" i="1"/>
  <c r="T118" i="1"/>
  <c r="G118" i="1"/>
  <c r="G183" i="1" s="1"/>
  <c r="D118" i="1"/>
  <c r="D183" i="1" s="1"/>
  <c r="C118" i="1"/>
  <c r="C183" i="1" s="1"/>
  <c r="X117" i="1"/>
  <c r="W117" i="1"/>
  <c r="V117" i="1"/>
  <c r="U117" i="1"/>
  <c r="T117" i="1"/>
  <c r="G117" i="1"/>
  <c r="G182" i="1" s="1"/>
  <c r="D117" i="1"/>
  <c r="D182" i="1" s="1"/>
  <c r="C117" i="1"/>
  <c r="C182" i="1" s="1"/>
  <c r="X116" i="1"/>
  <c r="W116" i="1"/>
  <c r="V116" i="1"/>
  <c r="U116" i="1"/>
  <c r="T116" i="1"/>
  <c r="G116" i="1"/>
  <c r="G181" i="1" s="1"/>
  <c r="D116" i="1"/>
  <c r="D181" i="1" s="1"/>
  <c r="C116" i="1"/>
  <c r="C181" i="1" s="1"/>
  <c r="X115" i="1"/>
  <c r="W115" i="1"/>
  <c r="V115" i="1"/>
  <c r="U115" i="1"/>
  <c r="T115" i="1"/>
  <c r="G115" i="1"/>
  <c r="G180" i="1" s="1"/>
  <c r="D115" i="1"/>
  <c r="D180" i="1" s="1"/>
  <c r="C115" i="1"/>
  <c r="C180" i="1" s="1"/>
  <c r="X114" i="1"/>
  <c r="W114" i="1"/>
  <c r="V114" i="1"/>
  <c r="U114" i="1"/>
  <c r="T114" i="1"/>
  <c r="G114" i="1"/>
  <c r="G179" i="1" s="1"/>
  <c r="D114" i="1"/>
  <c r="D179" i="1" s="1"/>
  <c r="C114" i="1"/>
  <c r="C179" i="1" s="1"/>
  <c r="X113" i="1"/>
  <c r="W113" i="1"/>
  <c r="V113" i="1"/>
  <c r="U113" i="1"/>
  <c r="T113" i="1"/>
  <c r="G113" i="1"/>
  <c r="G178" i="1" s="1"/>
  <c r="D113" i="1"/>
  <c r="D178" i="1" s="1"/>
  <c r="C113" i="1"/>
  <c r="C178" i="1" s="1"/>
  <c r="X112" i="1"/>
  <c r="W112" i="1"/>
  <c r="V112" i="1"/>
  <c r="U112" i="1"/>
  <c r="T112" i="1"/>
  <c r="G112" i="1"/>
  <c r="G177" i="1" s="1"/>
  <c r="D112" i="1"/>
  <c r="D177" i="1" s="1"/>
  <c r="C112" i="1"/>
  <c r="C177" i="1" s="1"/>
  <c r="X111" i="1"/>
  <c r="W111" i="1"/>
  <c r="V111" i="1"/>
  <c r="U111" i="1"/>
  <c r="T111" i="1"/>
  <c r="G111" i="1"/>
  <c r="G176" i="1" s="1"/>
  <c r="D111" i="1"/>
  <c r="D176" i="1" s="1"/>
  <c r="C111" i="1"/>
  <c r="C176" i="1" s="1"/>
  <c r="C110" i="1"/>
  <c r="X107" i="1"/>
  <c r="W107" i="1"/>
  <c r="V107" i="1"/>
  <c r="U107" i="1"/>
  <c r="T107" i="1"/>
  <c r="X106" i="1"/>
  <c r="W106" i="1"/>
  <c r="V106" i="1"/>
  <c r="U106" i="1"/>
  <c r="T106" i="1"/>
  <c r="X105" i="1"/>
  <c r="W105" i="1"/>
  <c r="V105" i="1"/>
  <c r="U105" i="1"/>
  <c r="T105" i="1"/>
  <c r="X104" i="1"/>
  <c r="W104" i="1"/>
  <c r="V104" i="1"/>
  <c r="U104" i="1"/>
  <c r="T104" i="1"/>
  <c r="X103" i="1"/>
  <c r="W103" i="1"/>
  <c r="V103" i="1"/>
  <c r="U103" i="1"/>
  <c r="T103" i="1"/>
  <c r="X102" i="1"/>
  <c r="W102" i="1"/>
  <c r="V102" i="1"/>
  <c r="U102" i="1"/>
  <c r="T102" i="1"/>
  <c r="X101" i="1"/>
  <c r="W101" i="1"/>
  <c r="V101" i="1"/>
  <c r="U101" i="1"/>
  <c r="T101" i="1"/>
  <c r="X100" i="1"/>
  <c r="W100" i="1"/>
  <c r="V100" i="1"/>
  <c r="U100" i="1"/>
  <c r="T100" i="1"/>
  <c r="X99" i="1"/>
  <c r="W99" i="1"/>
  <c r="V99" i="1"/>
  <c r="U99" i="1"/>
  <c r="T99" i="1"/>
  <c r="X98" i="1"/>
  <c r="W98" i="1"/>
  <c r="V98" i="1"/>
  <c r="U98" i="1"/>
  <c r="T98" i="1"/>
  <c r="X97" i="1"/>
  <c r="W97" i="1"/>
  <c r="V97" i="1"/>
  <c r="U97" i="1"/>
  <c r="T97" i="1"/>
  <c r="X94" i="1"/>
  <c r="W94" i="1"/>
  <c r="V94" i="1"/>
  <c r="U94" i="1"/>
  <c r="T94" i="1"/>
  <c r="C94" i="1"/>
  <c r="C160" i="1" s="1"/>
  <c r="X93" i="1"/>
  <c r="W93" i="1"/>
  <c r="V93" i="1"/>
  <c r="U93" i="1"/>
  <c r="T93" i="1"/>
  <c r="D93" i="1"/>
  <c r="D106" i="1" s="1"/>
  <c r="D172" i="1" s="1"/>
  <c r="X92" i="1"/>
  <c r="W92" i="1"/>
  <c r="V92" i="1"/>
  <c r="U92" i="1"/>
  <c r="T92" i="1"/>
  <c r="G92" i="1"/>
  <c r="G105" i="1" s="1"/>
  <c r="G171" i="1" s="1"/>
  <c r="X91" i="1"/>
  <c r="W91" i="1"/>
  <c r="V91" i="1"/>
  <c r="U91" i="1"/>
  <c r="T91" i="1"/>
  <c r="C91" i="1"/>
  <c r="C157" i="1" s="1"/>
  <c r="X90" i="1"/>
  <c r="W90" i="1"/>
  <c r="V90" i="1"/>
  <c r="U90" i="1"/>
  <c r="T90" i="1"/>
  <c r="D90" i="1"/>
  <c r="D103" i="1" s="1"/>
  <c r="D169" i="1" s="1"/>
  <c r="X89" i="1"/>
  <c r="W89" i="1"/>
  <c r="V89" i="1"/>
  <c r="U89" i="1"/>
  <c r="T89" i="1"/>
  <c r="G89" i="1"/>
  <c r="G102" i="1" s="1"/>
  <c r="G168" i="1" s="1"/>
  <c r="X88" i="1"/>
  <c r="W88" i="1"/>
  <c r="V88" i="1"/>
  <c r="U88" i="1"/>
  <c r="T88" i="1"/>
  <c r="C88" i="1"/>
  <c r="C154" i="1" s="1"/>
  <c r="X87" i="1"/>
  <c r="W87" i="1"/>
  <c r="V87" i="1"/>
  <c r="U87" i="1"/>
  <c r="T87" i="1"/>
  <c r="D87" i="1"/>
  <c r="D100" i="1" s="1"/>
  <c r="D166" i="1" s="1"/>
  <c r="X86" i="1"/>
  <c r="W86" i="1"/>
  <c r="V86" i="1"/>
  <c r="U86" i="1"/>
  <c r="T86" i="1"/>
  <c r="G86" i="1"/>
  <c r="G99" i="1" s="1"/>
  <c r="G165" i="1" s="1"/>
  <c r="X85" i="1"/>
  <c r="W85" i="1"/>
  <c r="V85" i="1"/>
  <c r="U85" i="1"/>
  <c r="T85" i="1"/>
  <c r="C85" i="1"/>
  <c r="C151" i="1" s="1"/>
  <c r="X84" i="1"/>
  <c r="W84" i="1"/>
  <c r="V84" i="1"/>
  <c r="U84" i="1"/>
  <c r="T84" i="1"/>
  <c r="D84" i="1"/>
  <c r="D97" i="1" s="1"/>
  <c r="D163" i="1" s="1"/>
  <c r="X81" i="1"/>
  <c r="W81" i="1"/>
  <c r="V81" i="1"/>
  <c r="U81" i="1"/>
  <c r="T81" i="1"/>
  <c r="G81" i="1"/>
  <c r="G94" i="1" s="1"/>
  <c r="C81" i="1"/>
  <c r="C147" i="1" s="1"/>
  <c r="X80" i="1"/>
  <c r="W80" i="1"/>
  <c r="V80" i="1"/>
  <c r="U80" i="1"/>
  <c r="T80" i="1"/>
  <c r="D80" i="1"/>
  <c r="D146" i="1" s="1"/>
  <c r="C80" i="1"/>
  <c r="C146" i="1" s="1"/>
  <c r="X79" i="1"/>
  <c r="W79" i="1"/>
  <c r="V79" i="1"/>
  <c r="U79" i="1"/>
  <c r="T79" i="1"/>
  <c r="G79" i="1"/>
  <c r="D79" i="1"/>
  <c r="D92" i="1" s="1"/>
  <c r="X78" i="1"/>
  <c r="W78" i="1"/>
  <c r="V78" i="1"/>
  <c r="U78" i="1"/>
  <c r="T78" i="1"/>
  <c r="G78" i="1"/>
  <c r="G91" i="1" s="1"/>
  <c r="C78" i="1"/>
  <c r="C144" i="1" s="1"/>
  <c r="X77" i="1"/>
  <c r="W77" i="1"/>
  <c r="V77" i="1"/>
  <c r="U77" i="1"/>
  <c r="T77" i="1"/>
  <c r="D77" i="1"/>
  <c r="D143" i="1" s="1"/>
  <c r="C77" i="1"/>
  <c r="C143" i="1" s="1"/>
  <c r="X76" i="1"/>
  <c r="W76" i="1"/>
  <c r="V76" i="1"/>
  <c r="U76" i="1"/>
  <c r="T76" i="1"/>
  <c r="G76" i="1"/>
  <c r="D76" i="1"/>
  <c r="D89" i="1" s="1"/>
  <c r="X75" i="1"/>
  <c r="W75" i="1"/>
  <c r="V75" i="1"/>
  <c r="U75" i="1"/>
  <c r="T75" i="1"/>
  <c r="G75" i="1"/>
  <c r="G88" i="1" s="1"/>
  <c r="C75" i="1"/>
  <c r="C141" i="1" s="1"/>
  <c r="X74" i="1"/>
  <c r="W74" i="1"/>
  <c r="V74" i="1"/>
  <c r="U74" i="1"/>
  <c r="T74" i="1"/>
  <c r="D74" i="1"/>
  <c r="D140" i="1" s="1"/>
  <c r="C74" i="1"/>
  <c r="C140" i="1" s="1"/>
  <c r="X73" i="1"/>
  <c r="W73" i="1"/>
  <c r="V73" i="1"/>
  <c r="U73" i="1"/>
  <c r="T73" i="1"/>
  <c r="G73" i="1"/>
  <c r="D73" i="1"/>
  <c r="D86" i="1" s="1"/>
  <c r="X72" i="1"/>
  <c r="W72" i="1"/>
  <c r="V72" i="1"/>
  <c r="U72" i="1"/>
  <c r="T72" i="1"/>
  <c r="G72" i="1"/>
  <c r="G85" i="1" s="1"/>
  <c r="C72" i="1"/>
  <c r="C138" i="1" s="1"/>
  <c r="X71" i="1"/>
  <c r="W71" i="1"/>
  <c r="V71" i="1"/>
  <c r="U71" i="1"/>
  <c r="T71" i="1"/>
  <c r="D71" i="1"/>
  <c r="D137" i="1" s="1"/>
  <c r="C71" i="1"/>
  <c r="C137" i="1" s="1"/>
  <c r="X68" i="1"/>
  <c r="W68" i="1"/>
  <c r="V68" i="1"/>
  <c r="U68" i="1"/>
  <c r="T68" i="1"/>
  <c r="G68" i="1"/>
  <c r="G134" i="1" s="1"/>
  <c r="D68" i="1"/>
  <c r="D134" i="1" s="1"/>
  <c r="C68" i="1"/>
  <c r="X67" i="1"/>
  <c r="W67" i="1"/>
  <c r="V67" i="1"/>
  <c r="U67" i="1"/>
  <c r="T67" i="1"/>
  <c r="G67" i="1"/>
  <c r="G80" i="1" s="1"/>
  <c r="D67" i="1"/>
  <c r="D133" i="1" s="1"/>
  <c r="C67" i="1"/>
  <c r="C133" i="1" s="1"/>
  <c r="X66" i="1"/>
  <c r="W66" i="1"/>
  <c r="V66" i="1"/>
  <c r="U66" i="1"/>
  <c r="T66" i="1"/>
  <c r="G66" i="1"/>
  <c r="G132" i="1" s="1"/>
  <c r="D66" i="1"/>
  <c r="D132" i="1" s="1"/>
  <c r="C66" i="1"/>
  <c r="C79" i="1" s="1"/>
  <c r="X65" i="1"/>
  <c r="W65" i="1"/>
  <c r="V65" i="1"/>
  <c r="U65" i="1"/>
  <c r="T65" i="1"/>
  <c r="G65" i="1"/>
  <c r="G131" i="1" s="1"/>
  <c r="D65" i="1"/>
  <c r="D131" i="1" s="1"/>
  <c r="C65" i="1"/>
  <c r="X64" i="1"/>
  <c r="W64" i="1"/>
  <c r="V64" i="1"/>
  <c r="U64" i="1"/>
  <c r="T64" i="1"/>
  <c r="G64" i="1"/>
  <c r="G77" i="1" s="1"/>
  <c r="D64" i="1"/>
  <c r="D130" i="1" s="1"/>
  <c r="C64" i="1"/>
  <c r="C130" i="1" s="1"/>
  <c r="X63" i="1"/>
  <c r="W63" i="1"/>
  <c r="V63" i="1"/>
  <c r="U63" i="1"/>
  <c r="T63" i="1"/>
  <c r="G63" i="1"/>
  <c r="G129" i="1" s="1"/>
  <c r="D63" i="1"/>
  <c r="D129" i="1" s="1"/>
  <c r="C63" i="1"/>
  <c r="C76" i="1" s="1"/>
  <c r="X62" i="1"/>
  <c r="W62" i="1"/>
  <c r="V62" i="1"/>
  <c r="U62" i="1"/>
  <c r="T62" i="1"/>
  <c r="G62" i="1"/>
  <c r="G128" i="1" s="1"/>
  <c r="D62" i="1"/>
  <c r="D128" i="1" s="1"/>
  <c r="C62" i="1"/>
  <c r="X61" i="1"/>
  <c r="W61" i="1"/>
  <c r="V61" i="1"/>
  <c r="U61" i="1"/>
  <c r="T61" i="1"/>
  <c r="G61" i="1"/>
  <c r="G74" i="1" s="1"/>
  <c r="D61" i="1"/>
  <c r="D127" i="1" s="1"/>
  <c r="D192" i="1" s="1"/>
  <c r="C61" i="1"/>
  <c r="C127" i="1" s="1"/>
  <c r="C192" i="1" s="1"/>
  <c r="X60" i="1"/>
  <c r="W60" i="1"/>
  <c r="V60" i="1"/>
  <c r="U60" i="1"/>
  <c r="T60" i="1"/>
  <c r="G60" i="1"/>
  <c r="G126" i="1" s="1"/>
  <c r="G191" i="1" s="1"/>
  <c r="D60" i="1"/>
  <c r="D126" i="1" s="1"/>
  <c r="D191" i="1" s="1"/>
  <c r="C60" i="1"/>
  <c r="C73" i="1" s="1"/>
  <c r="X59" i="1"/>
  <c r="W59" i="1"/>
  <c r="V59" i="1"/>
  <c r="U59" i="1"/>
  <c r="T59" i="1"/>
  <c r="G59" i="1"/>
  <c r="G125" i="1" s="1"/>
  <c r="G190" i="1" s="1"/>
  <c r="D59" i="1"/>
  <c r="D125" i="1" s="1"/>
  <c r="D190" i="1" s="1"/>
  <c r="C59" i="1"/>
  <c r="X58" i="1"/>
  <c r="W58" i="1"/>
  <c r="V58" i="1"/>
  <c r="U58" i="1"/>
  <c r="T58" i="1"/>
  <c r="G58" i="1"/>
  <c r="G71" i="1" s="1"/>
  <c r="D58" i="1"/>
  <c r="D124" i="1" s="1"/>
  <c r="D189" i="1" s="1"/>
  <c r="C58" i="1"/>
  <c r="C124" i="1" s="1"/>
  <c r="C189" i="1" s="1"/>
  <c r="X55" i="1"/>
  <c r="W55" i="1"/>
  <c r="V55" i="1"/>
  <c r="U55" i="1"/>
  <c r="T55" i="1"/>
  <c r="X54" i="1"/>
  <c r="W54" i="1"/>
  <c r="V54" i="1"/>
  <c r="U54" i="1"/>
  <c r="T54" i="1"/>
  <c r="X53" i="1"/>
  <c r="W53" i="1"/>
  <c r="V53" i="1"/>
  <c r="U53" i="1"/>
  <c r="T53" i="1"/>
  <c r="X52" i="1"/>
  <c r="W52" i="1"/>
  <c r="V52" i="1"/>
  <c r="U52" i="1"/>
  <c r="T52" i="1"/>
  <c r="X51" i="1"/>
  <c r="W51" i="1"/>
  <c r="V51" i="1"/>
  <c r="U51" i="1"/>
  <c r="T51" i="1"/>
  <c r="X50" i="1"/>
  <c r="W50" i="1"/>
  <c r="V50" i="1"/>
  <c r="U50" i="1"/>
  <c r="T50" i="1"/>
  <c r="X49" i="1"/>
  <c r="W49" i="1"/>
  <c r="V49" i="1"/>
  <c r="U49" i="1"/>
  <c r="T49" i="1"/>
  <c r="X48" i="1"/>
  <c r="W48" i="1"/>
  <c r="V48" i="1"/>
  <c r="U48" i="1"/>
  <c r="T48" i="1"/>
  <c r="X47" i="1"/>
  <c r="W47" i="1"/>
  <c r="V47" i="1"/>
  <c r="U47" i="1"/>
  <c r="T47" i="1"/>
  <c r="X46" i="1"/>
  <c r="W46" i="1"/>
  <c r="V46" i="1"/>
  <c r="U46" i="1"/>
  <c r="T46" i="1"/>
  <c r="X45" i="1"/>
  <c r="W45" i="1"/>
  <c r="V45" i="1"/>
  <c r="U45" i="1"/>
  <c r="T45" i="1"/>
  <c r="U41" i="1"/>
  <c r="V41" i="1" s="1"/>
  <c r="W41" i="1" s="1"/>
  <c r="X41" i="1" s="1"/>
  <c r="Y41" i="1" s="1"/>
  <c r="AO33" i="1"/>
  <c r="AN33" i="1"/>
  <c r="AM33" i="1"/>
  <c r="AL33" i="1"/>
  <c r="AK33" i="1"/>
  <c r="AI33" i="1"/>
  <c r="AH33" i="1"/>
  <c r="AJ33" i="1" s="1"/>
  <c r="AN32" i="1"/>
  <c r="AI32" i="1"/>
  <c r="AK32" i="1" s="1"/>
  <c r="AH32" i="1"/>
  <c r="AJ32" i="1" s="1"/>
  <c r="AN28" i="1"/>
  <c r="AL28" i="1"/>
  <c r="AJ28" i="1"/>
  <c r="AH28" i="1"/>
  <c r="H28" i="1"/>
  <c r="AN25" i="1"/>
  <c r="AM25" i="1"/>
  <c r="AL25" i="1"/>
  <c r="AK25" i="1"/>
  <c r="AJ25" i="1"/>
  <c r="AI25" i="1"/>
  <c r="AO25" i="1" s="1"/>
  <c r="AH25" i="1"/>
  <c r="AM24" i="1"/>
  <c r="AI24" i="1"/>
  <c r="AO24" i="1" s="1"/>
  <c r="AH24" i="1"/>
  <c r="AJ24" i="1" s="1"/>
  <c r="AN23" i="1"/>
  <c r="AI23" i="1"/>
  <c r="AO23" i="1" s="1"/>
  <c r="AH23" i="1"/>
  <c r="AL23" i="1" s="1"/>
  <c r="AN22" i="1"/>
  <c r="AM22" i="1"/>
  <c r="AL22" i="1"/>
  <c r="AK22" i="1"/>
  <c r="AJ22" i="1"/>
  <c r="AI22" i="1"/>
  <c r="AO22" i="1" s="1"/>
  <c r="AH22" i="1"/>
  <c r="AM21" i="1"/>
  <c r="AI21" i="1"/>
  <c r="AO21" i="1" s="1"/>
  <c r="AH21" i="1"/>
  <c r="AJ21" i="1" s="1"/>
  <c r="AN20" i="1"/>
  <c r="AI20" i="1"/>
  <c r="AO20" i="1" s="1"/>
  <c r="AH20" i="1"/>
  <c r="AL20" i="1" s="1"/>
  <c r="J17" i="1"/>
  <c r="H17" i="1"/>
  <c r="F17" i="1"/>
  <c r="AO14" i="1"/>
  <c r="AM14" i="1"/>
  <c r="AI14" i="1"/>
  <c r="AK14" i="1" s="1"/>
  <c r="AH14" i="1"/>
  <c r="AN14" i="1" s="1"/>
  <c r="AL13" i="1"/>
  <c r="AJ13" i="1"/>
  <c r="AI13" i="1"/>
  <c r="AM13" i="1" s="1"/>
  <c r="AH13" i="1"/>
  <c r="AN13" i="1" s="1"/>
  <c r="AL12" i="1"/>
  <c r="AI12" i="1"/>
  <c r="AO12" i="1" s="1"/>
  <c r="AH12" i="1"/>
  <c r="AN12" i="1" s="1"/>
  <c r="AO11" i="1"/>
  <c r="AM11" i="1"/>
  <c r="AI11" i="1"/>
  <c r="AK11" i="1" s="1"/>
  <c r="AH11" i="1"/>
  <c r="AN11" i="1" s="1"/>
  <c r="AL10" i="1"/>
  <c r="AJ10" i="1"/>
  <c r="AI10" i="1"/>
  <c r="AM10" i="1" s="1"/>
  <c r="AH10" i="1"/>
  <c r="AN10" i="1" s="1"/>
  <c r="AL9" i="1"/>
  <c r="AI9" i="1"/>
  <c r="AO9" i="1" s="1"/>
  <c r="AH9" i="1"/>
  <c r="AN9" i="1" s="1"/>
  <c r="AO8" i="1"/>
  <c r="AM8" i="1"/>
  <c r="AI8" i="1"/>
  <c r="AK8" i="1" s="1"/>
  <c r="AH8" i="1"/>
  <c r="AN8" i="1" s="1"/>
  <c r="J5" i="1"/>
  <c r="J28" i="1" s="1"/>
  <c r="H5" i="1"/>
  <c r="F5" i="1"/>
  <c r="F28" i="1" s="1"/>
  <c r="G154" i="1" l="1"/>
  <c r="G101" i="1"/>
  <c r="G167" i="1" s="1"/>
  <c r="G151" i="1"/>
  <c r="G98" i="1"/>
  <c r="G164" i="1" s="1"/>
  <c r="D105" i="1"/>
  <c r="D171" i="1" s="1"/>
  <c r="D158" i="1"/>
  <c r="G137" i="1"/>
  <c r="G84" i="1"/>
  <c r="G140" i="1"/>
  <c r="G87" i="1"/>
  <c r="G143" i="1"/>
  <c r="G90" i="1"/>
  <c r="G146" i="1"/>
  <c r="G93" i="1"/>
  <c r="D102" i="1"/>
  <c r="D168" i="1" s="1"/>
  <c r="D155" i="1"/>
  <c r="G160" i="1"/>
  <c r="G107" i="1"/>
  <c r="G173" i="1" s="1"/>
  <c r="C139" i="1"/>
  <c r="C86" i="1"/>
  <c r="C142" i="1"/>
  <c r="C89" i="1"/>
  <c r="C145" i="1"/>
  <c r="C92" i="1"/>
  <c r="D99" i="1"/>
  <c r="D165" i="1" s="1"/>
  <c r="D152" i="1"/>
  <c r="G157" i="1"/>
  <c r="G104" i="1"/>
  <c r="G170" i="1" s="1"/>
  <c r="C84" i="1"/>
  <c r="C87" i="1"/>
  <c r="C90" i="1"/>
  <c r="C93" i="1"/>
  <c r="C98" i="1"/>
  <c r="C164" i="1" s="1"/>
  <c r="C101" i="1"/>
  <c r="C167" i="1" s="1"/>
  <c r="C104" i="1"/>
  <c r="C170" i="1" s="1"/>
  <c r="C107" i="1"/>
  <c r="C173" i="1" s="1"/>
  <c r="D139" i="1"/>
  <c r="D142" i="1"/>
  <c r="D145" i="1"/>
  <c r="D156" i="1"/>
  <c r="D159" i="1"/>
  <c r="T387" i="1"/>
  <c r="D150" i="1"/>
  <c r="T382" i="1"/>
  <c r="G124" i="1"/>
  <c r="G189" i="1" s="1"/>
  <c r="G127" i="1"/>
  <c r="G192" i="1" s="1"/>
  <c r="G130" i="1"/>
  <c r="G133" i="1"/>
  <c r="T181" i="1"/>
  <c r="T184" i="1"/>
  <c r="D153" i="1"/>
  <c r="D72" i="1"/>
  <c r="D75" i="1"/>
  <c r="D78" i="1"/>
  <c r="D81" i="1"/>
  <c r="G138" i="1"/>
  <c r="G141" i="1"/>
  <c r="G144" i="1"/>
  <c r="G147" i="1"/>
  <c r="E323" i="1"/>
  <c r="G152" i="1"/>
  <c r="G155" i="1"/>
  <c r="G158" i="1"/>
  <c r="T383" i="1"/>
  <c r="AJ9" i="1"/>
  <c r="AJ12" i="1"/>
  <c r="AK21" i="1"/>
  <c r="AK24" i="1"/>
  <c r="AL32" i="1"/>
  <c r="AK9" i="1"/>
  <c r="AO10" i="1"/>
  <c r="AK12" i="1"/>
  <c r="AO13" i="1"/>
  <c r="AL21" i="1"/>
  <c r="AL24" i="1"/>
  <c r="AM32" i="1"/>
  <c r="AM9" i="1"/>
  <c r="AM12" i="1"/>
  <c r="AJ20" i="1"/>
  <c r="AN21" i="1"/>
  <c r="AJ23" i="1"/>
  <c r="AN24" i="1"/>
  <c r="AO32" i="1"/>
  <c r="AJ8" i="1"/>
  <c r="AJ11" i="1"/>
  <c r="AJ14" i="1"/>
  <c r="AK20" i="1"/>
  <c r="AK23" i="1"/>
  <c r="AL8" i="1"/>
  <c r="AL11" i="1"/>
  <c r="AL14" i="1"/>
  <c r="AM20" i="1"/>
  <c r="AM23" i="1"/>
  <c r="AK10" i="1"/>
  <c r="AK13" i="1"/>
  <c r="C105" i="1" l="1"/>
  <c r="C171" i="1" s="1"/>
  <c r="C158" i="1"/>
  <c r="G103" i="1"/>
  <c r="G169" i="1" s="1"/>
  <c r="G156" i="1"/>
  <c r="C102" i="1"/>
  <c r="C168" i="1" s="1"/>
  <c r="C155" i="1"/>
  <c r="G100" i="1"/>
  <c r="G166" i="1" s="1"/>
  <c r="G153" i="1"/>
  <c r="C106" i="1"/>
  <c r="C172" i="1" s="1"/>
  <c r="C159" i="1"/>
  <c r="C99" i="1"/>
  <c r="C165" i="1" s="1"/>
  <c r="C152" i="1"/>
  <c r="G97" i="1"/>
  <c r="G163" i="1" s="1"/>
  <c r="G150" i="1"/>
  <c r="D94" i="1"/>
  <c r="D147" i="1"/>
  <c r="C103" i="1"/>
  <c r="C169" i="1" s="1"/>
  <c r="C156" i="1"/>
  <c r="D91" i="1"/>
  <c r="D144" i="1"/>
  <c r="C100" i="1"/>
  <c r="C166" i="1" s="1"/>
  <c r="C153" i="1"/>
  <c r="D88" i="1"/>
  <c r="D141" i="1"/>
  <c r="C97" i="1"/>
  <c r="C163" i="1" s="1"/>
  <c r="C150" i="1"/>
  <c r="D85" i="1"/>
  <c r="D138" i="1"/>
  <c r="G106" i="1"/>
  <c r="G172" i="1" s="1"/>
  <c r="G159" i="1"/>
  <c r="D154" i="1" l="1"/>
  <c r="D101" i="1"/>
  <c r="D167" i="1" s="1"/>
  <c r="D157" i="1"/>
  <c r="D104" i="1"/>
  <c r="D170" i="1" s="1"/>
  <c r="D151" i="1"/>
  <c r="D98" i="1"/>
  <c r="D164" i="1" s="1"/>
  <c r="D160" i="1"/>
  <c r="D107" i="1"/>
  <c r="D173" i="1" s="1"/>
</calcChain>
</file>

<file path=xl/sharedStrings.xml><?xml version="1.0" encoding="utf-8"?>
<sst xmlns="http://schemas.openxmlformats.org/spreadsheetml/2006/main" count="458" uniqueCount="122">
  <si>
    <t>LAPORAN KINERJA OPERASIONAL PT. PELABUHAN TANJUNG PRIOK TAHUN 2021</t>
  </si>
  <si>
    <t>PTP Multipuspose Cirebon</t>
  </si>
  <si>
    <t>KINERJA OPERASIONAL KAPAL</t>
  </si>
  <si>
    <t>NO</t>
  </si>
  <si>
    <t>URIAN</t>
  </si>
  <si>
    <t>SATUAN</t>
  </si>
  <si>
    <t xml:space="preserve">Standar Dirjenla </t>
  </si>
  <si>
    <t>RATA-RATA</t>
  </si>
  <si>
    <t>Deviasi (%)</t>
  </si>
  <si>
    <t>Trend (%)</t>
  </si>
  <si>
    <t>Penyerapan (%)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</si>
  <si>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</si>
  <si>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</si>
  <si>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</si>
  <si>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</si>
  <si>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</si>
  <si>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</si>
  <si>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</si>
  <si>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</si>
  <si>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</si>
  <si>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</si>
  <si>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</si>
  <si>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</si>
  <si>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LN</t>
  </si>
  <si>
    <t>DN</t>
  </si>
  <si>
    <t>Cirebon</t>
  </si>
  <si>
    <t>Berthing Time (BT)</t>
  </si>
  <si>
    <t>hrs</t>
  </si>
  <si>
    <t>Non Operating Time (NOT)</t>
  </si>
  <si>
    <t>Berth Working Time (BWT)</t>
  </si>
  <si>
    <t>Effective Time (ET)</t>
  </si>
  <si>
    <t>Idle Time (IT)</t>
  </si>
  <si>
    <t>ET/BT</t>
  </si>
  <si>
    <t>%</t>
  </si>
  <si>
    <t>KINERJA BONGKAR MUAT NON PETIKEMAS</t>
  </si>
  <si>
    <t>General Cargo</t>
  </si>
  <si>
    <t>T/G/H</t>
  </si>
  <si>
    <t>Bag Cargo</t>
  </si>
  <si>
    <t>Unitize</t>
  </si>
  <si>
    <t>U/G/H</t>
  </si>
  <si>
    <t>Curah Cair</t>
  </si>
  <si>
    <t>Curah Kering</t>
  </si>
  <si>
    <t>KINERJA BONGKAR MUAT PETIKEMAS</t>
  </si>
  <si>
    <t>U R A I A N</t>
  </si>
  <si>
    <t>Standar Dirjenla No.HK.103/2/18/DJPL-16</t>
  </si>
  <si>
    <t>TPK</t>
  </si>
  <si>
    <t>KONV.</t>
  </si>
  <si>
    <t>B/C/H</t>
  </si>
  <si>
    <t>B/S/H</t>
  </si>
  <si>
    <t>Kinerja Pelayanan Kapal</t>
  </si>
  <si>
    <t>No</t>
  </si>
  <si>
    <t>Uraian</t>
  </si>
  <si>
    <t>Satuan</t>
  </si>
  <si>
    <t>REALISASI PERIODE BERJALAN</t>
  </si>
  <si>
    <t>Realisasi</t>
  </si>
  <si>
    <t>Anggaran</t>
  </si>
  <si>
    <t>Tahun</t>
  </si>
  <si>
    <t>TW I</t>
  </si>
  <si>
    <t>TW II</t>
  </si>
  <si>
    <t>TW III</t>
  </si>
  <si>
    <t>TW IV</t>
  </si>
  <si>
    <t>November</t>
  </si>
  <si>
    <t>LUAR NEGERI</t>
  </si>
  <si>
    <t>Terminal Petikemas</t>
  </si>
  <si>
    <t>Waiting Time (WT) for Pilot</t>
  </si>
  <si>
    <t>Jam</t>
  </si>
  <si>
    <t>Waiting for Berth</t>
  </si>
  <si>
    <t>Postpone Time (PT)</t>
  </si>
  <si>
    <t>Approach Time (AT)</t>
  </si>
  <si>
    <t>Not Operation Time (NOT)</t>
  </si>
  <si>
    <t>Turn Round Time (TRT)</t>
  </si>
  <si>
    <t>ET / BT</t>
  </si>
  <si>
    <t>Terminal Multipurpose</t>
  </si>
  <si>
    <t>Semua Cabang</t>
  </si>
  <si>
    <t>Terminal Curah Cair</t>
  </si>
  <si>
    <t>Terminal Curah Kering</t>
  </si>
  <si>
    <t>Terminal Kendaraan</t>
  </si>
  <si>
    <t>DALAM NEGERI</t>
  </si>
  <si>
    <t>KONSOLIDASI</t>
  </si>
  <si>
    <t>KINERJA PELAYANAN DI DUKS / TUKS</t>
  </si>
  <si>
    <t>Kinerja Pelayanan Petikemas di Terminal Multipurpose</t>
  </si>
  <si>
    <t>KINERJA OPERASI DERMAGA</t>
  </si>
  <si>
    <t>Luar negeri</t>
  </si>
  <si>
    <t>Bongkar muat per crane</t>
  </si>
  <si>
    <t>BCH (ET)</t>
  </si>
  <si>
    <t>bph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</si>
  <si>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</si>
  <si>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</si>
  <si>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</si>
  <si>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</si>
  <si>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</si>
  <si>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</si>
  <si>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</si>
  <si>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</si>
  <si>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</si>
  <si>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Impor</t>
  </si>
  <si>
    <t>Dwelling Time</t>
  </si>
  <si>
    <t>hari</t>
  </si>
  <si>
    <t>Full</t>
  </si>
  <si>
    <t>Empty</t>
  </si>
  <si>
    <t>External Truck Round Time</t>
  </si>
  <si>
    <t>menit</t>
  </si>
  <si>
    <t>Delivery Full</t>
  </si>
  <si>
    <t>Delivery Empty</t>
  </si>
  <si>
    <t>Ekspor</t>
  </si>
  <si>
    <t>Receiving Full</t>
  </si>
  <si>
    <t>Receiving Empty</t>
  </si>
  <si>
    <t>Dwelling Time Rekap Luar Negeri</t>
  </si>
  <si>
    <t>External Truck Round Time Rekap Luar Negeri</t>
  </si>
  <si>
    <t>Dalam Negeri</t>
  </si>
  <si>
    <t>Bongkar</t>
  </si>
  <si>
    <t>Muat</t>
  </si>
  <si>
    <t>Dwelling Time Dalam Negeri</t>
  </si>
  <si>
    <t>External Truck Round Time Dalam Negeri</t>
  </si>
  <si>
    <t>Dwelling Time Konsolidasi</t>
  </si>
  <si>
    <t>External Truck Round Time Konsolidasi</t>
  </si>
  <si>
    <t>Kinerja Pelayanan Petikemas di Terminal Petikemas</t>
  </si>
  <si>
    <t>Kinerja Pelayanan Barang Non Petikemas</t>
  </si>
  <si>
    <t>Melalui truk</t>
  </si>
  <si>
    <t>Melalui pipa</t>
  </si>
  <si>
    <t>Melalui konveyor</t>
  </si>
  <si>
    <t>KONSOLIDASI CABANG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</si>
</sst>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;[Red]0.00"/>
    <numFmt numFmtId="165" formatCode="_(* #,##0.00_);_(* \(#,##0.00\);_(* &quot;-&quot;_);_(@_)"/>
    <numFmt numFmtId="166" formatCode="0;[Red]0"/>
    <numFmt numFmtId="167" formatCode="_-* #,##0_-;\-* #,##0_-;_-* &quot;-&quot;_-;_-@"/>
    <numFmt numFmtId="168" formatCode="_-* #,##0.00_-;\-* #,##0.00_-;_-* &quot;-&quot;_-;_-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FFFFFF"/>
      <name val="Roboto"/>
    </font>
    <font>
      <b/>
      <sz val="36"/>
      <color rgb="FFFFFFFF"/>
      <name val="Roboto"/>
    </font>
    <font>
      <b/>
      <sz val="14"/>
      <color rgb="FFFFFFFF"/>
      <name val="Roboto"/>
    </font>
    <font>
      <sz val="11"/>
      <color rgb="FFFFFFFF"/>
      <name val="Roboto"/>
    </font>
    <font>
      <b/>
      <sz val="14"/>
      <color theme="1"/>
      <name val="Roboto"/>
    </font>
    <font>
      <b/>
      <sz val="16"/>
      <color theme="1"/>
      <name val="Roboto"/>
    </font>
    <font>
      <sz val="11"/>
      <color theme="1"/>
      <name val="Roboto"/>
    </font>
    <font>
      <b/>
      <sz val="8"/>
      <color theme="1"/>
      <name val="Roboto"/>
    </font>
    <font>
      <b/>
      <sz val="18"/>
      <color rgb="FFFFFFFF"/>
      <name val="Roboto"/>
    </font>
    <font>
      <b/>
      <sz val="16"/>
      <color rgb="FFFFFFFF"/>
      <name val="Roboto"/>
    </font>
    <font>
      <b/>
      <sz val="8"/>
      <color rgb="FFFFFFFF"/>
      <name val="Roboto"/>
    </font>
    <font>
      <b/>
      <sz val="12"/>
      <color rgb="FFFFFFFF"/>
      <name val="Roboto"/>
    </font>
    <font>
      <sz val="11"/>
      <name val="Arial"/>
      <family val="2"/>
    </font>
    <font>
      <b/>
      <sz val="11"/>
      <color theme="1"/>
      <name val="Roboto"/>
    </font>
    <font>
      <b/>
      <i/>
      <sz val="11"/>
      <color theme="1"/>
      <name val="Roboto"/>
    </font>
    <font>
      <u/>
      <sz val="11"/>
      <color theme="1"/>
      <name val="Roboto"/>
    </font>
    <font>
      <sz val="11"/>
      <color rgb="FF000000"/>
      <name val="Roboto"/>
    </font>
    <font>
      <b/>
      <i/>
      <sz val="11"/>
      <color rgb="FF000000"/>
      <name val="Roboto"/>
    </font>
    <font>
      <i/>
      <sz val="11"/>
      <color rgb="FF000000"/>
      <name val="Roboto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8"/>
        <bgColor theme="8"/>
      </patternFill>
    </fill>
    <fill>
      <patternFill patternType="solid">
        <fgColor rgb="FF1C4587"/>
        <bgColor rgb="FF1C4587"/>
      </patternFill>
    </fill>
    <fill>
      <patternFill patternType="solid">
        <fgColor rgb="FF81F1ED"/>
        <bgColor rgb="FF81F1ED"/>
      </patternFill>
    </fill>
    <fill>
      <patternFill patternType="solid">
        <fgColor rgb="FF0B5394"/>
        <bgColor rgb="FF0B5394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2" fontId="9" fillId="0" borderId="0" xfId="0" applyNumberFormat="1" applyFont="1"/>
    <xf numFmtId="0" fontId="9" fillId="0" borderId="0" xfId="0" applyFont="1"/>
    <xf numFmtId="164" fontId="8" fillId="0" borderId="0" xfId="0" applyNumberFormat="1" applyFont="1"/>
    <xf numFmtId="0" fontId="10" fillId="3" borderId="0" xfId="0" applyFont="1" applyFill="1" applyAlignment="1">
      <alignment vertical="center"/>
    </xf>
    <xf numFmtId="0" fontId="11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2" fontId="12" fillId="3" borderId="0" xfId="0" applyNumberFormat="1" applyFont="1" applyFill="1"/>
    <xf numFmtId="0" fontId="12" fillId="3" borderId="0" xfId="0" applyFont="1" applyFill="1"/>
    <xf numFmtId="164" fontId="5" fillId="3" borderId="0" xfId="0" applyNumberFormat="1" applyFont="1" applyFill="1"/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3" fillId="4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4" fontId="16" fillId="0" borderId="19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4" fontId="8" fillId="0" borderId="19" xfId="0" applyNumberFormat="1" applyFont="1" applyBorder="1" applyAlignment="1">
      <alignment horizontal="right"/>
    </xf>
    <xf numFmtId="4" fontId="8" fillId="0" borderId="20" xfId="0" applyNumberFormat="1" applyFont="1" applyBorder="1" applyAlignment="1">
      <alignment horizontal="right"/>
    </xf>
    <xf numFmtId="0" fontId="15" fillId="0" borderId="21" xfId="0" applyFont="1" applyBorder="1" applyAlignment="1">
      <alignment horizontal="center"/>
    </xf>
    <xf numFmtId="4" fontId="8" fillId="0" borderId="22" xfId="0" applyNumberFormat="1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4" fontId="8" fillId="0" borderId="24" xfId="0" applyNumberFormat="1" applyFont="1" applyBorder="1" applyAlignment="1">
      <alignment horizontal="right"/>
    </xf>
    <xf numFmtId="4" fontId="8" fillId="0" borderId="25" xfId="0" applyNumberFormat="1" applyFont="1" applyBorder="1" applyAlignment="1">
      <alignment horizontal="right"/>
    </xf>
    <xf numFmtId="4" fontId="8" fillId="5" borderId="24" xfId="0" applyNumberFormat="1" applyFont="1" applyFill="1" applyBorder="1" applyAlignment="1">
      <alignment horizontal="right"/>
    </xf>
    <xf numFmtId="4" fontId="8" fillId="5" borderId="25" xfId="0" applyNumberFormat="1" applyFont="1" applyFill="1" applyBorder="1" applyAlignment="1">
      <alignment horizontal="right"/>
    </xf>
    <xf numFmtId="40" fontId="8" fillId="5" borderId="24" xfId="0" applyNumberFormat="1" applyFont="1" applyFill="1" applyBorder="1" applyAlignment="1">
      <alignment horizontal="right"/>
    </xf>
    <xf numFmtId="165" fontId="8" fillId="0" borderId="0" xfId="0" applyNumberFormat="1" applyFont="1"/>
    <xf numFmtId="0" fontId="8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left"/>
    </xf>
    <xf numFmtId="4" fontId="8" fillId="0" borderId="23" xfId="0" applyNumberFormat="1" applyFont="1" applyBorder="1" applyAlignment="1">
      <alignment horizontal="right"/>
    </xf>
    <xf numFmtId="4" fontId="8" fillId="0" borderId="23" xfId="0" applyNumberFormat="1" applyFont="1" applyBorder="1" applyAlignment="1">
      <alignment horizontal="right" vertical="top"/>
    </xf>
    <xf numFmtId="4" fontId="8" fillId="0" borderId="22" xfId="0" applyNumberFormat="1" applyFont="1" applyBorder="1" applyAlignment="1">
      <alignment horizontal="right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left"/>
    </xf>
    <xf numFmtId="0" fontId="8" fillId="0" borderId="28" xfId="0" applyFont="1" applyBorder="1" applyAlignment="1">
      <alignment horizontal="center"/>
    </xf>
    <xf numFmtId="4" fontId="8" fillId="0" borderId="29" xfId="0" applyNumberFormat="1" applyFont="1" applyBorder="1" applyAlignment="1">
      <alignment horizontal="right"/>
    </xf>
    <xf numFmtId="4" fontId="8" fillId="0" borderId="30" xfId="0" applyNumberFormat="1" applyFont="1" applyBorder="1" applyAlignment="1">
      <alignment horizontal="right"/>
    </xf>
    <xf numFmtId="4" fontId="8" fillId="5" borderId="29" xfId="0" applyNumberFormat="1" applyFont="1" applyFill="1" applyBorder="1" applyAlignment="1">
      <alignment horizontal="right"/>
    </xf>
    <xf numFmtId="4" fontId="8" fillId="5" borderId="30" xfId="0" applyNumberFormat="1" applyFont="1" applyFill="1" applyBorder="1" applyAlignment="1">
      <alignment horizontal="right"/>
    </xf>
    <xf numFmtId="40" fontId="8" fillId="5" borderId="29" xfId="0" applyNumberFormat="1" applyFont="1" applyFill="1" applyBorder="1" applyAlignment="1">
      <alignment horizontal="right"/>
    </xf>
    <xf numFmtId="40" fontId="8" fillId="5" borderId="30" xfId="0" applyNumberFormat="1" applyFont="1" applyFill="1" applyBorder="1" applyAlignment="1">
      <alignment horizontal="right"/>
    </xf>
    <xf numFmtId="0" fontId="8" fillId="0" borderId="22" xfId="0" applyFont="1" applyBorder="1" applyAlignment="1">
      <alignment horizontal="left"/>
    </xf>
    <xf numFmtId="0" fontId="8" fillId="0" borderId="31" xfId="0" applyFont="1" applyBorder="1" applyAlignment="1">
      <alignment horizontal="center"/>
    </xf>
    <xf numFmtId="0" fontId="17" fillId="0" borderId="0" xfId="0" applyFont="1"/>
    <xf numFmtId="0" fontId="13" fillId="6" borderId="1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4" fillId="0" borderId="32" xfId="0" applyFont="1" applyBorder="1"/>
    <xf numFmtId="0" fontId="14" fillId="0" borderId="33" xfId="0" applyFont="1" applyBorder="1"/>
    <xf numFmtId="0" fontId="14" fillId="0" borderId="34" xfId="0" applyFont="1" applyBorder="1"/>
    <xf numFmtId="0" fontId="14" fillId="0" borderId="35" xfId="0" applyFont="1" applyBorder="1"/>
    <xf numFmtId="0" fontId="13" fillId="6" borderId="11" xfId="0" applyFont="1" applyFill="1" applyBorder="1" applyAlignment="1">
      <alignment horizontal="center" vertical="center"/>
    </xf>
    <xf numFmtId="0" fontId="14" fillId="0" borderId="36" xfId="0" applyFont="1" applyBorder="1"/>
    <xf numFmtId="0" fontId="13" fillId="6" borderId="37" xfId="0" applyFont="1" applyFill="1" applyBorder="1" applyAlignment="1">
      <alignment horizontal="center" vertical="center"/>
    </xf>
    <xf numFmtId="0" fontId="13" fillId="6" borderId="38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/>
    </xf>
    <xf numFmtId="0" fontId="19" fillId="0" borderId="31" xfId="0" applyFont="1" applyBorder="1"/>
    <xf numFmtId="0" fontId="20" fillId="0" borderId="31" xfId="0" applyFont="1" applyBorder="1"/>
    <xf numFmtId="40" fontId="8" fillId="5" borderId="25" xfId="0" applyNumberFormat="1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166" fontId="22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1" fontId="23" fillId="0" borderId="0" xfId="0" applyNumberFormat="1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25" fillId="0" borderId="0" xfId="0" applyFont="1"/>
    <xf numFmtId="1" fontId="25" fillId="7" borderId="39" xfId="0" applyNumberFormat="1" applyFont="1" applyFill="1" applyBorder="1" applyAlignment="1">
      <alignment horizontal="center" vertical="center" wrapText="1"/>
    </xf>
    <xf numFmtId="0" fontId="25" fillId="7" borderId="40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14" fillId="0" borderId="41" xfId="0" applyFont="1" applyBorder="1"/>
    <xf numFmtId="0" fontId="14" fillId="0" borderId="42" xfId="0" applyFont="1" applyBorder="1"/>
    <xf numFmtId="0" fontId="0" fillId="0" borderId="0" xfId="0"/>
    <xf numFmtId="0" fontId="14" fillId="0" borderId="26" xfId="0" applyFont="1" applyBorder="1"/>
    <xf numFmtId="0" fontId="14" fillId="0" borderId="43" xfId="0" applyFont="1" applyBorder="1"/>
    <xf numFmtId="0" fontId="14" fillId="0" borderId="27" xfId="0" applyFont="1" applyBorder="1"/>
    <xf numFmtId="0" fontId="25" fillId="7" borderId="41" xfId="0" applyFont="1" applyFill="1" applyBorder="1" applyAlignment="1">
      <alignment horizontal="center" vertical="center" wrapText="1"/>
    </xf>
    <xf numFmtId="0" fontId="14" fillId="0" borderId="28" xfId="0" applyFont="1" applyBorder="1"/>
    <xf numFmtId="0" fontId="25" fillId="7" borderId="31" xfId="0" applyFont="1" applyFill="1" applyBorder="1" applyAlignment="1">
      <alignment horizontal="center" vertical="center" wrapText="1"/>
    </xf>
    <xf numFmtId="0" fontId="25" fillId="7" borderId="28" xfId="0" applyFont="1" applyFill="1" applyBorder="1" applyAlignment="1">
      <alignment horizontal="center" vertical="center" wrapText="1"/>
    </xf>
    <xf numFmtId="1" fontId="25" fillId="7" borderId="31" xfId="0" applyNumberFormat="1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14" fillId="0" borderId="23" xfId="0" applyFont="1" applyBorder="1"/>
    <xf numFmtId="0" fontId="14" fillId="0" borderId="22" xfId="0" applyFont="1" applyBorder="1"/>
    <xf numFmtId="1" fontId="25" fillId="0" borderId="31" xfId="0" applyNumberFormat="1" applyFont="1" applyBorder="1" applyAlignment="1">
      <alignment horizontal="center" vertical="center" wrapText="1"/>
    </xf>
    <xf numFmtId="1" fontId="25" fillId="0" borderId="21" xfId="0" applyNumberFormat="1" applyFont="1" applyBorder="1" applyAlignment="1">
      <alignment horizontal="center" vertical="center" wrapText="1"/>
    </xf>
    <xf numFmtId="0" fontId="25" fillId="0" borderId="31" xfId="0" applyFont="1" applyBorder="1" applyAlignment="1">
      <alignment vertical="center" wrapText="1"/>
    </xf>
    <xf numFmtId="1" fontId="25" fillId="0" borderId="31" xfId="0" applyNumberFormat="1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 wrapText="1"/>
    </xf>
    <xf numFmtId="1" fontId="25" fillId="0" borderId="21" xfId="0" applyNumberFormat="1" applyFont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 wrapText="1"/>
    </xf>
    <xf numFmtId="4" fontId="25" fillId="8" borderId="31" xfId="0" applyNumberFormat="1" applyFont="1" applyFill="1" applyBorder="1" applyAlignment="1">
      <alignment vertical="center" wrapText="1"/>
    </xf>
    <xf numFmtId="167" fontId="25" fillId="8" borderId="31" xfId="0" applyNumberFormat="1" applyFont="1" applyFill="1" applyBorder="1" applyAlignment="1">
      <alignment vertical="center" wrapText="1"/>
    </xf>
    <xf numFmtId="4" fontId="25" fillId="0" borderId="31" xfId="0" applyNumberFormat="1" applyFont="1" applyBorder="1" applyAlignment="1">
      <alignment horizontal="right" vertical="center"/>
    </xf>
    <xf numFmtId="0" fontId="25" fillId="0" borderId="21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left" vertical="center" wrapText="1"/>
    </xf>
    <xf numFmtId="1" fontId="25" fillId="0" borderId="21" xfId="0" applyNumberFormat="1" applyFont="1" applyBorder="1" applyAlignment="1">
      <alignment horizontal="left" vertical="center" wrapText="1"/>
    </xf>
    <xf numFmtId="1" fontId="25" fillId="0" borderId="31" xfId="0" applyNumberFormat="1" applyFont="1" applyBorder="1" applyAlignment="1">
      <alignment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1" fontId="25" fillId="9" borderId="21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left" vertical="center" wrapText="1"/>
    </xf>
    <xf numFmtId="0" fontId="14" fillId="9" borderId="23" xfId="0" applyFont="1" applyFill="1" applyBorder="1"/>
    <xf numFmtId="0" fontId="14" fillId="9" borderId="22" xfId="0" applyFont="1" applyFill="1" applyBorder="1"/>
    <xf numFmtId="0" fontId="25" fillId="9" borderId="31" xfId="0" applyFont="1" applyFill="1" applyBorder="1" applyAlignment="1">
      <alignment horizontal="left" vertical="center" wrapText="1"/>
    </xf>
    <xf numFmtId="168" fontId="25" fillId="8" borderId="31" xfId="0" applyNumberFormat="1" applyFont="1" applyFill="1" applyBorder="1" applyAlignment="1">
      <alignment vertical="center" wrapText="1"/>
    </xf>
    <xf numFmtId="1" fontId="25" fillId="9" borderId="21" xfId="0" applyNumberFormat="1" applyFont="1" applyFill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1" fontId="25" fillId="0" borderId="21" xfId="0" applyNumberFormat="1" applyFont="1" applyBorder="1" applyAlignment="1">
      <alignment vertical="center" wrapText="1"/>
    </xf>
    <xf numFmtId="1" fontId="25" fillId="0" borderId="23" xfId="0" applyNumberFormat="1" applyFont="1" applyBorder="1" applyAlignment="1">
      <alignment horizontal="center" vertical="center" wrapText="1"/>
    </xf>
    <xf numFmtId="167" fontId="25" fillId="0" borderId="31" xfId="0" applyNumberFormat="1" applyFont="1" applyBorder="1" applyAlignment="1">
      <alignment vertical="center" wrapText="1"/>
    </xf>
    <xf numFmtId="43" fontId="25" fillId="8" borderId="31" xfId="1" applyFont="1" applyFill="1" applyBorder="1" applyAlignment="1">
      <alignment vertical="center" wrapText="1"/>
    </xf>
    <xf numFmtId="1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7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right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2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1" fontId="25" fillId="9" borderId="31" xfId="0" applyNumberFormat="1" applyFont="1" applyFill="1" applyBorder="1" applyAlignment="1">
      <alignment horizontal="center" vertical="center" wrapText="1"/>
    </xf>
    <xf numFmtId="0" fontId="25" fillId="9" borderId="31" xfId="0" applyFont="1" applyFill="1" applyBorder="1" applyAlignment="1">
      <alignment vertical="center" wrapText="1"/>
    </xf>
    <xf numFmtId="43" fontId="25" fillId="8" borderId="31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4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329565</xdr:rowOff>
    </xdr:from>
    <xdr:ext cx="5619750" cy="3619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88946884-7DE9-4FD9-8AF8-9887A048E24F}"/>
            </a:ext>
          </a:extLst>
        </xdr:cNvPr>
        <xdr:cNvSpPr txBox="1"/>
      </xdr:nvSpPr>
      <xdr:spPr>
        <a:xfrm>
          <a:off x="0" y="5907405"/>
          <a:ext cx="56197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latin typeface="Courier New"/>
              <a:ea typeface="Courier New"/>
              <a:cs typeface="Courier New"/>
              <a:sym typeface="Courier New"/>
            </a:rPr>
            <a:t>Box per Crane per Hour (B/C/H) dan Box per Ship per Crane (B/S/H)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8639-4796-41A7-8CE4-6D5F753E6B9B}">
  <dimension ref="A1:AO398"/>
  <sheetViews>
    <sheetView tabSelected="1" workbookViewId="0">
      <selection activeCell="H36" sqref="H36"/>
    </sheetView>
  </sheetViews>
  <sheetFormatPr defaultRowHeight="14.4" x14ac:dyDescent="0.3"/>
  <sheetData>
    <row r="1" spans="1:41" ht="45.6" x14ac:dyDescent="0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8" x14ac:dyDescent="0.35">
      <c r="A2" s="3" t="s">
        <v>1</v>
      </c>
      <c r="B2" s="4"/>
      <c r="C2" s="4"/>
      <c r="D2" s="4"/>
      <c r="E2" s="4"/>
      <c r="F2" s="4"/>
      <c r="G2" s="4"/>
      <c r="H2" s="4"/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ht="21" x14ac:dyDescent="0.4">
      <c r="A3" s="6"/>
      <c r="B3" s="7"/>
      <c r="C3" s="8"/>
      <c r="D3" s="8"/>
      <c r="E3" s="8"/>
      <c r="F3" s="8"/>
      <c r="G3" s="8"/>
      <c r="H3" s="8"/>
      <c r="I3" s="9"/>
      <c r="J3" s="9"/>
      <c r="K3" s="8"/>
      <c r="L3" s="10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2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ht="23.4" x14ac:dyDescent="0.4">
      <c r="A4" s="13" t="s">
        <v>2</v>
      </c>
      <c r="B4" s="14"/>
      <c r="C4" s="15"/>
      <c r="D4" s="15"/>
      <c r="E4" s="15"/>
      <c r="F4" s="15"/>
      <c r="G4" s="15"/>
      <c r="H4" s="15"/>
      <c r="I4" s="16"/>
      <c r="J4" s="16"/>
      <c r="K4" s="15"/>
      <c r="L4" s="17"/>
      <c r="M4" s="18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9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spans="1:41" x14ac:dyDescent="0.3">
      <c r="A5" s="20" t="s">
        <v>3</v>
      </c>
      <c r="B5" s="21" t="s">
        <v>4</v>
      </c>
      <c r="C5" s="21" t="s">
        <v>5</v>
      </c>
      <c r="D5" s="22" t="s">
        <v>6</v>
      </c>
      <c r="E5" s="23"/>
      <c r="F5" s="22" t="e">
        <f>"Realisasi"&amp;" "&amp;$A$1-1</f>
        <v>#VALUE!</v>
      </c>
      <c r="G5" s="23"/>
      <c r="H5" s="22" t="str">
        <f>"RKAP"&amp;" "&amp;$A$1</f>
        <v>RKAP LAPORAN KINERJA OPERASIONAL PT. PELABUHAN TANJUNG PRIOK TAHUN 2021</v>
      </c>
      <c r="I5" s="23"/>
      <c r="J5" s="22" t="str">
        <f>"REALISASI"&amp;" "&amp;$A$1</f>
        <v>REALISASI LAPORAN KINERJA OPERASIONAL PT. PELABUHAN TANJUNG PRIOK TAHUN 2021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3"/>
      <c r="AH5" s="22" t="s">
        <v>7</v>
      </c>
      <c r="AI5" s="23"/>
      <c r="AJ5" s="22" t="s">
        <v>8</v>
      </c>
      <c r="AK5" s="23"/>
      <c r="AL5" s="22" t="s">
        <v>9</v>
      </c>
      <c r="AM5" s="23"/>
      <c r="AN5" s="22" t="s">
        <v>10</v>
      </c>
      <c r="AO5" s="25"/>
    </row>
    <row r="6" spans="1:41" ht="15.6" x14ac:dyDescent="0.3">
      <c r="A6" s="26"/>
      <c r="B6" s="27"/>
      <c r="C6" s="27"/>
      <c r="D6" s="28"/>
      <c r="E6" s="29"/>
      <c r="F6" s="28"/>
      <c r="G6" s="29"/>
      <c r="H6" s="28"/>
      <c r="I6" s="29"/>
      <c r="J6" s="30" t="s">
        <v>11</v>
      </c>
      <c r="K6" s="31"/>
      <c r="L6" s="30" t="s">
        <v>12</v>
      </c>
      <c r="M6" s="31"/>
      <c r="N6" s="30" t="s">
        <v>13</v>
      </c>
      <c r="O6" s="31"/>
      <c r="P6" s="30" t="s">
        <v>14</v>
      </c>
      <c r="Q6" s="31"/>
      <c r="R6" s="30" t="s">
        <v>15</v>
      </c>
      <c r="S6" s="31"/>
      <c r="T6" s="30" t="s">
        <v>16</v>
      </c>
      <c r="U6" s="31"/>
      <c r="V6" s="30" t="s">
        <v>17</v>
      </c>
      <c r="W6" s="31"/>
      <c r="X6" s="30" t="s">
        <v>18</v>
      </c>
      <c r="Y6" s="31"/>
      <c r="Z6" s="30" t="s">
        <v>19</v>
      </c>
      <c r="AA6" s="31"/>
      <c r="AB6" s="30" t="s">
        <v>20</v>
      </c>
      <c r="AC6" s="31"/>
      <c r="AD6" s="30" t="s">
        <v>21</v>
      </c>
      <c r="AE6" s="31"/>
      <c r="AF6" s="30" t="s">
        <v>22</v>
      </c>
      <c r="AG6" s="31"/>
      <c r="AH6" s="28"/>
      <c r="AI6" s="29"/>
      <c r="AJ6" s="28"/>
      <c r="AK6" s="29"/>
      <c r="AL6" s="28"/>
      <c r="AM6" s="29"/>
      <c r="AN6" s="28"/>
      <c r="AO6" s="32"/>
    </row>
    <row r="7" spans="1:41" ht="16.2" thickBot="1" x14ac:dyDescent="0.35">
      <c r="A7" s="33"/>
      <c r="B7" s="34"/>
      <c r="C7" s="34"/>
      <c r="D7" s="35" t="s">
        <v>23</v>
      </c>
      <c r="E7" s="35" t="s">
        <v>24</v>
      </c>
      <c r="F7" s="35" t="s">
        <v>23</v>
      </c>
      <c r="G7" s="35" t="s">
        <v>24</v>
      </c>
      <c r="H7" s="35" t="s">
        <v>23</v>
      </c>
      <c r="I7" s="35" t="s">
        <v>24</v>
      </c>
      <c r="J7" s="35" t="s">
        <v>23</v>
      </c>
      <c r="K7" s="35" t="s">
        <v>24</v>
      </c>
      <c r="L7" s="35" t="s">
        <v>23</v>
      </c>
      <c r="M7" s="35" t="s">
        <v>24</v>
      </c>
      <c r="N7" s="35" t="s">
        <v>23</v>
      </c>
      <c r="O7" s="35" t="s">
        <v>24</v>
      </c>
      <c r="P7" s="35" t="s">
        <v>23</v>
      </c>
      <c r="Q7" s="35" t="s">
        <v>24</v>
      </c>
      <c r="R7" s="35" t="s">
        <v>23</v>
      </c>
      <c r="S7" s="35" t="s">
        <v>24</v>
      </c>
      <c r="T7" s="35" t="s">
        <v>23</v>
      </c>
      <c r="U7" s="35" t="s">
        <v>24</v>
      </c>
      <c r="V7" s="35" t="s">
        <v>23</v>
      </c>
      <c r="W7" s="35" t="s">
        <v>24</v>
      </c>
      <c r="X7" s="35" t="s">
        <v>23</v>
      </c>
      <c r="Y7" s="35" t="s">
        <v>24</v>
      </c>
      <c r="Z7" s="35" t="s">
        <v>23</v>
      </c>
      <c r="AA7" s="35" t="s">
        <v>24</v>
      </c>
      <c r="AB7" s="35" t="s">
        <v>23</v>
      </c>
      <c r="AC7" s="35" t="s">
        <v>24</v>
      </c>
      <c r="AD7" s="35" t="s">
        <v>23</v>
      </c>
      <c r="AE7" s="35" t="s">
        <v>24</v>
      </c>
      <c r="AF7" s="35" t="s">
        <v>23</v>
      </c>
      <c r="AG7" s="35" t="s">
        <v>24</v>
      </c>
      <c r="AH7" s="35" t="s">
        <v>23</v>
      </c>
      <c r="AI7" s="35" t="s">
        <v>24</v>
      </c>
      <c r="AJ7" s="35" t="s">
        <v>23</v>
      </c>
      <c r="AK7" s="35" t="s">
        <v>24</v>
      </c>
      <c r="AL7" s="35" t="s">
        <v>23</v>
      </c>
      <c r="AM7" s="35" t="s">
        <v>24</v>
      </c>
      <c r="AN7" s="35" t="s">
        <v>23</v>
      </c>
      <c r="AO7" s="36" t="s">
        <v>24</v>
      </c>
    </row>
    <row r="8" spans="1:41" x14ac:dyDescent="0.3">
      <c r="A8" s="37"/>
      <c r="B8" s="38" t="s">
        <v>25</v>
      </c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 t="str">
        <f t="shared" ref="AH8:AI14" si="0">IFERROR(AVERAGE(J8,L8,N8,P8,R8,T8,V8,X8,Z8,AB8,AD8,AF8),"")</f>
        <v/>
      </c>
      <c r="AI8" s="40" t="str">
        <f t="shared" si="0"/>
        <v/>
      </c>
      <c r="AJ8" s="40" t="str">
        <f t="shared" ref="AJ8:AK8" si="1">IFERROR((H8-AH8)/H8*100,"")</f>
        <v/>
      </c>
      <c r="AK8" s="40" t="str">
        <f t="shared" si="1"/>
        <v/>
      </c>
      <c r="AL8" s="40" t="str">
        <f t="shared" ref="AL8:AM14" si="2">IFERROR((AH8/F8)*100,"")</f>
        <v/>
      </c>
      <c r="AM8" s="40" t="str">
        <f t="shared" si="2"/>
        <v/>
      </c>
      <c r="AN8" s="40" t="str">
        <f t="shared" ref="AN8:AO14" si="3">IFERROR((AH8/H8)*100,"")</f>
        <v/>
      </c>
      <c r="AO8" s="41" t="str">
        <f t="shared" si="3"/>
        <v/>
      </c>
    </row>
    <row r="9" spans="1:41" x14ac:dyDescent="0.3">
      <c r="A9" s="42"/>
      <c r="B9" s="43" t="s">
        <v>26</v>
      </c>
      <c r="C9" s="44" t="s">
        <v>27</v>
      </c>
      <c r="D9" s="45"/>
      <c r="E9" s="46"/>
      <c r="F9" s="45">
        <v>46.18</v>
      </c>
      <c r="G9" s="46">
        <v>55.97</v>
      </c>
      <c r="H9" s="45">
        <v>47.15</v>
      </c>
      <c r="I9" s="46">
        <v>65</v>
      </c>
      <c r="J9" s="45">
        <v>55.87</v>
      </c>
      <c r="K9" s="46">
        <v>60.36</v>
      </c>
      <c r="L9" s="45">
        <v>49</v>
      </c>
      <c r="M9" s="46">
        <v>59.46</v>
      </c>
      <c r="N9" s="45">
        <v>57.25</v>
      </c>
      <c r="O9" s="46">
        <v>55.01</v>
      </c>
      <c r="P9" s="45"/>
      <c r="Q9" s="46">
        <v>55.86</v>
      </c>
      <c r="R9" s="45">
        <v>60</v>
      </c>
      <c r="S9" s="46">
        <v>58.5</v>
      </c>
      <c r="T9" s="45">
        <v>71</v>
      </c>
      <c r="U9" s="46">
        <v>59.69</v>
      </c>
      <c r="V9" s="45">
        <v>38.590000000000003</v>
      </c>
      <c r="W9" s="46">
        <v>64.69</v>
      </c>
      <c r="X9" s="45">
        <v>61</v>
      </c>
      <c r="Y9" s="46">
        <v>62.74</v>
      </c>
      <c r="Z9" s="45"/>
      <c r="AA9" s="46"/>
      <c r="AB9" s="45"/>
      <c r="AC9" s="46"/>
      <c r="AD9" s="45"/>
      <c r="AE9" s="46"/>
      <c r="AF9" s="45"/>
      <c r="AG9" s="46"/>
      <c r="AH9" s="47">
        <f t="shared" si="0"/>
        <v>56.101428571428578</v>
      </c>
      <c r="AI9" s="48">
        <f t="shared" si="0"/>
        <v>59.53875</v>
      </c>
      <c r="AJ9" s="49">
        <f t="shared" ref="AJ9:AK14" si="4">IFERROR((AH9-H9)/H9*100,"")</f>
        <v>18.985002272382989</v>
      </c>
      <c r="AK9" s="49">
        <f t="shared" si="4"/>
        <v>-8.4019230769230759</v>
      </c>
      <c r="AL9" s="47">
        <f t="shared" si="2"/>
        <v>121.48425416073749</v>
      </c>
      <c r="AM9" s="48">
        <f t="shared" si="2"/>
        <v>106.37618366982313</v>
      </c>
      <c r="AN9" s="47">
        <f t="shared" si="3"/>
        <v>118.98500227238299</v>
      </c>
      <c r="AO9" s="48">
        <f t="shared" si="3"/>
        <v>91.598076923076917</v>
      </c>
    </row>
    <row r="10" spans="1:41" x14ac:dyDescent="0.3">
      <c r="A10" s="42"/>
      <c r="B10" s="43" t="s">
        <v>28</v>
      </c>
      <c r="C10" s="44" t="s">
        <v>27</v>
      </c>
      <c r="D10" s="45"/>
      <c r="E10" s="46"/>
      <c r="F10" s="45">
        <v>11.9</v>
      </c>
      <c r="G10" s="46">
        <v>23.04</v>
      </c>
      <c r="H10" s="45">
        <v>11.52</v>
      </c>
      <c r="I10" s="46">
        <v>19.25</v>
      </c>
      <c r="J10" s="45">
        <v>15.5</v>
      </c>
      <c r="K10" s="46">
        <v>29.78</v>
      </c>
      <c r="L10" s="45">
        <v>11.62</v>
      </c>
      <c r="M10" s="46">
        <v>27.84</v>
      </c>
      <c r="N10" s="45">
        <v>16.5</v>
      </c>
      <c r="O10" s="46">
        <v>25.87</v>
      </c>
      <c r="P10" s="45"/>
      <c r="Q10" s="46">
        <v>24.53</v>
      </c>
      <c r="R10" s="45">
        <v>20.58</v>
      </c>
      <c r="S10" s="46">
        <v>24.83</v>
      </c>
      <c r="T10" s="45">
        <v>3.75</v>
      </c>
      <c r="U10" s="46">
        <v>23.46</v>
      </c>
      <c r="V10" s="45">
        <v>11.59</v>
      </c>
      <c r="W10" s="46">
        <v>25.58</v>
      </c>
      <c r="X10" s="45">
        <v>21.87</v>
      </c>
      <c r="Y10" s="46">
        <v>24.44</v>
      </c>
      <c r="Z10" s="45"/>
      <c r="AA10" s="46"/>
      <c r="AB10" s="45"/>
      <c r="AC10" s="46"/>
      <c r="AD10" s="45"/>
      <c r="AE10" s="46"/>
      <c r="AF10" s="45"/>
      <c r="AG10" s="46"/>
      <c r="AH10" s="47">
        <f t="shared" si="0"/>
        <v>14.487142857142857</v>
      </c>
      <c r="AI10" s="48">
        <f t="shared" si="0"/>
        <v>25.791250000000005</v>
      </c>
      <c r="AJ10" s="49">
        <f t="shared" si="4"/>
        <v>25.756448412698411</v>
      </c>
      <c r="AK10" s="49">
        <f t="shared" si="4"/>
        <v>33.980519480519504</v>
      </c>
      <c r="AL10" s="47">
        <f t="shared" si="2"/>
        <v>121.74069627851141</v>
      </c>
      <c r="AM10" s="48">
        <f t="shared" si="2"/>
        <v>111.94118923611114</v>
      </c>
      <c r="AN10" s="47">
        <f t="shared" si="3"/>
        <v>125.75644841269842</v>
      </c>
      <c r="AO10" s="48">
        <f t="shared" si="3"/>
        <v>133.98051948051949</v>
      </c>
    </row>
    <row r="11" spans="1:41" x14ac:dyDescent="0.3">
      <c r="A11" s="42"/>
      <c r="B11" s="43" t="s">
        <v>29</v>
      </c>
      <c r="C11" s="44" t="s">
        <v>27</v>
      </c>
      <c r="D11" s="45"/>
      <c r="E11" s="46"/>
      <c r="F11" s="45">
        <v>34.28</v>
      </c>
      <c r="G11" s="46">
        <v>33.01</v>
      </c>
      <c r="H11" s="45">
        <v>35.630000000000003</v>
      </c>
      <c r="I11" s="46">
        <v>45.75</v>
      </c>
      <c r="J11" s="45">
        <v>40.380000000000003</v>
      </c>
      <c r="K11" s="46">
        <v>30.58</v>
      </c>
      <c r="L11" s="45">
        <v>37.369999999999997</v>
      </c>
      <c r="M11" s="46">
        <v>31.62</v>
      </c>
      <c r="N11" s="45">
        <v>40.75</v>
      </c>
      <c r="O11" s="46">
        <v>29.13</v>
      </c>
      <c r="P11" s="45"/>
      <c r="Q11" s="46">
        <v>31.33</v>
      </c>
      <c r="R11" s="45">
        <v>39.42</v>
      </c>
      <c r="S11" s="46">
        <v>33.67</v>
      </c>
      <c r="T11" s="45">
        <v>67.25</v>
      </c>
      <c r="U11" s="46">
        <v>36.229999999999997</v>
      </c>
      <c r="V11" s="45">
        <v>27</v>
      </c>
      <c r="W11" s="46">
        <v>39.11</v>
      </c>
      <c r="X11" s="45">
        <v>39.130000000000003</v>
      </c>
      <c r="Y11" s="46">
        <v>38.299999999999997</v>
      </c>
      <c r="Z11" s="45"/>
      <c r="AA11" s="46"/>
      <c r="AB11" s="45"/>
      <c r="AC11" s="46"/>
      <c r="AD11" s="45"/>
      <c r="AE11" s="46"/>
      <c r="AF11" s="45"/>
      <c r="AG11" s="46"/>
      <c r="AH11" s="47">
        <f t="shared" si="0"/>
        <v>41.614285714285714</v>
      </c>
      <c r="AI11" s="48">
        <f t="shared" si="0"/>
        <v>33.746249999999996</v>
      </c>
      <c r="AJ11" s="49">
        <f t="shared" si="4"/>
        <v>16.795637704983751</v>
      </c>
      <c r="AK11" s="49">
        <f t="shared" si="4"/>
        <v>-26.237704918032794</v>
      </c>
      <c r="AL11" s="47">
        <f t="shared" si="2"/>
        <v>121.39523253875646</v>
      </c>
      <c r="AM11" s="48">
        <f t="shared" si="2"/>
        <v>102.23038473189942</v>
      </c>
      <c r="AN11" s="47">
        <f t="shared" si="3"/>
        <v>116.79563770498376</v>
      </c>
      <c r="AO11" s="48">
        <f t="shared" si="3"/>
        <v>73.762295081967196</v>
      </c>
    </row>
    <row r="12" spans="1:41" x14ac:dyDescent="0.3">
      <c r="A12" s="42"/>
      <c r="B12" s="43" t="s">
        <v>30</v>
      </c>
      <c r="C12" s="44" t="s">
        <v>27</v>
      </c>
      <c r="D12" s="45"/>
      <c r="E12" s="46"/>
      <c r="F12" s="45">
        <v>31.57</v>
      </c>
      <c r="G12" s="46">
        <v>29.55</v>
      </c>
      <c r="H12" s="45">
        <v>32.090000000000003</v>
      </c>
      <c r="I12" s="46">
        <v>42.25</v>
      </c>
      <c r="J12" s="45">
        <v>40.380000000000003</v>
      </c>
      <c r="K12" s="46">
        <v>29.92</v>
      </c>
      <c r="L12" s="45">
        <v>37.369999999999997</v>
      </c>
      <c r="M12" s="46">
        <v>30.93</v>
      </c>
      <c r="N12" s="45">
        <v>40</v>
      </c>
      <c r="O12" s="46">
        <v>28.79</v>
      </c>
      <c r="P12" s="45"/>
      <c r="Q12" s="46">
        <v>30.29</v>
      </c>
      <c r="R12" s="45">
        <v>36.92</v>
      </c>
      <c r="S12" s="46">
        <v>30.72</v>
      </c>
      <c r="T12" s="45">
        <v>43.25</v>
      </c>
      <c r="U12" s="46">
        <v>31.83</v>
      </c>
      <c r="V12" s="45">
        <v>25.25</v>
      </c>
      <c r="W12" s="46">
        <v>34.340000000000003</v>
      </c>
      <c r="X12" s="45">
        <v>37.130000000000003</v>
      </c>
      <c r="Y12" s="46">
        <v>33.35</v>
      </c>
      <c r="Z12" s="45"/>
      <c r="AA12" s="46"/>
      <c r="AB12" s="45"/>
      <c r="AC12" s="46"/>
      <c r="AD12" s="45"/>
      <c r="AE12" s="46"/>
      <c r="AF12" s="45"/>
      <c r="AG12" s="46"/>
      <c r="AH12" s="47">
        <f t="shared" si="0"/>
        <v>37.18571428571429</v>
      </c>
      <c r="AI12" s="48">
        <f t="shared" si="0"/>
        <v>31.271250000000002</v>
      </c>
      <c r="AJ12" s="49">
        <f t="shared" si="4"/>
        <v>15.879446200418467</v>
      </c>
      <c r="AK12" s="49">
        <f t="shared" si="4"/>
        <v>-25.985207100591712</v>
      </c>
      <c r="AL12" s="47">
        <f t="shared" si="2"/>
        <v>117.78813520973802</v>
      </c>
      <c r="AM12" s="48">
        <f t="shared" si="2"/>
        <v>105.82487309644671</v>
      </c>
      <c r="AN12" s="47">
        <f t="shared" si="3"/>
        <v>115.87944620041849</v>
      </c>
      <c r="AO12" s="48">
        <f t="shared" si="3"/>
        <v>74.014792899408292</v>
      </c>
    </row>
    <row r="13" spans="1:41" x14ac:dyDescent="0.3">
      <c r="A13" s="42"/>
      <c r="B13" s="43" t="s">
        <v>31</v>
      </c>
      <c r="C13" s="44" t="s">
        <v>27</v>
      </c>
      <c r="D13" s="45"/>
      <c r="E13" s="46"/>
      <c r="F13" s="45">
        <v>2.71</v>
      </c>
      <c r="G13" s="46">
        <v>3.46</v>
      </c>
      <c r="H13" s="45">
        <v>3.54</v>
      </c>
      <c r="I13" s="46">
        <v>3.5</v>
      </c>
      <c r="J13" s="45">
        <v>0</v>
      </c>
      <c r="K13" s="46">
        <v>0.66</v>
      </c>
      <c r="L13" s="45">
        <v>0</v>
      </c>
      <c r="M13" s="46">
        <v>0.68</v>
      </c>
      <c r="N13" s="45">
        <v>0.75</v>
      </c>
      <c r="O13" s="46">
        <v>0.34</v>
      </c>
      <c r="P13" s="45"/>
      <c r="Q13" s="46">
        <v>1.04</v>
      </c>
      <c r="R13" s="45">
        <v>2.5</v>
      </c>
      <c r="S13" s="46">
        <v>2.95</v>
      </c>
      <c r="T13" s="45">
        <v>24</v>
      </c>
      <c r="U13" s="46">
        <v>4.4000000000000004</v>
      </c>
      <c r="V13" s="45">
        <v>1.75</v>
      </c>
      <c r="W13" s="46">
        <v>4.7699999999999996</v>
      </c>
      <c r="X13" s="45">
        <v>2</v>
      </c>
      <c r="Y13" s="46">
        <v>4.95</v>
      </c>
      <c r="Z13" s="45"/>
      <c r="AA13" s="46"/>
      <c r="AB13" s="45"/>
      <c r="AC13" s="46"/>
      <c r="AD13" s="45"/>
      <c r="AE13" s="46"/>
      <c r="AF13" s="45"/>
      <c r="AG13" s="46"/>
      <c r="AH13" s="47">
        <f t="shared" si="0"/>
        <v>4.4285714285714288</v>
      </c>
      <c r="AI13" s="48">
        <f t="shared" si="0"/>
        <v>2.4737499999999999</v>
      </c>
      <c r="AJ13" s="49">
        <f t="shared" si="4"/>
        <v>25.100887812752227</v>
      </c>
      <c r="AK13" s="49">
        <f t="shared" si="4"/>
        <v>-29.321428571428577</v>
      </c>
      <c r="AL13" s="47">
        <f t="shared" si="2"/>
        <v>163.41591987348446</v>
      </c>
      <c r="AM13" s="48">
        <f t="shared" si="2"/>
        <v>71.49566473988439</v>
      </c>
      <c r="AN13" s="47">
        <f t="shared" si="3"/>
        <v>125.10088781275222</v>
      </c>
      <c r="AO13" s="48">
        <f t="shared" si="3"/>
        <v>70.678571428571431</v>
      </c>
    </row>
    <row r="14" spans="1:41" x14ac:dyDescent="0.3">
      <c r="A14" s="42"/>
      <c r="B14" s="43" t="s">
        <v>32</v>
      </c>
      <c r="C14" s="44" t="s">
        <v>33</v>
      </c>
      <c r="D14" s="45">
        <v>65</v>
      </c>
      <c r="E14" s="46">
        <v>65</v>
      </c>
      <c r="F14" s="45">
        <v>70.510000000000005</v>
      </c>
      <c r="G14" s="46">
        <v>53.98</v>
      </c>
      <c r="H14" s="45">
        <v>68.06</v>
      </c>
      <c r="I14" s="46">
        <v>65</v>
      </c>
      <c r="J14" s="45">
        <v>72.260000000000005</v>
      </c>
      <c r="K14" s="46">
        <v>49.57</v>
      </c>
      <c r="L14" s="45">
        <v>76.28</v>
      </c>
      <c r="M14" s="46">
        <v>52.03</v>
      </c>
      <c r="N14" s="45">
        <v>69.87</v>
      </c>
      <c r="O14" s="46">
        <v>52.34</v>
      </c>
      <c r="P14" s="45"/>
      <c r="Q14" s="46">
        <v>54.22</v>
      </c>
      <c r="R14" s="45">
        <v>61.53</v>
      </c>
      <c r="S14" s="46">
        <v>52.51</v>
      </c>
      <c r="T14" s="45">
        <v>60.92</v>
      </c>
      <c r="U14" s="46">
        <v>53.33</v>
      </c>
      <c r="V14" s="45">
        <v>65.430000000000007</v>
      </c>
      <c r="W14" s="46">
        <v>53.08</v>
      </c>
      <c r="X14" s="45">
        <v>60.87</v>
      </c>
      <c r="Y14" s="46">
        <v>53.16</v>
      </c>
      <c r="Z14" s="45"/>
      <c r="AA14" s="46"/>
      <c r="AB14" s="45"/>
      <c r="AC14" s="46"/>
      <c r="AD14" s="45"/>
      <c r="AE14" s="46"/>
      <c r="AF14" s="45"/>
      <c r="AG14" s="46"/>
      <c r="AH14" s="47">
        <f t="shared" si="0"/>
        <v>66.737142857142871</v>
      </c>
      <c r="AI14" s="48">
        <f t="shared" si="0"/>
        <v>52.53</v>
      </c>
      <c r="AJ14" s="49">
        <f t="shared" si="4"/>
        <v>-1.9436631543595817</v>
      </c>
      <c r="AK14" s="49">
        <f t="shared" si="4"/>
        <v>-19.184615384615384</v>
      </c>
      <c r="AL14" s="47">
        <f t="shared" si="2"/>
        <v>94.649188564945206</v>
      </c>
      <c r="AM14" s="48">
        <f t="shared" si="2"/>
        <v>97.313819933308636</v>
      </c>
      <c r="AN14" s="47">
        <f t="shared" si="3"/>
        <v>98.056336845640416</v>
      </c>
      <c r="AO14" s="48">
        <f t="shared" si="3"/>
        <v>80.815384615384616</v>
      </c>
    </row>
    <row r="15" spans="1:41" x14ac:dyDescent="0.3">
      <c r="A15" s="8"/>
      <c r="B15" s="8"/>
      <c r="C15" s="8"/>
      <c r="D15" s="8"/>
      <c r="E15" s="8"/>
      <c r="F15" s="8"/>
      <c r="G15" s="8"/>
      <c r="H15" s="8"/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50"/>
      <c r="AL15" s="50"/>
      <c r="AM15" s="50"/>
      <c r="AN15" s="50"/>
      <c r="AO15" s="50"/>
    </row>
    <row r="16" spans="1:41" ht="23.4" x14ac:dyDescent="0.4">
      <c r="A16" s="13" t="s">
        <v>34</v>
      </c>
      <c r="B16" s="14"/>
      <c r="C16" s="15"/>
      <c r="D16" s="15"/>
      <c r="E16" s="15"/>
      <c r="F16" s="15"/>
      <c r="G16" s="15"/>
      <c r="H16" s="15"/>
      <c r="I16" s="16"/>
      <c r="J16" s="16"/>
      <c r="K16" s="15"/>
      <c r="L16" s="17"/>
      <c r="M16" s="18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9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x14ac:dyDescent="0.3">
      <c r="A17" s="20" t="s">
        <v>3</v>
      </c>
      <c r="B17" s="21" t="s">
        <v>4</v>
      </c>
      <c r="C17" s="21" t="s">
        <v>5</v>
      </c>
      <c r="D17" s="22" t="s">
        <v>6</v>
      </c>
      <c r="E17" s="23"/>
      <c r="F17" s="22" t="e">
        <f>"Realisasi"&amp;" "&amp;$A$1-1</f>
        <v>#VALUE!</v>
      </c>
      <c r="G17" s="23"/>
      <c r="H17" s="22" t="str">
        <f>"RKAP"&amp;" "&amp;$A$1</f>
        <v>RKAP LAPORAN KINERJA OPERASIONAL PT. PELABUHAN TANJUNG PRIOK TAHUN 2021</v>
      </c>
      <c r="I17" s="23"/>
      <c r="J17" s="22" t="str">
        <f>"REALISASI"&amp;" "&amp;$A$1</f>
        <v>REALISASI LAPORAN KINERJA OPERASIONAL PT. PELABUHAN TANJUNG PRIOK TAHUN 2021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3"/>
      <c r="AH17" s="22" t="s">
        <v>7</v>
      </c>
      <c r="AI17" s="23"/>
      <c r="AJ17" s="22" t="s">
        <v>8</v>
      </c>
      <c r="AK17" s="23"/>
      <c r="AL17" s="22" t="s">
        <v>9</v>
      </c>
      <c r="AM17" s="23"/>
      <c r="AN17" s="22" t="s">
        <v>10</v>
      </c>
      <c r="AO17" s="25"/>
    </row>
    <row r="18" spans="1:41" ht="15.6" x14ac:dyDescent="0.3">
      <c r="A18" s="26"/>
      <c r="B18" s="27"/>
      <c r="C18" s="27"/>
      <c r="D18" s="28"/>
      <c r="E18" s="29"/>
      <c r="F18" s="28"/>
      <c r="G18" s="29"/>
      <c r="H18" s="28"/>
      <c r="I18" s="29"/>
      <c r="J18" s="30" t="s">
        <v>11</v>
      </c>
      <c r="K18" s="31"/>
      <c r="L18" s="30" t="s">
        <v>12</v>
      </c>
      <c r="M18" s="31"/>
      <c r="N18" s="30" t="s">
        <v>13</v>
      </c>
      <c r="O18" s="31"/>
      <c r="P18" s="30" t="s">
        <v>14</v>
      </c>
      <c r="Q18" s="31"/>
      <c r="R18" s="30" t="s">
        <v>15</v>
      </c>
      <c r="S18" s="31"/>
      <c r="T18" s="30" t="s">
        <v>16</v>
      </c>
      <c r="U18" s="31"/>
      <c r="V18" s="30" t="s">
        <v>17</v>
      </c>
      <c r="W18" s="31"/>
      <c r="X18" s="30" t="s">
        <v>18</v>
      </c>
      <c r="Y18" s="31"/>
      <c r="Z18" s="30" t="s">
        <v>19</v>
      </c>
      <c r="AA18" s="31"/>
      <c r="AB18" s="30" t="s">
        <v>20</v>
      </c>
      <c r="AC18" s="31"/>
      <c r="AD18" s="30" t="s">
        <v>21</v>
      </c>
      <c r="AE18" s="31"/>
      <c r="AF18" s="30" t="s">
        <v>22</v>
      </c>
      <c r="AG18" s="31"/>
      <c r="AH18" s="28"/>
      <c r="AI18" s="29"/>
      <c r="AJ18" s="28"/>
      <c r="AK18" s="29"/>
      <c r="AL18" s="28"/>
      <c r="AM18" s="29"/>
      <c r="AN18" s="28"/>
      <c r="AO18" s="32"/>
    </row>
    <row r="19" spans="1:41" ht="15.6" x14ac:dyDescent="0.3">
      <c r="A19" s="33"/>
      <c r="B19" s="34"/>
      <c r="C19" s="34"/>
      <c r="D19" s="35" t="s">
        <v>23</v>
      </c>
      <c r="E19" s="35" t="s">
        <v>24</v>
      </c>
      <c r="F19" s="35" t="s">
        <v>23</v>
      </c>
      <c r="G19" s="35" t="s">
        <v>24</v>
      </c>
      <c r="H19" s="35" t="s">
        <v>23</v>
      </c>
      <c r="I19" s="35" t="s">
        <v>24</v>
      </c>
      <c r="J19" s="35" t="s">
        <v>23</v>
      </c>
      <c r="K19" s="35" t="s">
        <v>24</v>
      </c>
      <c r="L19" s="35" t="s">
        <v>23</v>
      </c>
      <c r="M19" s="35" t="s">
        <v>24</v>
      </c>
      <c r="N19" s="35" t="s">
        <v>23</v>
      </c>
      <c r="O19" s="35" t="s">
        <v>24</v>
      </c>
      <c r="P19" s="35" t="s">
        <v>23</v>
      </c>
      <c r="Q19" s="35" t="s">
        <v>24</v>
      </c>
      <c r="R19" s="35" t="s">
        <v>23</v>
      </c>
      <c r="S19" s="35" t="s">
        <v>24</v>
      </c>
      <c r="T19" s="35" t="s">
        <v>23</v>
      </c>
      <c r="U19" s="35" t="s">
        <v>24</v>
      </c>
      <c r="V19" s="35" t="s">
        <v>23</v>
      </c>
      <c r="W19" s="35" t="s">
        <v>24</v>
      </c>
      <c r="X19" s="35" t="s">
        <v>23</v>
      </c>
      <c r="Y19" s="35" t="s">
        <v>24</v>
      </c>
      <c r="Z19" s="35" t="s">
        <v>23</v>
      </c>
      <c r="AA19" s="35" t="s">
        <v>24</v>
      </c>
      <c r="AB19" s="35" t="s">
        <v>23</v>
      </c>
      <c r="AC19" s="35" t="s">
        <v>24</v>
      </c>
      <c r="AD19" s="35" t="s">
        <v>23</v>
      </c>
      <c r="AE19" s="35" t="s">
        <v>24</v>
      </c>
      <c r="AF19" s="35" t="s">
        <v>23</v>
      </c>
      <c r="AG19" s="35" t="s">
        <v>24</v>
      </c>
      <c r="AH19" s="35" t="s">
        <v>23</v>
      </c>
      <c r="AI19" s="35" t="s">
        <v>24</v>
      </c>
      <c r="AJ19" s="35" t="s">
        <v>23</v>
      </c>
      <c r="AK19" s="35" t="s">
        <v>24</v>
      </c>
      <c r="AL19" s="35" t="s">
        <v>23</v>
      </c>
      <c r="AM19" s="35" t="s">
        <v>24</v>
      </c>
      <c r="AN19" s="35" t="s">
        <v>23</v>
      </c>
      <c r="AO19" s="36" t="s">
        <v>24</v>
      </c>
    </row>
    <row r="20" spans="1:41" x14ac:dyDescent="0.3">
      <c r="A20" s="51"/>
      <c r="B20" s="52" t="s">
        <v>25</v>
      </c>
      <c r="C20" s="44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 t="str">
        <f t="shared" ref="AH20:AI25" si="5">IFERROR(AVERAGE(J20,L20,N20,P20,R20,T20,V20,X20,Z20,AB20,AD20,AF20),"")</f>
        <v/>
      </c>
      <c r="AI20" s="53" t="str">
        <f t="shared" si="5"/>
        <v/>
      </c>
      <c r="AJ20" s="53" t="str">
        <f t="shared" ref="AJ20:AK25" si="6">IFERROR((AH20-H20)/H20*100,"")</f>
        <v/>
      </c>
      <c r="AK20" s="53" t="str">
        <f t="shared" si="6"/>
        <v/>
      </c>
      <c r="AL20" s="53" t="str">
        <f t="shared" ref="AL20:AM25" si="7">IFERROR((AH20/F20)*100,"")</f>
        <v/>
      </c>
      <c r="AM20" s="53" t="str">
        <f t="shared" si="7"/>
        <v/>
      </c>
      <c r="AN20" s="53" t="str">
        <f t="shared" ref="AN20:AO25" si="8">IFERROR((AH20/H20)*100,"")</f>
        <v/>
      </c>
      <c r="AO20" s="55" t="str">
        <f t="shared" si="8"/>
        <v/>
      </c>
    </row>
    <row r="21" spans="1:41" x14ac:dyDescent="0.3">
      <c r="A21" s="56"/>
      <c r="B21" s="57" t="s">
        <v>35</v>
      </c>
      <c r="C21" s="58" t="s">
        <v>36</v>
      </c>
      <c r="D21" s="59">
        <v>25</v>
      </c>
      <c r="E21" s="60">
        <v>25</v>
      </c>
      <c r="F21" s="59"/>
      <c r="G21" s="60">
        <v>41.48</v>
      </c>
      <c r="H21" s="59"/>
      <c r="I21" s="60">
        <v>42</v>
      </c>
      <c r="J21" s="59"/>
      <c r="K21" s="60">
        <v>40.65</v>
      </c>
      <c r="L21" s="59"/>
      <c r="M21" s="60">
        <v>76.849999999999994</v>
      </c>
      <c r="N21" s="59"/>
      <c r="O21" s="60">
        <v>57.36</v>
      </c>
      <c r="P21" s="59"/>
      <c r="Q21" s="60">
        <v>42.13</v>
      </c>
      <c r="R21" s="59"/>
      <c r="S21" s="60">
        <v>69.59</v>
      </c>
      <c r="T21" s="59"/>
      <c r="U21" s="60">
        <v>58.37</v>
      </c>
      <c r="V21" s="59"/>
      <c r="W21" s="60">
        <v>40.47</v>
      </c>
      <c r="X21" s="59"/>
      <c r="Y21" s="60">
        <v>44.74</v>
      </c>
      <c r="Z21" s="59"/>
      <c r="AA21" s="60"/>
      <c r="AB21" s="59"/>
      <c r="AC21" s="60"/>
      <c r="AD21" s="59"/>
      <c r="AE21" s="60"/>
      <c r="AF21" s="59"/>
      <c r="AG21" s="60"/>
      <c r="AH21" s="61" t="str">
        <f t="shared" si="5"/>
        <v/>
      </c>
      <c r="AI21" s="62">
        <f t="shared" si="5"/>
        <v>53.77000000000001</v>
      </c>
      <c r="AJ21" s="63" t="str">
        <f t="shared" si="6"/>
        <v/>
      </c>
      <c r="AK21" s="64">
        <f t="shared" si="6"/>
        <v>28.02380952380955</v>
      </c>
      <c r="AL21" s="61" t="str">
        <f t="shared" si="7"/>
        <v/>
      </c>
      <c r="AM21" s="62">
        <f t="shared" si="7"/>
        <v>129.62873674059793</v>
      </c>
      <c r="AN21" s="61" t="str">
        <f t="shared" si="8"/>
        <v/>
      </c>
      <c r="AO21" s="62">
        <f t="shared" si="8"/>
        <v>128.02380952380955</v>
      </c>
    </row>
    <row r="22" spans="1:41" x14ac:dyDescent="0.3">
      <c r="A22" s="51"/>
      <c r="B22" s="65" t="s">
        <v>37</v>
      </c>
      <c r="C22" s="66" t="s">
        <v>36</v>
      </c>
      <c r="D22" s="45">
        <v>30</v>
      </c>
      <c r="E22" s="46">
        <v>30</v>
      </c>
      <c r="F22" s="45"/>
      <c r="G22" s="46">
        <v>33.700000000000003</v>
      </c>
      <c r="H22" s="45"/>
      <c r="I22" s="46">
        <v>40</v>
      </c>
      <c r="J22" s="45"/>
      <c r="K22" s="46">
        <v>30.46</v>
      </c>
      <c r="L22" s="45"/>
      <c r="M22" s="46">
        <v>48.72</v>
      </c>
      <c r="N22" s="45"/>
      <c r="O22" s="46">
        <v>43.22</v>
      </c>
      <c r="P22" s="45"/>
      <c r="Q22" s="46">
        <v>27.79</v>
      </c>
      <c r="R22" s="45"/>
      <c r="S22" s="46">
        <v>56.73</v>
      </c>
      <c r="T22" s="45"/>
      <c r="U22" s="46">
        <v>38.909999999999997</v>
      </c>
      <c r="V22" s="45"/>
      <c r="W22" s="46">
        <v>54.9</v>
      </c>
      <c r="X22" s="45"/>
      <c r="Y22" s="46">
        <v>33.97</v>
      </c>
      <c r="Z22" s="45"/>
      <c r="AA22" s="46"/>
      <c r="AB22" s="45"/>
      <c r="AC22" s="46"/>
      <c r="AD22" s="45"/>
      <c r="AE22" s="46"/>
      <c r="AF22" s="45"/>
      <c r="AG22" s="46"/>
      <c r="AH22" s="47" t="str">
        <f t="shared" si="5"/>
        <v/>
      </c>
      <c r="AI22" s="48">
        <f t="shared" si="5"/>
        <v>41.837499999999991</v>
      </c>
      <c r="AJ22" s="63" t="str">
        <f t="shared" si="6"/>
        <v/>
      </c>
      <c r="AK22" s="64">
        <f t="shared" si="6"/>
        <v>4.5937499999999787</v>
      </c>
      <c r="AL22" s="47" t="str">
        <f t="shared" si="7"/>
        <v/>
      </c>
      <c r="AM22" s="48">
        <f t="shared" si="7"/>
        <v>124.146884272997</v>
      </c>
      <c r="AN22" s="47" t="str">
        <f t="shared" si="8"/>
        <v/>
      </c>
      <c r="AO22" s="48">
        <f t="shared" si="8"/>
        <v>104.59374999999997</v>
      </c>
    </row>
    <row r="23" spans="1:41" x14ac:dyDescent="0.3">
      <c r="A23" s="51"/>
      <c r="B23" s="65" t="s">
        <v>38</v>
      </c>
      <c r="C23" s="66" t="s">
        <v>39</v>
      </c>
      <c r="D23" s="45">
        <v>45</v>
      </c>
      <c r="E23" s="46">
        <v>45</v>
      </c>
      <c r="F23" s="45"/>
      <c r="G23" s="46"/>
      <c r="H23" s="45"/>
      <c r="I23" s="46"/>
      <c r="J23" s="45"/>
      <c r="K23" s="46"/>
      <c r="L23" s="45"/>
      <c r="M23" s="46"/>
      <c r="N23" s="45"/>
      <c r="O23" s="46"/>
      <c r="P23" s="45"/>
      <c r="Q23" s="46"/>
      <c r="R23" s="45"/>
      <c r="S23" s="46"/>
      <c r="T23" s="45"/>
      <c r="U23" s="46"/>
      <c r="V23" s="45"/>
      <c r="W23" s="46"/>
      <c r="X23" s="45"/>
      <c r="Y23" s="46"/>
      <c r="Z23" s="45"/>
      <c r="AA23" s="46"/>
      <c r="AB23" s="45"/>
      <c r="AC23" s="46"/>
      <c r="AD23" s="45"/>
      <c r="AE23" s="46"/>
      <c r="AF23" s="45"/>
      <c r="AG23" s="46"/>
      <c r="AH23" s="47" t="str">
        <f t="shared" si="5"/>
        <v/>
      </c>
      <c r="AI23" s="48" t="str">
        <f t="shared" si="5"/>
        <v/>
      </c>
      <c r="AJ23" s="63" t="str">
        <f t="shared" si="6"/>
        <v/>
      </c>
      <c r="AK23" s="64" t="str">
        <f t="shared" si="6"/>
        <v/>
      </c>
      <c r="AL23" s="47" t="str">
        <f t="shared" si="7"/>
        <v/>
      </c>
      <c r="AM23" s="48" t="str">
        <f t="shared" si="7"/>
        <v/>
      </c>
      <c r="AN23" s="47" t="str">
        <f t="shared" si="8"/>
        <v/>
      </c>
      <c r="AO23" s="48" t="str">
        <f t="shared" si="8"/>
        <v/>
      </c>
    </row>
    <row r="24" spans="1:41" x14ac:dyDescent="0.3">
      <c r="A24" s="51"/>
      <c r="B24" s="65" t="s">
        <v>40</v>
      </c>
      <c r="C24" s="66" t="s">
        <v>36</v>
      </c>
      <c r="D24" s="45">
        <v>100</v>
      </c>
      <c r="E24" s="46">
        <v>100</v>
      </c>
      <c r="F24" s="45">
        <v>113.52</v>
      </c>
      <c r="G24" s="46">
        <v>127.65</v>
      </c>
      <c r="H24" s="45">
        <v>115</v>
      </c>
      <c r="I24" s="46">
        <v>129</v>
      </c>
      <c r="J24" s="45">
        <v>81.12</v>
      </c>
      <c r="K24" s="46">
        <v>120.23</v>
      </c>
      <c r="L24" s="45">
        <v>97.95</v>
      </c>
      <c r="M24" s="46">
        <v>126.04</v>
      </c>
      <c r="N24" s="45">
        <v>95.22</v>
      </c>
      <c r="O24" s="46">
        <v>106.03</v>
      </c>
      <c r="P24" s="45"/>
      <c r="Q24" s="46">
        <v>103.21</v>
      </c>
      <c r="R24" s="45">
        <v>116.07</v>
      </c>
      <c r="S24" s="46">
        <v>101.53</v>
      </c>
      <c r="T24" s="45">
        <v>67.92</v>
      </c>
      <c r="U24" s="46">
        <v>103.04</v>
      </c>
      <c r="V24" s="45">
        <v>121.56</v>
      </c>
      <c r="W24" s="46">
        <v>124.77</v>
      </c>
      <c r="X24" s="45">
        <v>87.59</v>
      </c>
      <c r="Y24" s="46">
        <v>114.95</v>
      </c>
      <c r="Z24" s="45"/>
      <c r="AA24" s="46"/>
      <c r="AB24" s="45"/>
      <c r="AC24" s="46"/>
      <c r="AD24" s="45"/>
      <c r="AE24" s="46"/>
      <c r="AF24" s="45"/>
      <c r="AG24" s="46"/>
      <c r="AH24" s="47">
        <f t="shared" si="5"/>
        <v>95.347142857142856</v>
      </c>
      <c r="AI24" s="48">
        <f t="shared" si="5"/>
        <v>112.47499999999999</v>
      </c>
      <c r="AJ24" s="63">
        <f t="shared" si="6"/>
        <v>-17.08944099378882</v>
      </c>
      <c r="AK24" s="64">
        <f t="shared" si="6"/>
        <v>-12.810077519379851</v>
      </c>
      <c r="AL24" s="47">
        <f t="shared" si="7"/>
        <v>83.991493003120908</v>
      </c>
      <c r="AM24" s="48">
        <f t="shared" si="7"/>
        <v>88.112025068546799</v>
      </c>
      <c r="AN24" s="47">
        <f t="shared" si="8"/>
        <v>82.910559006211187</v>
      </c>
      <c r="AO24" s="48">
        <f t="shared" si="8"/>
        <v>87.189922480620154</v>
      </c>
    </row>
    <row r="25" spans="1:41" x14ac:dyDescent="0.3">
      <c r="A25" s="51"/>
      <c r="B25" s="65" t="s">
        <v>41</v>
      </c>
      <c r="C25" s="66" t="s">
        <v>36</v>
      </c>
      <c r="D25" s="45">
        <v>200</v>
      </c>
      <c r="E25" s="46">
        <v>200</v>
      </c>
      <c r="F25" s="45">
        <v>303.37</v>
      </c>
      <c r="G25" s="46">
        <v>244.58</v>
      </c>
      <c r="H25" s="45">
        <v>305</v>
      </c>
      <c r="I25" s="46">
        <v>245</v>
      </c>
      <c r="J25" s="45">
        <v>209.4</v>
      </c>
      <c r="K25" s="46">
        <v>216.62</v>
      </c>
      <c r="L25" s="45">
        <v>225.96</v>
      </c>
      <c r="M25" s="46">
        <v>218.23</v>
      </c>
      <c r="N25" s="45">
        <v>209.21</v>
      </c>
      <c r="O25" s="46">
        <v>204.81</v>
      </c>
      <c r="P25" s="45"/>
      <c r="Q25" s="46">
        <v>218.22</v>
      </c>
      <c r="R25" s="45">
        <v>234.97</v>
      </c>
      <c r="S25" s="46">
        <v>236.29</v>
      </c>
      <c r="T25" s="45"/>
      <c r="U25" s="46">
        <v>233.58</v>
      </c>
      <c r="V25" s="45">
        <v>327.35000000000002</v>
      </c>
      <c r="W25" s="46">
        <v>220.78</v>
      </c>
      <c r="X25" s="45">
        <v>236.81</v>
      </c>
      <c r="Y25" s="46">
        <v>241.37</v>
      </c>
      <c r="Z25" s="45"/>
      <c r="AA25" s="46"/>
      <c r="AB25" s="45"/>
      <c r="AC25" s="46"/>
      <c r="AD25" s="45"/>
      <c r="AE25" s="46"/>
      <c r="AF25" s="45"/>
      <c r="AG25" s="46"/>
      <c r="AH25" s="47">
        <f t="shared" si="5"/>
        <v>240.61666666666667</v>
      </c>
      <c r="AI25" s="48">
        <f t="shared" si="5"/>
        <v>223.73750000000001</v>
      </c>
      <c r="AJ25" s="63">
        <f t="shared" si="6"/>
        <v>-21.109289617486336</v>
      </c>
      <c r="AK25" s="64">
        <f t="shared" si="6"/>
        <v>-8.6785714285714235</v>
      </c>
      <c r="AL25" s="47">
        <f t="shared" si="7"/>
        <v>79.314588346463609</v>
      </c>
      <c r="AM25" s="48">
        <f t="shared" si="7"/>
        <v>91.47824842587292</v>
      </c>
      <c r="AN25" s="47">
        <f t="shared" si="8"/>
        <v>78.89071038251366</v>
      </c>
      <c r="AO25" s="48">
        <f t="shared" si="8"/>
        <v>91.321428571428569</v>
      </c>
    </row>
    <row r="26" spans="1:41" x14ac:dyDescent="0.3">
      <c r="A26" s="8"/>
      <c r="B26" s="8"/>
      <c r="C26" s="67"/>
      <c r="D26" s="8"/>
      <c r="E26" s="8"/>
      <c r="F26" s="8"/>
      <c r="G26" s="8"/>
      <c r="H26" s="8"/>
      <c r="I26" s="9"/>
      <c r="J26" s="9"/>
      <c r="K26" s="8"/>
      <c r="L26" s="8"/>
      <c r="M26" s="8"/>
      <c r="N26" s="6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ht="49.8" customHeight="1" x14ac:dyDescent="0.4">
      <c r="A27" s="13" t="s">
        <v>42</v>
      </c>
      <c r="B27" s="14"/>
      <c r="C27" s="15"/>
      <c r="D27" s="15"/>
      <c r="E27" s="15"/>
      <c r="F27" s="15"/>
      <c r="G27" s="15"/>
      <c r="H27" s="15"/>
      <c r="I27" s="16"/>
      <c r="J27" s="16"/>
      <c r="K27" s="15"/>
      <c r="L27" s="17"/>
      <c r="M27" s="18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9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spans="1:41" x14ac:dyDescent="0.3">
      <c r="A28" s="68" t="s">
        <v>3</v>
      </c>
      <c r="B28" s="69" t="s">
        <v>43</v>
      </c>
      <c r="C28" s="70" t="s">
        <v>5</v>
      </c>
      <c r="D28" s="71" t="s">
        <v>44</v>
      </c>
      <c r="E28" s="23"/>
      <c r="F28" s="71" t="e">
        <f>F5</f>
        <v>#VALUE!</v>
      </c>
      <c r="G28" s="23"/>
      <c r="H28" s="71" t="str">
        <f>H5</f>
        <v>RKAP LAPORAN KINERJA OPERASIONAL PT. PELABUHAN TANJUNG PRIOK TAHUN 2021</v>
      </c>
      <c r="I28" s="23"/>
      <c r="J28" s="71" t="str">
        <f>J5</f>
        <v>REALISASI LAPORAN KINERJA OPERASIONAL PT. PELABUHAN TANJUNG PRIOK TAHUN 2021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3"/>
      <c r="AH28" s="71" t="str">
        <f>AH5</f>
        <v>RATA-RATA</v>
      </c>
      <c r="AI28" s="23"/>
      <c r="AJ28" s="71" t="str">
        <f>AJ5</f>
        <v>Deviasi (%)</v>
      </c>
      <c r="AK28" s="23"/>
      <c r="AL28" s="71" t="str">
        <f>AL17</f>
        <v>Trend (%)</v>
      </c>
      <c r="AM28" s="23"/>
      <c r="AN28" s="71" t="str">
        <f>AN5</f>
        <v>Penyerapan (%)</v>
      </c>
      <c r="AO28" s="25"/>
    </row>
    <row r="29" spans="1:41" x14ac:dyDescent="0.3">
      <c r="A29" s="26"/>
      <c r="B29" s="72"/>
      <c r="C29" s="27"/>
      <c r="D29" s="72"/>
      <c r="E29" s="73"/>
      <c r="F29" s="72"/>
      <c r="G29" s="73"/>
      <c r="H29" s="72"/>
      <c r="I29" s="73"/>
      <c r="J29" s="28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29"/>
      <c r="AH29" s="72"/>
      <c r="AI29" s="73"/>
      <c r="AJ29" s="72"/>
      <c r="AK29" s="73"/>
      <c r="AL29" s="72"/>
      <c r="AM29" s="73"/>
      <c r="AN29" s="72"/>
      <c r="AO29" s="75"/>
    </row>
    <row r="30" spans="1:41" ht="15.6" x14ac:dyDescent="0.3">
      <c r="A30" s="26"/>
      <c r="B30" s="72"/>
      <c r="C30" s="27"/>
      <c r="D30" s="28"/>
      <c r="E30" s="29"/>
      <c r="F30" s="28"/>
      <c r="G30" s="29"/>
      <c r="H30" s="28"/>
      <c r="I30" s="29"/>
      <c r="J30" s="76" t="s">
        <v>11</v>
      </c>
      <c r="K30" s="31"/>
      <c r="L30" s="76" t="s">
        <v>12</v>
      </c>
      <c r="M30" s="31"/>
      <c r="N30" s="76" t="s">
        <v>13</v>
      </c>
      <c r="O30" s="31"/>
      <c r="P30" s="76" t="s">
        <v>14</v>
      </c>
      <c r="Q30" s="31"/>
      <c r="R30" s="76" t="s">
        <v>15</v>
      </c>
      <c r="S30" s="31"/>
      <c r="T30" s="76" t="s">
        <v>16</v>
      </c>
      <c r="U30" s="31"/>
      <c r="V30" s="76" t="s">
        <v>17</v>
      </c>
      <c r="W30" s="31"/>
      <c r="X30" s="76" t="s">
        <v>18</v>
      </c>
      <c r="Y30" s="31"/>
      <c r="Z30" s="76" t="s">
        <v>19</v>
      </c>
      <c r="AA30" s="31"/>
      <c r="AB30" s="76" t="s">
        <v>20</v>
      </c>
      <c r="AC30" s="31"/>
      <c r="AD30" s="76" t="s">
        <v>21</v>
      </c>
      <c r="AE30" s="31"/>
      <c r="AF30" s="76" t="s">
        <v>22</v>
      </c>
      <c r="AG30" s="31"/>
      <c r="AH30" s="28"/>
      <c r="AI30" s="29"/>
      <c r="AJ30" s="28"/>
      <c r="AK30" s="29"/>
      <c r="AL30" s="28"/>
      <c r="AM30" s="29"/>
      <c r="AN30" s="28"/>
      <c r="AO30" s="32"/>
    </row>
    <row r="31" spans="1:41" ht="15.6" x14ac:dyDescent="0.3">
      <c r="A31" s="33"/>
      <c r="B31" s="77"/>
      <c r="C31" s="34"/>
      <c r="D31" s="78" t="s">
        <v>45</v>
      </c>
      <c r="E31" s="78" t="s">
        <v>46</v>
      </c>
      <c r="F31" s="78" t="s">
        <v>45</v>
      </c>
      <c r="G31" s="78" t="s">
        <v>46</v>
      </c>
      <c r="H31" s="78" t="s">
        <v>45</v>
      </c>
      <c r="I31" s="78" t="s">
        <v>46</v>
      </c>
      <c r="J31" s="78" t="s">
        <v>45</v>
      </c>
      <c r="K31" s="78" t="s">
        <v>46</v>
      </c>
      <c r="L31" s="78" t="s">
        <v>45</v>
      </c>
      <c r="M31" s="78" t="s">
        <v>46</v>
      </c>
      <c r="N31" s="78" t="s">
        <v>45</v>
      </c>
      <c r="O31" s="78" t="s">
        <v>46</v>
      </c>
      <c r="P31" s="78" t="s">
        <v>45</v>
      </c>
      <c r="Q31" s="78" t="s">
        <v>46</v>
      </c>
      <c r="R31" s="78" t="s">
        <v>45</v>
      </c>
      <c r="S31" s="78" t="s">
        <v>46</v>
      </c>
      <c r="T31" s="78" t="s">
        <v>45</v>
      </c>
      <c r="U31" s="78" t="s">
        <v>46</v>
      </c>
      <c r="V31" s="78" t="s">
        <v>45</v>
      </c>
      <c r="W31" s="78" t="s">
        <v>46</v>
      </c>
      <c r="X31" s="78" t="s">
        <v>45</v>
      </c>
      <c r="Y31" s="78" t="s">
        <v>46</v>
      </c>
      <c r="Z31" s="78" t="s">
        <v>45</v>
      </c>
      <c r="AA31" s="78" t="s">
        <v>46</v>
      </c>
      <c r="AB31" s="78" t="s">
        <v>45</v>
      </c>
      <c r="AC31" s="78" t="s">
        <v>46</v>
      </c>
      <c r="AD31" s="78" t="s">
        <v>45</v>
      </c>
      <c r="AE31" s="78" t="s">
        <v>46</v>
      </c>
      <c r="AF31" s="78" t="s">
        <v>45</v>
      </c>
      <c r="AG31" s="78" t="s">
        <v>46</v>
      </c>
      <c r="AH31" s="78" t="s">
        <v>45</v>
      </c>
      <c r="AI31" s="78" t="s">
        <v>46</v>
      </c>
      <c r="AJ31" s="78" t="s">
        <v>45</v>
      </c>
      <c r="AK31" s="78" t="s">
        <v>46</v>
      </c>
      <c r="AL31" s="78" t="s">
        <v>45</v>
      </c>
      <c r="AM31" s="78" t="s">
        <v>46</v>
      </c>
      <c r="AN31" s="78" t="s">
        <v>45</v>
      </c>
      <c r="AO31" s="79" t="s">
        <v>46</v>
      </c>
    </row>
    <row r="32" spans="1:41" x14ac:dyDescent="0.3">
      <c r="A32" s="80"/>
      <c r="B32" s="81" t="s">
        <v>25</v>
      </c>
      <c r="C32" s="80" t="s">
        <v>47</v>
      </c>
      <c r="D32" s="59"/>
      <c r="E32" s="60">
        <v>12</v>
      </c>
      <c r="F32" s="59"/>
      <c r="G32" s="60"/>
      <c r="H32" s="59"/>
      <c r="I32" s="60"/>
      <c r="J32" s="59"/>
      <c r="K32" s="60"/>
      <c r="L32" s="59"/>
      <c r="M32" s="60"/>
      <c r="N32" s="59"/>
      <c r="O32" s="60"/>
      <c r="P32" s="59"/>
      <c r="Q32" s="60"/>
      <c r="R32" s="59"/>
      <c r="S32" s="60"/>
      <c r="T32" s="59"/>
      <c r="U32" s="60"/>
      <c r="V32" s="59"/>
      <c r="W32" s="60"/>
      <c r="X32" s="59"/>
      <c r="Y32" s="60"/>
      <c r="Z32" s="59"/>
      <c r="AA32" s="60"/>
      <c r="AB32" s="59"/>
      <c r="AC32" s="60"/>
      <c r="AD32" s="59"/>
      <c r="AE32" s="60"/>
      <c r="AF32" s="59"/>
      <c r="AG32" s="60"/>
      <c r="AH32" s="61" t="str">
        <f t="shared" ref="AH32:AI33" si="9">IFERROR(AVERAGE(J32,L32,N32,P32,R32,T32,V32,X32,Z32,AB32,AD32,AF32),"")</f>
        <v/>
      </c>
      <c r="AI32" s="62" t="str">
        <f t="shared" si="9"/>
        <v/>
      </c>
      <c r="AJ32" s="63" t="str">
        <f t="shared" ref="AJ32:AK33" si="10">IFERROR((H32-AH32)/H32*100,"")</f>
        <v/>
      </c>
      <c r="AK32" s="64" t="str">
        <f t="shared" si="10"/>
        <v/>
      </c>
      <c r="AL32" s="61" t="str">
        <f t="shared" ref="AL32:AM33" si="11">IFERROR((AH32/F32)*100,"")</f>
        <v/>
      </c>
      <c r="AM32" s="62" t="str">
        <f t="shared" si="11"/>
        <v/>
      </c>
      <c r="AN32" s="61" t="str">
        <f t="shared" ref="AN32:AO33" si="12">IFERROR((AH32/H32)*100,"")</f>
        <v/>
      </c>
      <c r="AO32" s="62" t="str">
        <f t="shared" si="12"/>
        <v/>
      </c>
    </row>
    <row r="33" spans="1:41" x14ac:dyDescent="0.3">
      <c r="A33" s="80"/>
      <c r="B33" s="82"/>
      <c r="C33" s="80" t="s">
        <v>48</v>
      </c>
      <c r="D33" s="45"/>
      <c r="E33" s="46">
        <v>14</v>
      </c>
      <c r="F33" s="45"/>
      <c r="G33" s="46"/>
      <c r="H33" s="45"/>
      <c r="I33" s="46"/>
      <c r="J33" s="45"/>
      <c r="K33" s="46"/>
      <c r="L33" s="45"/>
      <c r="M33" s="46"/>
      <c r="N33" s="45"/>
      <c r="O33" s="46"/>
      <c r="P33" s="45"/>
      <c r="Q33" s="46"/>
      <c r="R33" s="45"/>
      <c r="S33" s="46"/>
      <c r="T33" s="45"/>
      <c r="U33" s="46"/>
      <c r="V33" s="45"/>
      <c r="W33" s="46"/>
      <c r="X33" s="45"/>
      <c r="Y33" s="46"/>
      <c r="Z33" s="45"/>
      <c r="AA33" s="46"/>
      <c r="AB33" s="45"/>
      <c r="AC33" s="46"/>
      <c r="AD33" s="45"/>
      <c r="AE33" s="46"/>
      <c r="AF33" s="45"/>
      <c r="AG33" s="46"/>
      <c r="AH33" s="47" t="str">
        <f t="shared" si="9"/>
        <v/>
      </c>
      <c r="AI33" s="48" t="str">
        <f t="shared" si="9"/>
        <v/>
      </c>
      <c r="AJ33" s="49" t="str">
        <f t="shared" si="10"/>
        <v/>
      </c>
      <c r="AK33" s="83" t="str">
        <f t="shared" si="10"/>
        <v/>
      </c>
      <c r="AL33" s="47" t="str">
        <f t="shared" si="11"/>
        <v/>
      </c>
      <c r="AM33" s="48" t="str">
        <f t="shared" si="11"/>
        <v/>
      </c>
      <c r="AN33" s="47" t="str">
        <f t="shared" si="12"/>
        <v/>
      </c>
      <c r="AO33" s="48" t="str">
        <f t="shared" si="12"/>
        <v/>
      </c>
    </row>
    <row r="36" spans="1:41" ht="18" x14ac:dyDescent="0.35">
      <c r="A36" s="84" t="s">
        <v>49</v>
      </c>
      <c r="B36" s="85"/>
      <c r="C36" s="86"/>
      <c r="D36" s="86"/>
      <c r="E36" s="86"/>
      <c r="F36" s="87"/>
      <c r="G36" s="85"/>
      <c r="H36" s="88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41" x14ac:dyDescent="0.3">
      <c r="A37" s="90"/>
      <c r="B37" s="90"/>
      <c r="C37" s="90"/>
      <c r="D37" s="90"/>
      <c r="E37" s="91"/>
      <c r="F37" s="91"/>
      <c r="G37" s="91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</row>
    <row r="38" spans="1:41" x14ac:dyDescent="0.3">
      <c r="A38" s="92" t="s">
        <v>50</v>
      </c>
      <c r="B38" s="93" t="s">
        <v>51</v>
      </c>
      <c r="C38" s="24"/>
      <c r="D38" s="24"/>
      <c r="E38" s="24"/>
      <c r="F38" s="25"/>
      <c r="G38" s="94" t="s">
        <v>52</v>
      </c>
      <c r="H38" s="93" t="s">
        <v>53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95" t="s">
        <v>54</v>
      </c>
      <c r="U38" s="95" t="s">
        <v>54</v>
      </c>
      <c r="V38" s="95" t="s">
        <v>54</v>
      </c>
      <c r="W38" s="95" t="s">
        <v>54</v>
      </c>
      <c r="X38" s="95" t="s">
        <v>54</v>
      </c>
      <c r="Y38" s="95" t="s">
        <v>55</v>
      </c>
    </row>
    <row r="39" spans="1:41" x14ac:dyDescent="0.3">
      <c r="A39" s="96"/>
      <c r="B39" s="97"/>
      <c r="C39" s="98"/>
      <c r="D39" s="98"/>
      <c r="E39" s="98"/>
      <c r="F39" s="75"/>
      <c r="G39" s="96"/>
      <c r="H39" s="99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1"/>
      <c r="T39" s="102" t="s">
        <v>56</v>
      </c>
      <c r="U39" s="102" t="s">
        <v>57</v>
      </c>
      <c r="V39" s="102" t="s">
        <v>58</v>
      </c>
      <c r="W39" s="102" t="s">
        <v>59</v>
      </c>
      <c r="X39" s="102" t="s">
        <v>60</v>
      </c>
      <c r="Y39" s="102" t="s">
        <v>56</v>
      </c>
    </row>
    <row r="40" spans="1:41" ht="28.8" x14ac:dyDescent="0.3">
      <c r="A40" s="103"/>
      <c r="B40" s="99"/>
      <c r="C40" s="100"/>
      <c r="D40" s="100"/>
      <c r="E40" s="100"/>
      <c r="F40" s="101"/>
      <c r="G40" s="103"/>
      <c r="H40" s="104" t="s">
        <v>11</v>
      </c>
      <c r="I40" s="104" t="s">
        <v>12</v>
      </c>
      <c r="J40" s="104" t="s">
        <v>13</v>
      </c>
      <c r="K40" s="104" t="s">
        <v>14</v>
      </c>
      <c r="L40" s="104" t="s">
        <v>15</v>
      </c>
      <c r="M40" s="104" t="s">
        <v>16</v>
      </c>
      <c r="N40" s="104" t="s">
        <v>17</v>
      </c>
      <c r="O40" s="104" t="s">
        <v>18</v>
      </c>
      <c r="P40" s="104" t="s">
        <v>19</v>
      </c>
      <c r="Q40" s="104" t="s">
        <v>20</v>
      </c>
      <c r="R40" s="104" t="s">
        <v>61</v>
      </c>
      <c r="S40" s="104" t="s">
        <v>22</v>
      </c>
      <c r="T40" s="105">
        <v>2021</v>
      </c>
      <c r="U40" s="105">
        <v>2021</v>
      </c>
      <c r="V40" s="105">
        <v>2021</v>
      </c>
      <c r="W40" s="105">
        <v>2021</v>
      </c>
      <c r="X40" s="105">
        <v>2021</v>
      </c>
      <c r="Y40" s="105">
        <v>2021</v>
      </c>
    </row>
    <row r="41" spans="1:41" x14ac:dyDescent="0.3">
      <c r="A41" s="106">
        <v>1</v>
      </c>
      <c r="B41" s="107">
        <v>2</v>
      </c>
      <c r="C41" s="108"/>
      <c r="D41" s="108"/>
      <c r="E41" s="108"/>
      <c r="F41" s="109"/>
      <c r="G41" s="104">
        <v>3</v>
      </c>
      <c r="H41" s="107">
        <v>4</v>
      </c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9"/>
      <c r="T41" s="104">
        <v>5</v>
      </c>
      <c r="U41" s="104">
        <f t="shared" ref="U41:Y41" si="13">T41+1</f>
        <v>6</v>
      </c>
      <c r="V41" s="104">
        <f t="shared" si="13"/>
        <v>7</v>
      </c>
      <c r="W41" s="104">
        <f t="shared" si="13"/>
        <v>8</v>
      </c>
      <c r="X41" s="104">
        <f t="shared" si="13"/>
        <v>9</v>
      </c>
      <c r="Y41" s="104">
        <f t="shared" si="13"/>
        <v>10</v>
      </c>
    </row>
    <row r="42" spans="1:41" x14ac:dyDescent="0.3">
      <c r="A42" s="110"/>
      <c r="B42" s="111"/>
      <c r="C42" s="108"/>
      <c r="D42" s="108"/>
      <c r="E42" s="108"/>
      <c r="F42" s="109"/>
      <c r="G42" s="112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</row>
    <row r="43" spans="1:41" x14ac:dyDescent="0.3">
      <c r="A43" s="110">
        <v>1</v>
      </c>
      <c r="B43" s="114" t="s">
        <v>62</v>
      </c>
      <c r="C43" s="108"/>
      <c r="D43" s="108"/>
      <c r="E43" s="108"/>
      <c r="F43" s="109"/>
      <c r="G43" s="112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</row>
    <row r="44" spans="1:41" x14ac:dyDescent="0.3">
      <c r="A44" s="110"/>
      <c r="B44" s="110">
        <v>1</v>
      </c>
      <c r="C44" s="114" t="s">
        <v>63</v>
      </c>
      <c r="D44" s="108"/>
      <c r="E44" s="108"/>
      <c r="F44" s="109"/>
      <c r="G44" s="112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</row>
    <row r="45" spans="1:41" x14ac:dyDescent="0.3">
      <c r="A45" s="110"/>
      <c r="B45" s="110"/>
      <c r="C45" s="115">
        <v>1</v>
      </c>
      <c r="D45" s="114" t="s">
        <v>64</v>
      </c>
      <c r="E45" s="108"/>
      <c r="F45" s="109"/>
      <c r="G45" s="116" t="s">
        <v>65</v>
      </c>
      <c r="H45" s="117"/>
      <c r="I45" s="117"/>
      <c r="J45" s="117"/>
      <c r="K45" s="117"/>
      <c r="L45" s="117"/>
      <c r="M45" s="117"/>
      <c r="N45" s="118"/>
      <c r="O45" s="118"/>
      <c r="P45" s="118"/>
      <c r="Q45" s="118"/>
      <c r="R45" s="118"/>
      <c r="S45" s="118"/>
      <c r="T45" s="119" t="e">
        <f t="shared" ref="T45:T55" si="14">AVERAGE(H45:S45)</f>
        <v>#DIV/0!</v>
      </c>
      <c r="U45" s="119" t="e">
        <f t="shared" ref="U45:U55" si="15">AVERAGE(H45:J45)</f>
        <v>#DIV/0!</v>
      </c>
      <c r="V45" s="119" t="e">
        <f t="shared" ref="V45:V55" si="16">AVERAGE(K45:M45)</f>
        <v>#DIV/0!</v>
      </c>
      <c r="W45" s="119" t="e">
        <f t="shared" ref="W45:W55" si="17">AVERAGE(N45:P45)</f>
        <v>#DIV/0!</v>
      </c>
      <c r="X45" s="119" t="e">
        <f t="shared" ref="X45:X55" si="18">AVERAGE(Q45:S45)</f>
        <v>#DIV/0!</v>
      </c>
      <c r="Y45" s="113"/>
    </row>
    <row r="46" spans="1:41" x14ac:dyDescent="0.3">
      <c r="A46" s="110"/>
      <c r="B46" s="110"/>
      <c r="C46" s="115">
        <v>2</v>
      </c>
      <c r="D46" s="114" t="s">
        <v>66</v>
      </c>
      <c r="E46" s="108"/>
      <c r="F46" s="109"/>
      <c r="G46" s="116" t="s">
        <v>65</v>
      </c>
      <c r="H46" s="117"/>
      <c r="I46" s="117"/>
      <c r="J46" s="117"/>
      <c r="K46" s="117"/>
      <c r="L46" s="117"/>
      <c r="M46" s="117"/>
      <c r="N46" s="118"/>
      <c r="O46" s="118"/>
      <c r="P46" s="118"/>
      <c r="Q46" s="118"/>
      <c r="R46" s="118"/>
      <c r="S46" s="118"/>
      <c r="T46" s="119" t="e">
        <f t="shared" si="14"/>
        <v>#DIV/0!</v>
      </c>
      <c r="U46" s="119" t="e">
        <f t="shared" si="15"/>
        <v>#DIV/0!</v>
      </c>
      <c r="V46" s="119" t="e">
        <f t="shared" si="16"/>
        <v>#DIV/0!</v>
      </c>
      <c r="W46" s="119" t="e">
        <f t="shared" si="17"/>
        <v>#DIV/0!</v>
      </c>
      <c r="X46" s="119" t="e">
        <f t="shared" si="18"/>
        <v>#DIV/0!</v>
      </c>
      <c r="Y46" s="113"/>
    </row>
    <row r="47" spans="1:41" x14ac:dyDescent="0.3">
      <c r="A47" s="110"/>
      <c r="B47" s="110"/>
      <c r="C47" s="120">
        <v>3</v>
      </c>
      <c r="D47" s="114" t="s">
        <v>67</v>
      </c>
      <c r="E47" s="108"/>
      <c r="F47" s="109"/>
      <c r="G47" s="116" t="s">
        <v>65</v>
      </c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9" t="e">
        <f t="shared" si="14"/>
        <v>#DIV/0!</v>
      </c>
      <c r="U47" s="119" t="e">
        <f t="shared" si="15"/>
        <v>#DIV/0!</v>
      </c>
      <c r="V47" s="119" t="e">
        <f t="shared" si="16"/>
        <v>#DIV/0!</v>
      </c>
      <c r="W47" s="119" t="e">
        <f t="shared" si="17"/>
        <v>#DIV/0!</v>
      </c>
      <c r="X47" s="119" t="e">
        <f t="shared" si="18"/>
        <v>#DIV/0!</v>
      </c>
      <c r="Y47" s="113"/>
    </row>
    <row r="48" spans="1:41" x14ac:dyDescent="0.3">
      <c r="A48" s="110"/>
      <c r="B48" s="110"/>
      <c r="C48" s="115">
        <v>4</v>
      </c>
      <c r="D48" s="114" t="s">
        <v>68</v>
      </c>
      <c r="E48" s="108"/>
      <c r="F48" s="109"/>
      <c r="G48" s="116" t="s">
        <v>65</v>
      </c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9" t="e">
        <f t="shared" si="14"/>
        <v>#DIV/0!</v>
      </c>
      <c r="U48" s="119" t="e">
        <f t="shared" si="15"/>
        <v>#DIV/0!</v>
      </c>
      <c r="V48" s="119" t="e">
        <f t="shared" si="16"/>
        <v>#DIV/0!</v>
      </c>
      <c r="W48" s="119" t="e">
        <f t="shared" si="17"/>
        <v>#DIV/0!</v>
      </c>
      <c r="X48" s="119" t="e">
        <f t="shared" si="18"/>
        <v>#DIV/0!</v>
      </c>
      <c r="Y48" s="113"/>
    </row>
    <row r="49" spans="1:25" x14ac:dyDescent="0.3">
      <c r="A49" s="110"/>
      <c r="B49" s="110"/>
      <c r="C49" s="115">
        <v>5</v>
      </c>
      <c r="D49" s="121" t="s">
        <v>26</v>
      </c>
      <c r="E49" s="108"/>
      <c r="F49" s="109"/>
      <c r="G49" s="116" t="s">
        <v>65</v>
      </c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9" t="e">
        <f t="shared" si="14"/>
        <v>#DIV/0!</v>
      </c>
      <c r="U49" s="119" t="e">
        <f t="shared" si="15"/>
        <v>#DIV/0!</v>
      </c>
      <c r="V49" s="119" t="e">
        <f t="shared" si="16"/>
        <v>#DIV/0!</v>
      </c>
      <c r="W49" s="119" t="e">
        <f t="shared" si="17"/>
        <v>#DIV/0!</v>
      </c>
      <c r="X49" s="119" t="e">
        <f t="shared" si="18"/>
        <v>#DIV/0!</v>
      </c>
      <c r="Y49" s="113"/>
    </row>
    <row r="50" spans="1:25" x14ac:dyDescent="0.3">
      <c r="A50" s="110"/>
      <c r="B50" s="110"/>
      <c r="C50" s="120">
        <v>6</v>
      </c>
      <c r="D50" s="122" t="s">
        <v>29</v>
      </c>
      <c r="E50" s="108"/>
      <c r="F50" s="109"/>
      <c r="G50" s="116" t="s">
        <v>65</v>
      </c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9" t="e">
        <f t="shared" si="14"/>
        <v>#DIV/0!</v>
      </c>
      <c r="U50" s="119" t="e">
        <f t="shared" si="15"/>
        <v>#DIV/0!</v>
      </c>
      <c r="V50" s="119" t="e">
        <f t="shared" si="16"/>
        <v>#DIV/0!</v>
      </c>
      <c r="W50" s="119" t="e">
        <f t="shared" si="17"/>
        <v>#DIV/0!</v>
      </c>
      <c r="X50" s="119" t="e">
        <f t="shared" si="18"/>
        <v>#DIV/0!</v>
      </c>
      <c r="Y50" s="113"/>
    </row>
    <row r="51" spans="1:25" x14ac:dyDescent="0.3">
      <c r="A51" s="110"/>
      <c r="B51" s="110"/>
      <c r="C51" s="115">
        <v>7</v>
      </c>
      <c r="D51" s="122" t="s">
        <v>30</v>
      </c>
      <c r="E51" s="108"/>
      <c r="F51" s="109"/>
      <c r="G51" s="116" t="s">
        <v>65</v>
      </c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9" t="e">
        <f t="shared" si="14"/>
        <v>#DIV/0!</v>
      </c>
      <c r="U51" s="119" t="e">
        <f t="shared" si="15"/>
        <v>#DIV/0!</v>
      </c>
      <c r="V51" s="119" t="e">
        <f t="shared" si="16"/>
        <v>#DIV/0!</v>
      </c>
      <c r="W51" s="119" t="e">
        <f t="shared" si="17"/>
        <v>#DIV/0!</v>
      </c>
      <c r="X51" s="119" t="e">
        <f t="shared" si="18"/>
        <v>#DIV/0!</v>
      </c>
      <c r="Y51" s="113"/>
    </row>
    <row r="52" spans="1:25" x14ac:dyDescent="0.3">
      <c r="A52" s="110"/>
      <c r="B52" s="110"/>
      <c r="C52" s="115">
        <v>8</v>
      </c>
      <c r="D52" s="122" t="s">
        <v>31</v>
      </c>
      <c r="E52" s="108"/>
      <c r="F52" s="109"/>
      <c r="G52" s="116" t="s">
        <v>65</v>
      </c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9" t="e">
        <f t="shared" si="14"/>
        <v>#DIV/0!</v>
      </c>
      <c r="U52" s="119" t="e">
        <f t="shared" si="15"/>
        <v>#DIV/0!</v>
      </c>
      <c r="V52" s="119" t="e">
        <f t="shared" si="16"/>
        <v>#DIV/0!</v>
      </c>
      <c r="W52" s="119" t="e">
        <f t="shared" si="17"/>
        <v>#DIV/0!</v>
      </c>
      <c r="X52" s="119" t="e">
        <f t="shared" si="18"/>
        <v>#DIV/0!</v>
      </c>
      <c r="Y52" s="113"/>
    </row>
    <row r="53" spans="1:25" x14ac:dyDescent="0.3">
      <c r="A53" s="110"/>
      <c r="B53" s="110"/>
      <c r="C53" s="120">
        <v>9</v>
      </c>
      <c r="D53" s="122" t="s">
        <v>69</v>
      </c>
      <c r="E53" s="108"/>
      <c r="F53" s="109"/>
      <c r="G53" s="116" t="s">
        <v>65</v>
      </c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9" t="e">
        <f t="shared" si="14"/>
        <v>#DIV/0!</v>
      </c>
      <c r="U53" s="119" t="e">
        <f t="shared" si="15"/>
        <v>#DIV/0!</v>
      </c>
      <c r="V53" s="119" t="e">
        <f t="shared" si="16"/>
        <v>#DIV/0!</v>
      </c>
      <c r="W53" s="119" t="e">
        <f t="shared" si="17"/>
        <v>#DIV/0!</v>
      </c>
      <c r="X53" s="119" t="e">
        <f t="shared" si="18"/>
        <v>#DIV/0!</v>
      </c>
      <c r="Y53" s="113"/>
    </row>
    <row r="54" spans="1:25" x14ac:dyDescent="0.3">
      <c r="A54" s="110"/>
      <c r="B54" s="110"/>
      <c r="C54" s="115">
        <v>10</v>
      </c>
      <c r="D54" s="114" t="s">
        <v>70</v>
      </c>
      <c r="E54" s="108"/>
      <c r="F54" s="109"/>
      <c r="G54" s="116" t="s">
        <v>65</v>
      </c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9" t="e">
        <f t="shared" si="14"/>
        <v>#DIV/0!</v>
      </c>
      <c r="U54" s="119" t="e">
        <f t="shared" si="15"/>
        <v>#DIV/0!</v>
      </c>
      <c r="V54" s="119" t="e">
        <f t="shared" si="16"/>
        <v>#DIV/0!</v>
      </c>
      <c r="W54" s="119" t="e">
        <f t="shared" si="17"/>
        <v>#DIV/0!</v>
      </c>
      <c r="X54" s="119" t="e">
        <f t="shared" si="18"/>
        <v>#DIV/0!</v>
      </c>
      <c r="Y54" s="113"/>
    </row>
    <row r="55" spans="1:25" x14ac:dyDescent="0.3">
      <c r="A55" s="110"/>
      <c r="B55" s="110"/>
      <c r="C55" s="115">
        <v>11</v>
      </c>
      <c r="D55" s="114" t="s">
        <v>71</v>
      </c>
      <c r="E55" s="108"/>
      <c r="F55" s="109"/>
      <c r="G55" s="116" t="s">
        <v>33</v>
      </c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9" t="e">
        <f t="shared" si="14"/>
        <v>#DIV/0!</v>
      </c>
      <c r="U55" s="119" t="e">
        <f t="shared" si="15"/>
        <v>#DIV/0!</v>
      </c>
      <c r="V55" s="119" t="e">
        <f t="shared" si="16"/>
        <v>#DIV/0!</v>
      </c>
      <c r="W55" s="119" t="e">
        <f t="shared" si="17"/>
        <v>#DIV/0!</v>
      </c>
      <c r="X55" s="119" t="e">
        <f t="shared" si="18"/>
        <v>#DIV/0!</v>
      </c>
      <c r="Y55" s="113"/>
    </row>
    <row r="56" spans="1:25" x14ac:dyDescent="0.3">
      <c r="A56" s="123"/>
      <c r="B56" s="110"/>
      <c r="C56" s="120"/>
      <c r="D56" s="124"/>
      <c r="E56" s="124"/>
      <c r="F56" s="125"/>
      <c r="G56" s="116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9"/>
      <c r="U56" s="119"/>
      <c r="V56" s="119"/>
      <c r="W56" s="119"/>
      <c r="X56" s="119"/>
      <c r="Y56" s="113"/>
    </row>
    <row r="57" spans="1:25" x14ac:dyDescent="0.3">
      <c r="A57" s="110"/>
      <c r="B57" s="110">
        <v>2</v>
      </c>
      <c r="C57" s="114" t="s">
        <v>72</v>
      </c>
      <c r="D57" s="108"/>
      <c r="E57" s="108"/>
      <c r="F57" s="109"/>
      <c r="G57" s="112"/>
      <c r="H57" s="113" t="s">
        <v>73</v>
      </c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9"/>
      <c r="U57" s="119"/>
      <c r="V57" s="119"/>
      <c r="W57" s="119"/>
      <c r="X57" s="119"/>
      <c r="Y57" s="113"/>
    </row>
    <row r="58" spans="1:25" x14ac:dyDescent="0.3">
      <c r="A58" s="110"/>
      <c r="B58" s="110"/>
      <c r="C58" s="115">
        <f t="shared" ref="C58:D68" si="19">C45</f>
        <v>1</v>
      </c>
      <c r="D58" s="114" t="str">
        <f t="shared" si="19"/>
        <v>Waiting Time (WT) for Pilot</v>
      </c>
      <c r="E58" s="108"/>
      <c r="F58" s="109"/>
      <c r="G58" s="116" t="str">
        <f t="shared" ref="G58:G68" si="20">G45</f>
        <v>Jam</v>
      </c>
      <c r="H58" s="117"/>
      <c r="I58" s="117"/>
      <c r="J58" s="117"/>
      <c r="K58" s="117"/>
      <c r="L58" s="117"/>
      <c r="M58" s="117"/>
      <c r="N58" s="118"/>
      <c r="O58" s="118"/>
      <c r="P58" s="118"/>
      <c r="Q58" s="118"/>
      <c r="R58" s="118"/>
      <c r="S58" s="118"/>
      <c r="T58" s="119" t="e">
        <f t="shared" ref="T58:T68" si="21">AVERAGE(H58:S58)</f>
        <v>#DIV/0!</v>
      </c>
      <c r="U58" s="119" t="e">
        <f t="shared" ref="U58:U68" si="22">AVERAGE(H58:J58)</f>
        <v>#DIV/0!</v>
      </c>
      <c r="V58" s="119" t="e">
        <f t="shared" ref="V58:V68" si="23">AVERAGE(K58:M58)</f>
        <v>#DIV/0!</v>
      </c>
      <c r="W58" s="119" t="e">
        <f t="shared" ref="W58:W68" si="24">AVERAGE(N58:P58)</f>
        <v>#DIV/0!</v>
      </c>
      <c r="X58" s="119" t="e">
        <f t="shared" ref="X58:X68" si="25">AVERAGE(Q58:S58)</f>
        <v>#DIV/0!</v>
      </c>
      <c r="Y58" s="113"/>
    </row>
    <row r="59" spans="1:25" x14ac:dyDescent="0.3">
      <c r="A59" s="110"/>
      <c r="B59" s="110"/>
      <c r="C59" s="115">
        <f t="shared" si="19"/>
        <v>2</v>
      </c>
      <c r="D59" s="114" t="str">
        <f t="shared" si="19"/>
        <v>Waiting for Berth</v>
      </c>
      <c r="E59" s="108"/>
      <c r="F59" s="109"/>
      <c r="G59" s="116" t="str">
        <f t="shared" si="20"/>
        <v>Jam</v>
      </c>
      <c r="H59" s="117"/>
      <c r="I59" s="117"/>
      <c r="J59" s="117"/>
      <c r="K59" s="117"/>
      <c r="L59" s="117"/>
      <c r="M59" s="117"/>
      <c r="N59" s="118"/>
      <c r="O59" s="118"/>
      <c r="P59" s="118"/>
      <c r="Q59" s="118"/>
      <c r="R59" s="118"/>
      <c r="S59" s="118"/>
      <c r="T59" s="119" t="e">
        <f t="shared" si="21"/>
        <v>#DIV/0!</v>
      </c>
      <c r="U59" s="119" t="e">
        <f t="shared" si="22"/>
        <v>#DIV/0!</v>
      </c>
      <c r="V59" s="119" t="e">
        <f t="shared" si="23"/>
        <v>#DIV/0!</v>
      </c>
      <c r="W59" s="119" t="e">
        <f t="shared" si="24"/>
        <v>#DIV/0!</v>
      </c>
      <c r="X59" s="119" t="e">
        <f t="shared" si="25"/>
        <v>#DIV/0!</v>
      </c>
      <c r="Y59" s="113"/>
    </row>
    <row r="60" spans="1:25" x14ac:dyDescent="0.3">
      <c r="A60" s="110"/>
      <c r="B60" s="110"/>
      <c r="C60" s="115">
        <f t="shared" si="19"/>
        <v>3</v>
      </c>
      <c r="D60" s="114" t="str">
        <f t="shared" si="19"/>
        <v>Postpone Time (PT)</v>
      </c>
      <c r="E60" s="108"/>
      <c r="F60" s="109"/>
      <c r="G60" s="116" t="str">
        <f t="shared" si="20"/>
        <v>Jam</v>
      </c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9" t="e">
        <f t="shared" si="21"/>
        <v>#DIV/0!</v>
      </c>
      <c r="U60" s="119" t="e">
        <f t="shared" si="22"/>
        <v>#DIV/0!</v>
      </c>
      <c r="V60" s="119" t="e">
        <f t="shared" si="23"/>
        <v>#DIV/0!</v>
      </c>
      <c r="W60" s="119" t="e">
        <f t="shared" si="24"/>
        <v>#DIV/0!</v>
      </c>
      <c r="X60" s="119" t="e">
        <f t="shared" si="25"/>
        <v>#DIV/0!</v>
      </c>
      <c r="Y60" s="113"/>
    </row>
    <row r="61" spans="1:25" x14ac:dyDescent="0.3">
      <c r="A61" s="110"/>
      <c r="B61" s="110"/>
      <c r="C61" s="115">
        <f t="shared" si="19"/>
        <v>4</v>
      </c>
      <c r="D61" s="114" t="str">
        <f t="shared" si="19"/>
        <v>Approach Time (AT)</v>
      </c>
      <c r="E61" s="108"/>
      <c r="F61" s="109"/>
      <c r="G61" s="116" t="str">
        <f t="shared" si="20"/>
        <v>Jam</v>
      </c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9" t="e">
        <f t="shared" si="21"/>
        <v>#DIV/0!</v>
      </c>
      <c r="U61" s="119" t="e">
        <f t="shared" si="22"/>
        <v>#DIV/0!</v>
      </c>
      <c r="V61" s="119" t="e">
        <f t="shared" si="23"/>
        <v>#DIV/0!</v>
      </c>
      <c r="W61" s="119" t="e">
        <f t="shared" si="24"/>
        <v>#DIV/0!</v>
      </c>
      <c r="X61" s="119" t="e">
        <f t="shared" si="25"/>
        <v>#DIV/0!</v>
      </c>
      <c r="Y61" s="113"/>
    </row>
    <row r="62" spans="1:25" x14ac:dyDescent="0.3">
      <c r="A62" s="110"/>
      <c r="B62" s="110"/>
      <c r="C62" s="126">
        <f t="shared" si="19"/>
        <v>5</v>
      </c>
      <c r="D62" s="127" t="str">
        <f t="shared" si="19"/>
        <v>Berthing Time (BT)</v>
      </c>
      <c r="E62" s="128"/>
      <c r="F62" s="129"/>
      <c r="G62" s="130" t="str">
        <f t="shared" si="20"/>
        <v>Jam</v>
      </c>
      <c r="H62" s="131">
        <v>55.87</v>
      </c>
      <c r="I62" s="131">
        <v>49</v>
      </c>
      <c r="J62" s="131">
        <v>57.25</v>
      </c>
      <c r="K62" s="131"/>
      <c r="L62" s="131">
        <v>60</v>
      </c>
      <c r="M62" s="131">
        <v>71</v>
      </c>
      <c r="N62" s="131">
        <v>38.590000000000003</v>
      </c>
      <c r="O62" s="131">
        <v>61</v>
      </c>
      <c r="P62" s="118"/>
      <c r="Q62" s="118"/>
      <c r="R62" s="118"/>
      <c r="S62" s="118"/>
      <c r="T62" s="119">
        <f t="shared" si="21"/>
        <v>56.101428571428578</v>
      </c>
      <c r="U62" s="119">
        <f t="shared" si="22"/>
        <v>54.04</v>
      </c>
      <c r="V62" s="119">
        <f t="shared" si="23"/>
        <v>65.5</v>
      </c>
      <c r="W62" s="119">
        <f t="shared" si="24"/>
        <v>49.795000000000002</v>
      </c>
      <c r="X62" s="119" t="e">
        <f t="shared" si="25"/>
        <v>#DIV/0!</v>
      </c>
      <c r="Y62" s="113"/>
    </row>
    <row r="63" spans="1:25" x14ac:dyDescent="0.3">
      <c r="A63" s="110"/>
      <c r="B63" s="110"/>
      <c r="C63" s="126">
        <f t="shared" si="19"/>
        <v>6</v>
      </c>
      <c r="D63" s="132" t="str">
        <f t="shared" si="19"/>
        <v>Berth Working Time (BWT)</v>
      </c>
      <c r="E63" s="128"/>
      <c r="F63" s="129"/>
      <c r="G63" s="130" t="str">
        <f t="shared" si="20"/>
        <v>Jam</v>
      </c>
      <c r="H63" s="131">
        <v>40.380000000000003</v>
      </c>
      <c r="I63" s="131">
        <v>37.369999999999997</v>
      </c>
      <c r="J63" s="131">
        <v>40.75</v>
      </c>
      <c r="K63" s="131"/>
      <c r="L63" s="131">
        <v>39.42</v>
      </c>
      <c r="M63" s="131">
        <v>67.25</v>
      </c>
      <c r="N63" s="131">
        <v>27</v>
      </c>
      <c r="O63" s="131">
        <v>39.130000000000003</v>
      </c>
      <c r="P63" s="118"/>
      <c r="Q63" s="118"/>
      <c r="R63" s="118"/>
      <c r="S63" s="118"/>
      <c r="T63" s="119">
        <f t="shared" si="21"/>
        <v>41.614285714285714</v>
      </c>
      <c r="U63" s="119">
        <f t="shared" si="22"/>
        <v>39.5</v>
      </c>
      <c r="V63" s="119">
        <f t="shared" si="23"/>
        <v>53.335000000000001</v>
      </c>
      <c r="W63" s="119">
        <f t="shared" si="24"/>
        <v>33.064999999999998</v>
      </c>
      <c r="X63" s="119" t="e">
        <f t="shared" si="25"/>
        <v>#DIV/0!</v>
      </c>
      <c r="Y63" s="113"/>
    </row>
    <row r="64" spans="1:25" x14ac:dyDescent="0.3">
      <c r="A64" s="110"/>
      <c r="B64" s="110"/>
      <c r="C64" s="126">
        <f t="shared" si="19"/>
        <v>7</v>
      </c>
      <c r="D64" s="132" t="str">
        <f t="shared" si="19"/>
        <v>Effective Time (ET)</v>
      </c>
      <c r="E64" s="128"/>
      <c r="F64" s="129"/>
      <c r="G64" s="130" t="str">
        <f t="shared" si="20"/>
        <v>Jam</v>
      </c>
      <c r="H64" s="131">
        <v>40.380000000000003</v>
      </c>
      <c r="I64" s="131">
        <v>37.369999999999997</v>
      </c>
      <c r="J64" s="131">
        <v>40</v>
      </c>
      <c r="K64" s="131"/>
      <c r="L64" s="131">
        <v>36.92</v>
      </c>
      <c r="M64" s="131">
        <v>43.25</v>
      </c>
      <c r="N64" s="131">
        <v>25.25</v>
      </c>
      <c r="O64" s="131">
        <v>37.130000000000003</v>
      </c>
      <c r="P64" s="118"/>
      <c r="Q64" s="118"/>
      <c r="R64" s="118"/>
      <c r="S64" s="118"/>
      <c r="T64" s="119">
        <f t="shared" si="21"/>
        <v>37.18571428571429</v>
      </c>
      <c r="U64" s="119">
        <f t="shared" si="22"/>
        <v>39.25</v>
      </c>
      <c r="V64" s="119">
        <f t="shared" si="23"/>
        <v>40.085000000000001</v>
      </c>
      <c r="W64" s="119">
        <f t="shared" si="24"/>
        <v>31.19</v>
      </c>
      <c r="X64" s="119" t="e">
        <f t="shared" si="25"/>
        <v>#DIV/0!</v>
      </c>
      <c r="Y64" s="113"/>
    </row>
    <row r="65" spans="1:25" x14ac:dyDescent="0.3">
      <c r="A65" s="110"/>
      <c r="B65" s="110"/>
      <c r="C65" s="126">
        <f t="shared" si="19"/>
        <v>8</v>
      </c>
      <c r="D65" s="132" t="str">
        <f t="shared" si="19"/>
        <v>Idle Time (IT)</v>
      </c>
      <c r="E65" s="128"/>
      <c r="F65" s="129"/>
      <c r="G65" s="130" t="str">
        <f t="shared" si="20"/>
        <v>Jam</v>
      </c>
      <c r="H65" s="131">
        <v>0</v>
      </c>
      <c r="I65" s="131">
        <v>0</v>
      </c>
      <c r="J65" s="131">
        <v>0.75</v>
      </c>
      <c r="K65" s="131"/>
      <c r="L65" s="131">
        <v>2.5</v>
      </c>
      <c r="M65" s="131">
        <v>24</v>
      </c>
      <c r="N65" s="131">
        <v>1.75</v>
      </c>
      <c r="O65" s="131">
        <v>2</v>
      </c>
      <c r="P65" s="118"/>
      <c r="Q65" s="118"/>
      <c r="R65" s="118"/>
      <c r="S65" s="118"/>
      <c r="T65" s="119">
        <f t="shared" si="21"/>
        <v>4.4285714285714288</v>
      </c>
      <c r="U65" s="119">
        <f t="shared" si="22"/>
        <v>0.25</v>
      </c>
      <c r="V65" s="119">
        <f t="shared" si="23"/>
        <v>13.25</v>
      </c>
      <c r="W65" s="119">
        <f t="shared" si="24"/>
        <v>1.875</v>
      </c>
      <c r="X65" s="119" t="e">
        <f t="shared" si="25"/>
        <v>#DIV/0!</v>
      </c>
      <c r="Y65" s="113"/>
    </row>
    <row r="66" spans="1:25" x14ac:dyDescent="0.3">
      <c r="A66" s="110"/>
      <c r="B66" s="110"/>
      <c r="C66" s="126">
        <f t="shared" si="19"/>
        <v>9</v>
      </c>
      <c r="D66" s="132" t="str">
        <f t="shared" si="19"/>
        <v>Not Operation Time (NOT)</v>
      </c>
      <c r="E66" s="128"/>
      <c r="F66" s="129"/>
      <c r="G66" s="130" t="str">
        <f t="shared" si="20"/>
        <v>Jam</v>
      </c>
      <c r="H66" s="131">
        <v>15.5</v>
      </c>
      <c r="I66" s="131">
        <v>11.62</v>
      </c>
      <c r="J66" s="131">
        <v>16.5</v>
      </c>
      <c r="K66" s="131"/>
      <c r="L66" s="131">
        <v>20.58</v>
      </c>
      <c r="M66" s="131">
        <v>3.75</v>
      </c>
      <c r="N66" s="131">
        <v>11.59</v>
      </c>
      <c r="O66" s="131">
        <v>21.87</v>
      </c>
      <c r="P66" s="118"/>
      <c r="Q66" s="118"/>
      <c r="R66" s="118"/>
      <c r="S66" s="118"/>
      <c r="T66" s="119">
        <f t="shared" si="21"/>
        <v>14.487142857142857</v>
      </c>
      <c r="U66" s="119">
        <f t="shared" si="22"/>
        <v>14.54</v>
      </c>
      <c r="V66" s="119">
        <f t="shared" si="23"/>
        <v>12.164999999999999</v>
      </c>
      <c r="W66" s="119">
        <f t="shared" si="24"/>
        <v>16.73</v>
      </c>
      <c r="X66" s="119" t="e">
        <f t="shared" si="25"/>
        <v>#DIV/0!</v>
      </c>
      <c r="Y66" s="113"/>
    </row>
    <row r="67" spans="1:25" x14ac:dyDescent="0.3">
      <c r="A67" s="110"/>
      <c r="B67" s="110"/>
      <c r="C67" s="115">
        <f t="shared" si="19"/>
        <v>10</v>
      </c>
      <c r="D67" s="114" t="str">
        <f t="shared" si="19"/>
        <v>Turn Round Time (TRT)</v>
      </c>
      <c r="E67" s="108"/>
      <c r="F67" s="109"/>
      <c r="G67" s="116" t="str">
        <f t="shared" si="20"/>
        <v>Jam</v>
      </c>
      <c r="H67" s="131"/>
      <c r="I67" s="131"/>
      <c r="J67" s="131"/>
      <c r="K67" s="131"/>
      <c r="L67" s="131"/>
      <c r="M67" s="131"/>
      <c r="N67" s="131"/>
      <c r="O67" s="131"/>
      <c r="P67" s="118"/>
      <c r="Q67" s="118"/>
      <c r="R67" s="118"/>
      <c r="S67" s="118"/>
      <c r="T67" s="119" t="e">
        <f t="shared" si="21"/>
        <v>#DIV/0!</v>
      </c>
      <c r="U67" s="119" t="e">
        <f t="shared" si="22"/>
        <v>#DIV/0!</v>
      </c>
      <c r="V67" s="119" t="e">
        <f t="shared" si="23"/>
        <v>#DIV/0!</v>
      </c>
      <c r="W67" s="119" t="e">
        <f t="shared" si="24"/>
        <v>#DIV/0!</v>
      </c>
      <c r="X67" s="119" t="e">
        <f t="shared" si="25"/>
        <v>#DIV/0!</v>
      </c>
      <c r="Y67" s="113"/>
    </row>
    <row r="68" spans="1:25" x14ac:dyDescent="0.3">
      <c r="A68" s="110"/>
      <c r="B68" s="110"/>
      <c r="C68" s="126">
        <f t="shared" si="19"/>
        <v>11</v>
      </c>
      <c r="D68" s="127" t="str">
        <f t="shared" si="19"/>
        <v>ET / BT</v>
      </c>
      <c r="E68" s="128"/>
      <c r="F68" s="129"/>
      <c r="G68" s="130" t="str">
        <f t="shared" si="20"/>
        <v>%</v>
      </c>
      <c r="H68" s="131">
        <v>72.260000000000005</v>
      </c>
      <c r="I68" s="131">
        <v>76.28</v>
      </c>
      <c r="J68" s="131">
        <v>69.87</v>
      </c>
      <c r="K68" s="131"/>
      <c r="L68" s="131">
        <v>61.53</v>
      </c>
      <c r="M68" s="131">
        <v>60.92</v>
      </c>
      <c r="N68" s="131">
        <v>65.430000000000007</v>
      </c>
      <c r="O68" s="131">
        <v>60.87</v>
      </c>
      <c r="P68" s="118"/>
      <c r="Q68" s="118"/>
      <c r="R68" s="118"/>
      <c r="S68" s="118"/>
      <c r="T68" s="119">
        <f t="shared" si="21"/>
        <v>66.737142857142871</v>
      </c>
      <c r="U68" s="119">
        <f t="shared" si="22"/>
        <v>72.803333333333342</v>
      </c>
      <c r="V68" s="119">
        <f t="shared" si="23"/>
        <v>61.225000000000001</v>
      </c>
      <c r="W68" s="119">
        <f t="shared" si="24"/>
        <v>63.150000000000006</v>
      </c>
      <c r="X68" s="119" t="e">
        <f t="shared" si="25"/>
        <v>#DIV/0!</v>
      </c>
      <c r="Y68" s="113"/>
    </row>
    <row r="69" spans="1:25" x14ac:dyDescent="0.3">
      <c r="A69" s="123"/>
      <c r="B69" s="110"/>
      <c r="C69" s="120"/>
      <c r="D69" s="124"/>
      <c r="E69" s="124"/>
      <c r="F69" s="125"/>
      <c r="G69" s="116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9"/>
      <c r="U69" s="119"/>
      <c r="V69" s="119"/>
      <c r="W69" s="119"/>
      <c r="X69" s="119"/>
      <c r="Y69" s="113"/>
    </row>
    <row r="70" spans="1:25" x14ac:dyDescent="0.3">
      <c r="A70" s="110"/>
      <c r="B70" s="110">
        <v>3</v>
      </c>
      <c r="C70" s="114" t="s">
        <v>74</v>
      </c>
      <c r="D70" s="108"/>
      <c r="E70" s="108"/>
      <c r="F70" s="109"/>
      <c r="G70" s="112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9"/>
      <c r="U70" s="119"/>
      <c r="V70" s="119"/>
      <c r="W70" s="119"/>
      <c r="X70" s="119"/>
      <c r="Y70" s="113"/>
    </row>
    <row r="71" spans="1:25" x14ac:dyDescent="0.3">
      <c r="A71" s="110"/>
      <c r="B71" s="110"/>
      <c r="C71" s="115">
        <f t="shared" ref="C71:D81" si="26">C58</f>
        <v>1</v>
      </c>
      <c r="D71" s="114" t="str">
        <f t="shared" si="26"/>
        <v>Waiting Time (WT) for Pilot</v>
      </c>
      <c r="E71" s="108"/>
      <c r="F71" s="109"/>
      <c r="G71" s="116" t="str">
        <f t="shared" ref="G71:G81" si="27">G58</f>
        <v>Jam</v>
      </c>
      <c r="H71" s="117"/>
      <c r="I71" s="117"/>
      <c r="J71" s="117"/>
      <c r="K71" s="117"/>
      <c r="L71" s="117"/>
      <c r="M71" s="117"/>
      <c r="N71" s="118"/>
      <c r="O71" s="118"/>
      <c r="P71" s="118"/>
      <c r="Q71" s="118"/>
      <c r="R71" s="118"/>
      <c r="S71" s="118"/>
      <c r="T71" s="119" t="e">
        <f t="shared" ref="T71:T81" si="28">AVERAGE(H71:S71)</f>
        <v>#DIV/0!</v>
      </c>
      <c r="U71" s="119" t="e">
        <f t="shared" ref="U71:U81" si="29">AVERAGE(H71:J71)</f>
        <v>#DIV/0!</v>
      </c>
      <c r="V71" s="119" t="e">
        <f t="shared" ref="V71:V81" si="30">AVERAGE(K71:M71)</f>
        <v>#DIV/0!</v>
      </c>
      <c r="W71" s="119" t="e">
        <f t="shared" ref="W71:W81" si="31">AVERAGE(N71:P71)</f>
        <v>#DIV/0!</v>
      </c>
      <c r="X71" s="119" t="e">
        <f t="shared" ref="X71:X81" si="32">AVERAGE(Q71:S71)</f>
        <v>#DIV/0!</v>
      </c>
      <c r="Y71" s="113"/>
    </row>
    <row r="72" spans="1:25" x14ac:dyDescent="0.3">
      <c r="A72" s="110"/>
      <c r="B72" s="110"/>
      <c r="C72" s="115">
        <f t="shared" si="26"/>
        <v>2</v>
      </c>
      <c r="D72" s="114" t="str">
        <f t="shared" si="26"/>
        <v>Waiting for Berth</v>
      </c>
      <c r="E72" s="108"/>
      <c r="F72" s="109"/>
      <c r="G72" s="116" t="str">
        <f t="shared" si="27"/>
        <v>Jam</v>
      </c>
      <c r="H72" s="117"/>
      <c r="I72" s="117"/>
      <c r="J72" s="117"/>
      <c r="K72" s="117"/>
      <c r="L72" s="117"/>
      <c r="M72" s="117"/>
      <c r="N72" s="118"/>
      <c r="O72" s="118"/>
      <c r="P72" s="118"/>
      <c r="Q72" s="118"/>
      <c r="R72" s="118"/>
      <c r="S72" s="118"/>
      <c r="T72" s="119" t="e">
        <f t="shared" si="28"/>
        <v>#DIV/0!</v>
      </c>
      <c r="U72" s="119" t="e">
        <f t="shared" si="29"/>
        <v>#DIV/0!</v>
      </c>
      <c r="V72" s="119" t="e">
        <f t="shared" si="30"/>
        <v>#DIV/0!</v>
      </c>
      <c r="W72" s="119" t="e">
        <f t="shared" si="31"/>
        <v>#DIV/0!</v>
      </c>
      <c r="X72" s="119" t="e">
        <f t="shared" si="32"/>
        <v>#DIV/0!</v>
      </c>
      <c r="Y72" s="113"/>
    </row>
    <row r="73" spans="1:25" x14ac:dyDescent="0.3">
      <c r="A73" s="110"/>
      <c r="B73" s="110"/>
      <c r="C73" s="115">
        <f t="shared" si="26"/>
        <v>3</v>
      </c>
      <c r="D73" s="114" t="str">
        <f t="shared" si="26"/>
        <v>Postpone Time (PT)</v>
      </c>
      <c r="E73" s="108"/>
      <c r="F73" s="109"/>
      <c r="G73" s="116" t="str">
        <f t="shared" si="27"/>
        <v>Jam</v>
      </c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9" t="e">
        <f t="shared" si="28"/>
        <v>#DIV/0!</v>
      </c>
      <c r="U73" s="119" t="e">
        <f t="shared" si="29"/>
        <v>#DIV/0!</v>
      </c>
      <c r="V73" s="119" t="e">
        <f t="shared" si="30"/>
        <v>#DIV/0!</v>
      </c>
      <c r="W73" s="119" t="e">
        <f t="shared" si="31"/>
        <v>#DIV/0!</v>
      </c>
      <c r="X73" s="119" t="e">
        <f t="shared" si="32"/>
        <v>#DIV/0!</v>
      </c>
      <c r="Y73" s="113"/>
    </row>
    <row r="74" spans="1:25" x14ac:dyDescent="0.3">
      <c r="A74" s="110"/>
      <c r="B74" s="110"/>
      <c r="C74" s="115">
        <f t="shared" si="26"/>
        <v>4</v>
      </c>
      <c r="D74" s="114" t="str">
        <f t="shared" si="26"/>
        <v>Approach Time (AT)</v>
      </c>
      <c r="E74" s="108"/>
      <c r="F74" s="109"/>
      <c r="G74" s="116" t="str">
        <f t="shared" si="27"/>
        <v>Jam</v>
      </c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9" t="e">
        <f t="shared" si="28"/>
        <v>#DIV/0!</v>
      </c>
      <c r="U74" s="119" t="e">
        <f t="shared" si="29"/>
        <v>#DIV/0!</v>
      </c>
      <c r="V74" s="119" t="e">
        <f t="shared" si="30"/>
        <v>#DIV/0!</v>
      </c>
      <c r="W74" s="119" t="e">
        <f t="shared" si="31"/>
        <v>#DIV/0!</v>
      </c>
      <c r="X74" s="119" t="e">
        <f t="shared" si="32"/>
        <v>#DIV/0!</v>
      </c>
      <c r="Y74" s="113"/>
    </row>
    <row r="75" spans="1:25" x14ac:dyDescent="0.3">
      <c r="A75" s="110"/>
      <c r="B75" s="110"/>
      <c r="C75" s="115">
        <f t="shared" si="26"/>
        <v>5</v>
      </c>
      <c r="D75" s="114" t="str">
        <f t="shared" si="26"/>
        <v>Berthing Time (BT)</v>
      </c>
      <c r="E75" s="108"/>
      <c r="F75" s="109"/>
      <c r="G75" s="116" t="str">
        <f t="shared" si="27"/>
        <v>Jam</v>
      </c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9" t="e">
        <f t="shared" si="28"/>
        <v>#DIV/0!</v>
      </c>
      <c r="U75" s="119" t="e">
        <f t="shared" si="29"/>
        <v>#DIV/0!</v>
      </c>
      <c r="V75" s="119" t="e">
        <f t="shared" si="30"/>
        <v>#DIV/0!</v>
      </c>
      <c r="W75" s="119" t="e">
        <f t="shared" si="31"/>
        <v>#DIV/0!</v>
      </c>
      <c r="X75" s="119" t="e">
        <f t="shared" si="32"/>
        <v>#DIV/0!</v>
      </c>
      <c r="Y75" s="113"/>
    </row>
    <row r="76" spans="1:25" x14ac:dyDescent="0.3">
      <c r="A76" s="110"/>
      <c r="B76" s="110"/>
      <c r="C76" s="115">
        <f t="shared" si="26"/>
        <v>6</v>
      </c>
      <c r="D76" s="122" t="str">
        <f t="shared" si="26"/>
        <v>Berth Working Time (BWT)</v>
      </c>
      <c r="E76" s="108"/>
      <c r="F76" s="109"/>
      <c r="G76" s="116" t="str">
        <f t="shared" si="27"/>
        <v>Jam</v>
      </c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9" t="e">
        <f t="shared" si="28"/>
        <v>#DIV/0!</v>
      </c>
      <c r="U76" s="119" t="e">
        <f t="shared" si="29"/>
        <v>#DIV/0!</v>
      </c>
      <c r="V76" s="119" t="e">
        <f t="shared" si="30"/>
        <v>#DIV/0!</v>
      </c>
      <c r="W76" s="119" t="e">
        <f t="shared" si="31"/>
        <v>#DIV/0!</v>
      </c>
      <c r="X76" s="119" t="e">
        <f t="shared" si="32"/>
        <v>#DIV/0!</v>
      </c>
      <c r="Y76" s="113"/>
    </row>
    <row r="77" spans="1:25" x14ac:dyDescent="0.3">
      <c r="A77" s="110"/>
      <c r="B77" s="110"/>
      <c r="C77" s="115">
        <f t="shared" si="26"/>
        <v>7</v>
      </c>
      <c r="D77" s="122" t="str">
        <f t="shared" si="26"/>
        <v>Effective Time (ET)</v>
      </c>
      <c r="E77" s="108"/>
      <c r="F77" s="109"/>
      <c r="G77" s="116" t="str">
        <f t="shared" si="27"/>
        <v>Jam</v>
      </c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9" t="e">
        <f t="shared" si="28"/>
        <v>#DIV/0!</v>
      </c>
      <c r="U77" s="119" t="e">
        <f t="shared" si="29"/>
        <v>#DIV/0!</v>
      </c>
      <c r="V77" s="119" t="e">
        <f t="shared" si="30"/>
        <v>#DIV/0!</v>
      </c>
      <c r="W77" s="119" t="e">
        <f t="shared" si="31"/>
        <v>#DIV/0!</v>
      </c>
      <c r="X77" s="119" t="e">
        <f t="shared" si="32"/>
        <v>#DIV/0!</v>
      </c>
      <c r="Y77" s="113"/>
    </row>
    <row r="78" spans="1:25" x14ac:dyDescent="0.3">
      <c r="A78" s="110"/>
      <c r="B78" s="110"/>
      <c r="C78" s="115">
        <f t="shared" si="26"/>
        <v>8</v>
      </c>
      <c r="D78" s="122" t="str">
        <f t="shared" si="26"/>
        <v>Idle Time (IT)</v>
      </c>
      <c r="E78" s="108"/>
      <c r="F78" s="109"/>
      <c r="G78" s="116" t="str">
        <f t="shared" si="27"/>
        <v>Jam</v>
      </c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9" t="e">
        <f t="shared" si="28"/>
        <v>#DIV/0!</v>
      </c>
      <c r="U78" s="119" t="e">
        <f t="shared" si="29"/>
        <v>#DIV/0!</v>
      </c>
      <c r="V78" s="119" t="e">
        <f t="shared" si="30"/>
        <v>#DIV/0!</v>
      </c>
      <c r="W78" s="119" t="e">
        <f t="shared" si="31"/>
        <v>#DIV/0!</v>
      </c>
      <c r="X78" s="119" t="e">
        <f t="shared" si="32"/>
        <v>#DIV/0!</v>
      </c>
      <c r="Y78" s="113"/>
    </row>
    <row r="79" spans="1:25" x14ac:dyDescent="0.3">
      <c r="A79" s="110"/>
      <c r="B79" s="110"/>
      <c r="C79" s="115">
        <f t="shared" si="26"/>
        <v>9</v>
      </c>
      <c r="D79" s="122" t="str">
        <f t="shared" si="26"/>
        <v>Not Operation Time (NOT)</v>
      </c>
      <c r="E79" s="108"/>
      <c r="F79" s="109"/>
      <c r="G79" s="116" t="str">
        <f t="shared" si="27"/>
        <v>Jam</v>
      </c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9" t="e">
        <f t="shared" si="28"/>
        <v>#DIV/0!</v>
      </c>
      <c r="U79" s="119" t="e">
        <f t="shared" si="29"/>
        <v>#DIV/0!</v>
      </c>
      <c r="V79" s="119" t="e">
        <f t="shared" si="30"/>
        <v>#DIV/0!</v>
      </c>
      <c r="W79" s="119" t="e">
        <f t="shared" si="31"/>
        <v>#DIV/0!</v>
      </c>
      <c r="X79" s="119" t="e">
        <f t="shared" si="32"/>
        <v>#DIV/0!</v>
      </c>
      <c r="Y79" s="113"/>
    </row>
    <row r="80" spans="1:25" x14ac:dyDescent="0.3">
      <c r="A80" s="110"/>
      <c r="B80" s="110"/>
      <c r="C80" s="115">
        <f t="shared" si="26"/>
        <v>10</v>
      </c>
      <c r="D80" s="114" t="str">
        <f t="shared" si="26"/>
        <v>Turn Round Time (TRT)</v>
      </c>
      <c r="E80" s="108"/>
      <c r="F80" s="109"/>
      <c r="G80" s="116" t="str">
        <f t="shared" si="27"/>
        <v>Jam</v>
      </c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9" t="e">
        <f t="shared" si="28"/>
        <v>#DIV/0!</v>
      </c>
      <c r="U80" s="119" t="e">
        <f t="shared" si="29"/>
        <v>#DIV/0!</v>
      </c>
      <c r="V80" s="119" t="e">
        <f t="shared" si="30"/>
        <v>#DIV/0!</v>
      </c>
      <c r="W80" s="119" t="e">
        <f t="shared" si="31"/>
        <v>#DIV/0!</v>
      </c>
      <c r="X80" s="119" t="e">
        <f t="shared" si="32"/>
        <v>#DIV/0!</v>
      </c>
      <c r="Y80" s="113"/>
    </row>
    <row r="81" spans="1:25" x14ac:dyDescent="0.3">
      <c r="A81" s="110"/>
      <c r="B81" s="110"/>
      <c r="C81" s="115">
        <f t="shared" si="26"/>
        <v>11</v>
      </c>
      <c r="D81" s="114" t="str">
        <f t="shared" si="26"/>
        <v>ET / BT</v>
      </c>
      <c r="E81" s="108"/>
      <c r="F81" s="109"/>
      <c r="G81" s="116" t="str">
        <f t="shared" si="27"/>
        <v>%</v>
      </c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9" t="e">
        <f t="shared" si="28"/>
        <v>#DIV/0!</v>
      </c>
      <c r="U81" s="119" t="e">
        <f t="shared" si="29"/>
        <v>#DIV/0!</v>
      </c>
      <c r="V81" s="119" t="e">
        <f t="shared" si="30"/>
        <v>#DIV/0!</v>
      </c>
      <c r="W81" s="119" t="e">
        <f t="shared" si="31"/>
        <v>#DIV/0!</v>
      </c>
      <c r="X81" s="119" t="e">
        <f t="shared" si="32"/>
        <v>#DIV/0!</v>
      </c>
      <c r="Y81" s="113"/>
    </row>
    <row r="82" spans="1:25" x14ac:dyDescent="0.3">
      <c r="A82" s="123"/>
      <c r="B82" s="110"/>
      <c r="C82" s="120"/>
      <c r="D82" s="124"/>
      <c r="E82" s="124"/>
      <c r="F82" s="125"/>
      <c r="G82" s="116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9"/>
      <c r="U82" s="119"/>
      <c r="V82" s="119"/>
      <c r="W82" s="119"/>
      <c r="X82" s="119"/>
      <c r="Y82" s="113"/>
    </row>
    <row r="83" spans="1:25" x14ac:dyDescent="0.3">
      <c r="A83" s="110"/>
      <c r="B83" s="110">
        <v>4</v>
      </c>
      <c r="C83" s="114" t="s">
        <v>75</v>
      </c>
      <c r="D83" s="108"/>
      <c r="E83" s="108"/>
      <c r="F83" s="109"/>
      <c r="G83" s="112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9"/>
      <c r="U83" s="119"/>
      <c r="V83" s="119"/>
      <c r="W83" s="119"/>
      <c r="X83" s="119"/>
      <c r="Y83" s="113"/>
    </row>
    <row r="84" spans="1:25" x14ac:dyDescent="0.3">
      <c r="A84" s="110"/>
      <c r="B84" s="110"/>
      <c r="C84" s="115">
        <f t="shared" ref="C84:D94" si="33">C71</f>
        <v>1</v>
      </c>
      <c r="D84" s="114" t="str">
        <f t="shared" si="33"/>
        <v>Waiting Time (WT) for Pilot</v>
      </c>
      <c r="E84" s="108"/>
      <c r="F84" s="109"/>
      <c r="G84" s="116" t="str">
        <f t="shared" ref="G84:G94" si="34">G71</f>
        <v>Jam</v>
      </c>
      <c r="H84" s="117"/>
      <c r="I84" s="117"/>
      <c r="J84" s="117"/>
      <c r="K84" s="117"/>
      <c r="L84" s="117"/>
      <c r="M84" s="117"/>
      <c r="N84" s="118"/>
      <c r="O84" s="118"/>
      <c r="P84" s="118"/>
      <c r="Q84" s="118"/>
      <c r="R84" s="118"/>
      <c r="S84" s="118"/>
      <c r="T84" s="119" t="e">
        <f t="shared" ref="T84:T94" si="35">AVERAGE(H84:S84)</f>
        <v>#DIV/0!</v>
      </c>
      <c r="U84" s="119" t="e">
        <f t="shared" ref="U84:U94" si="36">AVERAGE(H84:J84)</f>
        <v>#DIV/0!</v>
      </c>
      <c r="V84" s="119" t="e">
        <f t="shared" ref="V84:V94" si="37">AVERAGE(K84:M84)</f>
        <v>#DIV/0!</v>
      </c>
      <c r="W84" s="119" t="e">
        <f t="shared" ref="W84:W94" si="38">AVERAGE(N84:P84)</f>
        <v>#DIV/0!</v>
      </c>
      <c r="X84" s="119" t="e">
        <f t="shared" ref="X84:X94" si="39">AVERAGE(Q84:S84)</f>
        <v>#DIV/0!</v>
      </c>
      <c r="Y84" s="113"/>
    </row>
    <row r="85" spans="1:25" x14ac:dyDescent="0.3">
      <c r="A85" s="110"/>
      <c r="B85" s="110"/>
      <c r="C85" s="115">
        <f t="shared" si="33"/>
        <v>2</v>
      </c>
      <c r="D85" s="114" t="str">
        <f t="shared" si="33"/>
        <v>Waiting for Berth</v>
      </c>
      <c r="E85" s="108"/>
      <c r="F85" s="109"/>
      <c r="G85" s="116" t="str">
        <f t="shared" si="34"/>
        <v>Jam</v>
      </c>
      <c r="H85" s="117"/>
      <c r="I85" s="117"/>
      <c r="J85" s="117"/>
      <c r="K85" s="117"/>
      <c r="L85" s="117"/>
      <c r="M85" s="117"/>
      <c r="N85" s="118"/>
      <c r="O85" s="118"/>
      <c r="P85" s="118"/>
      <c r="Q85" s="118"/>
      <c r="R85" s="118"/>
      <c r="S85" s="118"/>
      <c r="T85" s="119" t="e">
        <f t="shared" si="35"/>
        <v>#DIV/0!</v>
      </c>
      <c r="U85" s="119" t="e">
        <f t="shared" si="36"/>
        <v>#DIV/0!</v>
      </c>
      <c r="V85" s="119" t="e">
        <f t="shared" si="37"/>
        <v>#DIV/0!</v>
      </c>
      <c r="W85" s="119" t="e">
        <f t="shared" si="38"/>
        <v>#DIV/0!</v>
      </c>
      <c r="X85" s="119" t="e">
        <f t="shared" si="39"/>
        <v>#DIV/0!</v>
      </c>
      <c r="Y85" s="113"/>
    </row>
    <row r="86" spans="1:25" x14ac:dyDescent="0.3">
      <c r="A86" s="110"/>
      <c r="B86" s="110"/>
      <c r="C86" s="115">
        <f t="shared" si="33"/>
        <v>3</v>
      </c>
      <c r="D86" s="114" t="str">
        <f t="shared" si="33"/>
        <v>Postpone Time (PT)</v>
      </c>
      <c r="E86" s="108"/>
      <c r="F86" s="109"/>
      <c r="G86" s="116" t="str">
        <f t="shared" si="34"/>
        <v>Jam</v>
      </c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9" t="e">
        <f t="shared" si="35"/>
        <v>#DIV/0!</v>
      </c>
      <c r="U86" s="119" t="e">
        <f t="shared" si="36"/>
        <v>#DIV/0!</v>
      </c>
      <c r="V86" s="119" t="e">
        <f t="shared" si="37"/>
        <v>#DIV/0!</v>
      </c>
      <c r="W86" s="119" t="e">
        <f t="shared" si="38"/>
        <v>#DIV/0!</v>
      </c>
      <c r="X86" s="119" t="e">
        <f t="shared" si="39"/>
        <v>#DIV/0!</v>
      </c>
      <c r="Y86" s="113"/>
    </row>
    <row r="87" spans="1:25" x14ac:dyDescent="0.3">
      <c r="A87" s="110"/>
      <c r="B87" s="110"/>
      <c r="C87" s="115">
        <f t="shared" si="33"/>
        <v>4</v>
      </c>
      <c r="D87" s="114" t="str">
        <f t="shared" si="33"/>
        <v>Approach Time (AT)</v>
      </c>
      <c r="E87" s="108"/>
      <c r="F87" s="109"/>
      <c r="G87" s="116" t="str">
        <f t="shared" si="34"/>
        <v>Jam</v>
      </c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9" t="e">
        <f t="shared" si="35"/>
        <v>#DIV/0!</v>
      </c>
      <c r="U87" s="119" t="e">
        <f t="shared" si="36"/>
        <v>#DIV/0!</v>
      </c>
      <c r="V87" s="119" t="e">
        <f t="shared" si="37"/>
        <v>#DIV/0!</v>
      </c>
      <c r="W87" s="119" t="e">
        <f t="shared" si="38"/>
        <v>#DIV/0!</v>
      </c>
      <c r="X87" s="119" t="e">
        <f t="shared" si="39"/>
        <v>#DIV/0!</v>
      </c>
      <c r="Y87" s="113"/>
    </row>
    <row r="88" spans="1:25" x14ac:dyDescent="0.3">
      <c r="A88" s="110"/>
      <c r="B88" s="110"/>
      <c r="C88" s="115">
        <f t="shared" si="33"/>
        <v>5</v>
      </c>
      <c r="D88" s="114" t="str">
        <f t="shared" si="33"/>
        <v>Berthing Time (BT)</v>
      </c>
      <c r="E88" s="108"/>
      <c r="F88" s="109"/>
      <c r="G88" s="116" t="str">
        <f t="shared" si="34"/>
        <v>Jam</v>
      </c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9" t="e">
        <f t="shared" si="35"/>
        <v>#DIV/0!</v>
      </c>
      <c r="U88" s="119" t="e">
        <f t="shared" si="36"/>
        <v>#DIV/0!</v>
      </c>
      <c r="V88" s="119" t="e">
        <f t="shared" si="37"/>
        <v>#DIV/0!</v>
      </c>
      <c r="W88" s="119" t="e">
        <f t="shared" si="38"/>
        <v>#DIV/0!</v>
      </c>
      <c r="X88" s="119" t="e">
        <f t="shared" si="39"/>
        <v>#DIV/0!</v>
      </c>
      <c r="Y88" s="113"/>
    </row>
    <row r="89" spans="1:25" x14ac:dyDescent="0.3">
      <c r="A89" s="110"/>
      <c r="B89" s="110"/>
      <c r="C89" s="115">
        <f t="shared" si="33"/>
        <v>6</v>
      </c>
      <c r="D89" s="122" t="str">
        <f t="shared" si="33"/>
        <v>Berth Working Time (BWT)</v>
      </c>
      <c r="E89" s="108"/>
      <c r="F89" s="109"/>
      <c r="G89" s="116" t="str">
        <f t="shared" si="34"/>
        <v>Jam</v>
      </c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9" t="e">
        <f t="shared" si="35"/>
        <v>#DIV/0!</v>
      </c>
      <c r="U89" s="119" t="e">
        <f t="shared" si="36"/>
        <v>#DIV/0!</v>
      </c>
      <c r="V89" s="119" t="e">
        <f t="shared" si="37"/>
        <v>#DIV/0!</v>
      </c>
      <c r="W89" s="119" t="e">
        <f t="shared" si="38"/>
        <v>#DIV/0!</v>
      </c>
      <c r="X89" s="119" t="e">
        <f t="shared" si="39"/>
        <v>#DIV/0!</v>
      </c>
      <c r="Y89" s="113"/>
    </row>
    <row r="90" spans="1:25" x14ac:dyDescent="0.3">
      <c r="A90" s="110"/>
      <c r="B90" s="110"/>
      <c r="C90" s="115">
        <f t="shared" si="33"/>
        <v>7</v>
      </c>
      <c r="D90" s="122" t="str">
        <f t="shared" si="33"/>
        <v>Effective Time (ET)</v>
      </c>
      <c r="E90" s="108"/>
      <c r="F90" s="109"/>
      <c r="G90" s="116" t="str">
        <f t="shared" si="34"/>
        <v>Jam</v>
      </c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9" t="e">
        <f t="shared" si="35"/>
        <v>#DIV/0!</v>
      </c>
      <c r="U90" s="119" t="e">
        <f t="shared" si="36"/>
        <v>#DIV/0!</v>
      </c>
      <c r="V90" s="119" t="e">
        <f t="shared" si="37"/>
        <v>#DIV/0!</v>
      </c>
      <c r="W90" s="119" t="e">
        <f t="shared" si="38"/>
        <v>#DIV/0!</v>
      </c>
      <c r="X90" s="119" t="e">
        <f t="shared" si="39"/>
        <v>#DIV/0!</v>
      </c>
      <c r="Y90" s="113"/>
    </row>
    <row r="91" spans="1:25" x14ac:dyDescent="0.3">
      <c r="A91" s="110"/>
      <c r="B91" s="110"/>
      <c r="C91" s="115">
        <f t="shared" si="33"/>
        <v>8</v>
      </c>
      <c r="D91" s="122" t="str">
        <f t="shared" si="33"/>
        <v>Idle Time (IT)</v>
      </c>
      <c r="E91" s="108"/>
      <c r="F91" s="109"/>
      <c r="G91" s="116" t="str">
        <f t="shared" si="34"/>
        <v>Jam</v>
      </c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9" t="e">
        <f t="shared" si="35"/>
        <v>#DIV/0!</v>
      </c>
      <c r="U91" s="119" t="e">
        <f t="shared" si="36"/>
        <v>#DIV/0!</v>
      </c>
      <c r="V91" s="119" t="e">
        <f t="shared" si="37"/>
        <v>#DIV/0!</v>
      </c>
      <c r="W91" s="119" t="e">
        <f t="shared" si="38"/>
        <v>#DIV/0!</v>
      </c>
      <c r="X91" s="119" t="e">
        <f t="shared" si="39"/>
        <v>#DIV/0!</v>
      </c>
      <c r="Y91" s="113"/>
    </row>
    <row r="92" spans="1:25" x14ac:dyDescent="0.3">
      <c r="A92" s="110"/>
      <c r="B92" s="110"/>
      <c r="C92" s="115">
        <f t="shared" si="33"/>
        <v>9</v>
      </c>
      <c r="D92" s="122" t="str">
        <f t="shared" si="33"/>
        <v>Not Operation Time (NOT)</v>
      </c>
      <c r="E92" s="108"/>
      <c r="F92" s="109"/>
      <c r="G92" s="116" t="str">
        <f t="shared" si="34"/>
        <v>Jam</v>
      </c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9" t="e">
        <f t="shared" si="35"/>
        <v>#DIV/0!</v>
      </c>
      <c r="U92" s="119" t="e">
        <f t="shared" si="36"/>
        <v>#DIV/0!</v>
      </c>
      <c r="V92" s="119" t="e">
        <f t="shared" si="37"/>
        <v>#DIV/0!</v>
      </c>
      <c r="W92" s="119" t="e">
        <f t="shared" si="38"/>
        <v>#DIV/0!</v>
      </c>
      <c r="X92" s="119" t="e">
        <f t="shared" si="39"/>
        <v>#DIV/0!</v>
      </c>
      <c r="Y92" s="113"/>
    </row>
    <row r="93" spans="1:25" x14ac:dyDescent="0.3">
      <c r="A93" s="110"/>
      <c r="B93" s="110"/>
      <c r="C93" s="115">
        <f t="shared" si="33"/>
        <v>10</v>
      </c>
      <c r="D93" s="114" t="str">
        <f t="shared" si="33"/>
        <v>Turn Round Time (TRT)</v>
      </c>
      <c r="E93" s="108"/>
      <c r="F93" s="109"/>
      <c r="G93" s="116" t="str">
        <f t="shared" si="34"/>
        <v>Jam</v>
      </c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9" t="e">
        <f t="shared" si="35"/>
        <v>#DIV/0!</v>
      </c>
      <c r="U93" s="119" t="e">
        <f t="shared" si="36"/>
        <v>#DIV/0!</v>
      </c>
      <c r="V93" s="119" t="e">
        <f t="shared" si="37"/>
        <v>#DIV/0!</v>
      </c>
      <c r="W93" s="119" t="e">
        <f t="shared" si="38"/>
        <v>#DIV/0!</v>
      </c>
      <c r="X93" s="119" t="e">
        <f t="shared" si="39"/>
        <v>#DIV/0!</v>
      </c>
      <c r="Y93" s="113"/>
    </row>
    <row r="94" spans="1:25" x14ac:dyDescent="0.3">
      <c r="A94" s="110"/>
      <c r="B94" s="110"/>
      <c r="C94" s="115">
        <f t="shared" si="33"/>
        <v>11</v>
      </c>
      <c r="D94" s="114" t="str">
        <f t="shared" si="33"/>
        <v>ET / BT</v>
      </c>
      <c r="E94" s="108"/>
      <c r="F94" s="109"/>
      <c r="G94" s="116" t="str">
        <f t="shared" si="34"/>
        <v>%</v>
      </c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9" t="e">
        <f t="shared" si="35"/>
        <v>#DIV/0!</v>
      </c>
      <c r="U94" s="119" t="e">
        <f t="shared" si="36"/>
        <v>#DIV/0!</v>
      </c>
      <c r="V94" s="119" t="e">
        <f t="shared" si="37"/>
        <v>#DIV/0!</v>
      </c>
      <c r="W94" s="119" t="e">
        <f t="shared" si="38"/>
        <v>#DIV/0!</v>
      </c>
      <c r="X94" s="119" t="e">
        <f t="shared" si="39"/>
        <v>#DIV/0!</v>
      </c>
      <c r="Y94" s="113"/>
    </row>
    <row r="95" spans="1:25" x14ac:dyDescent="0.3">
      <c r="A95" s="123"/>
      <c r="B95" s="110"/>
      <c r="C95" s="120"/>
      <c r="D95" s="124"/>
      <c r="E95" s="124"/>
      <c r="F95" s="125"/>
      <c r="G95" s="116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9"/>
      <c r="U95" s="119"/>
      <c r="V95" s="119"/>
      <c r="W95" s="119"/>
      <c r="X95" s="119"/>
      <c r="Y95" s="113"/>
    </row>
    <row r="96" spans="1:25" x14ac:dyDescent="0.3">
      <c r="A96" s="123"/>
      <c r="B96" s="110">
        <v>5</v>
      </c>
      <c r="C96" s="114" t="s">
        <v>76</v>
      </c>
      <c r="D96" s="108"/>
      <c r="E96" s="108"/>
      <c r="F96" s="109"/>
      <c r="G96" s="112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9"/>
      <c r="U96" s="119"/>
      <c r="V96" s="119"/>
      <c r="W96" s="119"/>
      <c r="X96" s="119"/>
      <c r="Y96" s="113"/>
    </row>
    <row r="97" spans="1:25" x14ac:dyDescent="0.3">
      <c r="A97" s="123"/>
      <c r="B97" s="110"/>
      <c r="C97" s="115">
        <f t="shared" ref="C97:D107" si="40">C84</f>
        <v>1</v>
      </c>
      <c r="D97" s="114" t="str">
        <f t="shared" si="40"/>
        <v>Waiting Time (WT) for Pilot</v>
      </c>
      <c r="E97" s="108"/>
      <c r="F97" s="109"/>
      <c r="G97" s="116" t="str">
        <f t="shared" ref="G97:G107" si="41">G84</f>
        <v>Jam</v>
      </c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9" t="e">
        <f t="shared" ref="T97:T107" si="42">AVERAGE(H97:S97)</f>
        <v>#DIV/0!</v>
      </c>
      <c r="U97" s="119" t="e">
        <f t="shared" ref="U97:U107" si="43">AVERAGE(H97:J97)</f>
        <v>#DIV/0!</v>
      </c>
      <c r="V97" s="119" t="e">
        <f t="shared" ref="V97:V107" si="44">AVERAGE(K97:M97)</f>
        <v>#DIV/0!</v>
      </c>
      <c r="W97" s="119" t="e">
        <f t="shared" ref="W97:W107" si="45">AVERAGE(N97:P97)</f>
        <v>#DIV/0!</v>
      </c>
      <c r="X97" s="119" t="e">
        <f t="shared" ref="X97:X107" si="46">AVERAGE(Q97:S97)</f>
        <v>#DIV/0!</v>
      </c>
      <c r="Y97" s="113"/>
    </row>
    <row r="98" spans="1:25" x14ac:dyDescent="0.3">
      <c r="A98" s="123"/>
      <c r="B98" s="110"/>
      <c r="C98" s="115">
        <f t="shared" si="40"/>
        <v>2</v>
      </c>
      <c r="D98" s="114" t="str">
        <f t="shared" si="40"/>
        <v>Waiting for Berth</v>
      </c>
      <c r="E98" s="108"/>
      <c r="F98" s="109"/>
      <c r="G98" s="116" t="str">
        <f t="shared" si="41"/>
        <v>Jam</v>
      </c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9" t="e">
        <f t="shared" si="42"/>
        <v>#DIV/0!</v>
      </c>
      <c r="U98" s="119" t="e">
        <f t="shared" si="43"/>
        <v>#DIV/0!</v>
      </c>
      <c r="V98" s="119" t="e">
        <f t="shared" si="44"/>
        <v>#DIV/0!</v>
      </c>
      <c r="W98" s="119" t="e">
        <f t="shared" si="45"/>
        <v>#DIV/0!</v>
      </c>
      <c r="X98" s="119" t="e">
        <f t="shared" si="46"/>
        <v>#DIV/0!</v>
      </c>
      <c r="Y98" s="113"/>
    </row>
    <row r="99" spans="1:25" x14ac:dyDescent="0.3">
      <c r="A99" s="123"/>
      <c r="B99" s="110"/>
      <c r="C99" s="115">
        <f t="shared" si="40"/>
        <v>3</v>
      </c>
      <c r="D99" s="114" t="str">
        <f t="shared" si="40"/>
        <v>Postpone Time (PT)</v>
      </c>
      <c r="E99" s="108"/>
      <c r="F99" s="109"/>
      <c r="G99" s="116" t="str">
        <f t="shared" si="41"/>
        <v>Jam</v>
      </c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9" t="e">
        <f t="shared" si="42"/>
        <v>#DIV/0!</v>
      </c>
      <c r="U99" s="119" t="e">
        <f t="shared" si="43"/>
        <v>#DIV/0!</v>
      </c>
      <c r="V99" s="119" t="e">
        <f t="shared" si="44"/>
        <v>#DIV/0!</v>
      </c>
      <c r="W99" s="119" t="e">
        <f t="shared" si="45"/>
        <v>#DIV/0!</v>
      </c>
      <c r="X99" s="119" t="e">
        <f t="shared" si="46"/>
        <v>#DIV/0!</v>
      </c>
      <c r="Y99" s="113"/>
    </row>
    <row r="100" spans="1:25" x14ac:dyDescent="0.3">
      <c r="A100" s="123"/>
      <c r="B100" s="110"/>
      <c r="C100" s="115">
        <f t="shared" si="40"/>
        <v>4</v>
      </c>
      <c r="D100" s="114" t="str">
        <f t="shared" si="40"/>
        <v>Approach Time (AT)</v>
      </c>
      <c r="E100" s="108"/>
      <c r="F100" s="109"/>
      <c r="G100" s="116" t="str">
        <f t="shared" si="41"/>
        <v>Jam</v>
      </c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9" t="e">
        <f t="shared" si="42"/>
        <v>#DIV/0!</v>
      </c>
      <c r="U100" s="119" t="e">
        <f t="shared" si="43"/>
        <v>#DIV/0!</v>
      </c>
      <c r="V100" s="119" t="e">
        <f t="shared" si="44"/>
        <v>#DIV/0!</v>
      </c>
      <c r="W100" s="119" t="e">
        <f t="shared" si="45"/>
        <v>#DIV/0!</v>
      </c>
      <c r="X100" s="119" t="e">
        <f t="shared" si="46"/>
        <v>#DIV/0!</v>
      </c>
      <c r="Y100" s="113"/>
    </row>
    <row r="101" spans="1:25" x14ac:dyDescent="0.3">
      <c r="A101" s="123"/>
      <c r="B101" s="110"/>
      <c r="C101" s="115">
        <f t="shared" si="40"/>
        <v>5</v>
      </c>
      <c r="D101" s="114" t="str">
        <f t="shared" si="40"/>
        <v>Berthing Time (BT)</v>
      </c>
      <c r="E101" s="108"/>
      <c r="F101" s="109"/>
      <c r="G101" s="116" t="str">
        <f t="shared" si="41"/>
        <v>Jam</v>
      </c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9" t="e">
        <f t="shared" si="42"/>
        <v>#DIV/0!</v>
      </c>
      <c r="U101" s="119" t="e">
        <f t="shared" si="43"/>
        <v>#DIV/0!</v>
      </c>
      <c r="V101" s="119" t="e">
        <f t="shared" si="44"/>
        <v>#DIV/0!</v>
      </c>
      <c r="W101" s="119" t="e">
        <f t="shared" si="45"/>
        <v>#DIV/0!</v>
      </c>
      <c r="X101" s="119" t="e">
        <f t="shared" si="46"/>
        <v>#DIV/0!</v>
      </c>
      <c r="Y101" s="113"/>
    </row>
    <row r="102" spans="1:25" x14ac:dyDescent="0.3">
      <c r="A102" s="123"/>
      <c r="B102" s="110"/>
      <c r="C102" s="115">
        <f t="shared" si="40"/>
        <v>6</v>
      </c>
      <c r="D102" s="122" t="str">
        <f t="shared" si="40"/>
        <v>Berth Working Time (BWT)</v>
      </c>
      <c r="E102" s="108"/>
      <c r="F102" s="109"/>
      <c r="G102" s="116" t="str">
        <f t="shared" si="41"/>
        <v>Jam</v>
      </c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9" t="e">
        <f t="shared" si="42"/>
        <v>#DIV/0!</v>
      </c>
      <c r="U102" s="119" t="e">
        <f t="shared" si="43"/>
        <v>#DIV/0!</v>
      </c>
      <c r="V102" s="119" t="e">
        <f t="shared" si="44"/>
        <v>#DIV/0!</v>
      </c>
      <c r="W102" s="119" t="e">
        <f t="shared" si="45"/>
        <v>#DIV/0!</v>
      </c>
      <c r="X102" s="119" t="e">
        <f t="shared" si="46"/>
        <v>#DIV/0!</v>
      </c>
      <c r="Y102" s="113"/>
    </row>
    <row r="103" spans="1:25" x14ac:dyDescent="0.3">
      <c r="A103" s="123"/>
      <c r="B103" s="110"/>
      <c r="C103" s="115">
        <f t="shared" si="40"/>
        <v>7</v>
      </c>
      <c r="D103" s="122" t="str">
        <f t="shared" si="40"/>
        <v>Effective Time (ET)</v>
      </c>
      <c r="E103" s="108"/>
      <c r="F103" s="109"/>
      <c r="G103" s="116" t="str">
        <f t="shared" si="41"/>
        <v>Jam</v>
      </c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9" t="e">
        <f t="shared" si="42"/>
        <v>#DIV/0!</v>
      </c>
      <c r="U103" s="119" t="e">
        <f t="shared" si="43"/>
        <v>#DIV/0!</v>
      </c>
      <c r="V103" s="119" t="e">
        <f t="shared" si="44"/>
        <v>#DIV/0!</v>
      </c>
      <c r="W103" s="119" t="e">
        <f t="shared" si="45"/>
        <v>#DIV/0!</v>
      </c>
      <c r="X103" s="119" t="e">
        <f t="shared" si="46"/>
        <v>#DIV/0!</v>
      </c>
      <c r="Y103" s="113"/>
    </row>
    <row r="104" spans="1:25" x14ac:dyDescent="0.3">
      <c r="A104" s="123"/>
      <c r="B104" s="110"/>
      <c r="C104" s="115">
        <f t="shared" si="40"/>
        <v>8</v>
      </c>
      <c r="D104" s="122" t="str">
        <f t="shared" si="40"/>
        <v>Idle Time (IT)</v>
      </c>
      <c r="E104" s="108"/>
      <c r="F104" s="109"/>
      <c r="G104" s="116" t="str">
        <f t="shared" si="41"/>
        <v>Jam</v>
      </c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9" t="e">
        <f t="shared" si="42"/>
        <v>#DIV/0!</v>
      </c>
      <c r="U104" s="119" t="e">
        <f t="shared" si="43"/>
        <v>#DIV/0!</v>
      </c>
      <c r="V104" s="119" t="e">
        <f t="shared" si="44"/>
        <v>#DIV/0!</v>
      </c>
      <c r="W104" s="119" t="e">
        <f t="shared" si="45"/>
        <v>#DIV/0!</v>
      </c>
      <c r="X104" s="119" t="e">
        <f t="shared" si="46"/>
        <v>#DIV/0!</v>
      </c>
      <c r="Y104" s="113"/>
    </row>
    <row r="105" spans="1:25" x14ac:dyDescent="0.3">
      <c r="A105" s="123"/>
      <c r="B105" s="110"/>
      <c r="C105" s="115">
        <f t="shared" si="40"/>
        <v>9</v>
      </c>
      <c r="D105" s="122" t="str">
        <f t="shared" si="40"/>
        <v>Not Operation Time (NOT)</v>
      </c>
      <c r="E105" s="108"/>
      <c r="F105" s="109"/>
      <c r="G105" s="116" t="str">
        <f t="shared" si="41"/>
        <v>Jam</v>
      </c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9" t="e">
        <f t="shared" si="42"/>
        <v>#DIV/0!</v>
      </c>
      <c r="U105" s="119" t="e">
        <f t="shared" si="43"/>
        <v>#DIV/0!</v>
      </c>
      <c r="V105" s="119" t="e">
        <f t="shared" si="44"/>
        <v>#DIV/0!</v>
      </c>
      <c r="W105" s="119" t="e">
        <f t="shared" si="45"/>
        <v>#DIV/0!</v>
      </c>
      <c r="X105" s="119" t="e">
        <f t="shared" si="46"/>
        <v>#DIV/0!</v>
      </c>
      <c r="Y105" s="113"/>
    </row>
    <row r="106" spans="1:25" x14ac:dyDescent="0.3">
      <c r="A106" s="123"/>
      <c r="B106" s="110"/>
      <c r="C106" s="115">
        <f t="shared" si="40"/>
        <v>10</v>
      </c>
      <c r="D106" s="114" t="str">
        <f t="shared" si="40"/>
        <v>Turn Round Time (TRT)</v>
      </c>
      <c r="E106" s="108"/>
      <c r="F106" s="109"/>
      <c r="G106" s="116" t="str">
        <f t="shared" si="41"/>
        <v>Jam</v>
      </c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9" t="e">
        <f t="shared" si="42"/>
        <v>#DIV/0!</v>
      </c>
      <c r="U106" s="119" t="e">
        <f t="shared" si="43"/>
        <v>#DIV/0!</v>
      </c>
      <c r="V106" s="119" t="e">
        <f t="shared" si="44"/>
        <v>#DIV/0!</v>
      </c>
      <c r="W106" s="119" t="e">
        <f t="shared" si="45"/>
        <v>#DIV/0!</v>
      </c>
      <c r="X106" s="119" t="e">
        <f t="shared" si="46"/>
        <v>#DIV/0!</v>
      </c>
      <c r="Y106" s="113"/>
    </row>
    <row r="107" spans="1:25" x14ac:dyDescent="0.3">
      <c r="A107" s="123"/>
      <c r="B107" s="110"/>
      <c r="C107" s="115">
        <f t="shared" si="40"/>
        <v>11</v>
      </c>
      <c r="D107" s="114" t="str">
        <f t="shared" si="40"/>
        <v>ET / BT</v>
      </c>
      <c r="E107" s="108"/>
      <c r="F107" s="109"/>
      <c r="G107" s="116" t="str">
        <f t="shared" si="41"/>
        <v>%</v>
      </c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9" t="e">
        <f t="shared" si="42"/>
        <v>#DIV/0!</v>
      </c>
      <c r="U107" s="119" t="e">
        <f t="shared" si="43"/>
        <v>#DIV/0!</v>
      </c>
      <c r="V107" s="119" t="e">
        <f t="shared" si="44"/>
        <v>#DIV/0!</v>
      </c>
      <c r="W107" s="119" t="e">
        <f t="shared" si="45"/>
        <v>#DIV/0!</v>
      </c>
      <c r="X107" s="119" t="e">
        <f t="shared" si="46"/>
        <v>#DIV/0!</v>
      </c>
      <c r="Y107" s="113"/>
    </row>
    <row r="108" spans="1:25" x14ac:dyDescent="0.3">
      <c r="A108" s="123"/>
      <c r="B108" s="110"/>
      <c r="C108" s="120"/>
      <c r="D108" s="124"/>
      <c r="E108" s="124"/>
      <c r="F108" s="125"/>
      <c r="G108" s="116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9"/>
      <c r="U108" s="119"/>
      <c r="V108" s="119"/>
      <c r="W108" s="119"/>
      <c r="X108" s="119"/>
      <c r="Y108" s="113"/>
    </row>
    <row r="109" spans="1:25" x14ac:dyDescent="0.3">
      <c r="A109" s="110">
        <v>2</v>
      </c>
      <c r="B109" s="114" t="s">
        <v>77</v>
      </c>
      <c r="C109" s="108"/>
      <c r="D109" s="108"/>
      <c r="E109" s="108"/>
      <c r="F109" s="109"/>
      <c r="G109" s="112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9"/>
      <c r="U109" s="119"/>
      <c r="V109" s="119"/>
      <c r="W109" s="119"/>
      <c r="X109" s="119"/>
      <c r="Y109" s="113"/>
    </row>
    <row r="110" spans="1:25" x14ac:dyDescent="0.3">
      <c r="A110" s="110"/>
      <c r="B110" s="110">
        <v>1</v>
      </c>
      <c r="C110" s="114" t="str">
        <f t="shared" ref="C110:D121" si="47">C44</f>
        <v>Terminal Petikemas</v>
      </c>
      <c r="D110" s="108"/>
      <c r="E110" s="108"/>
      <c r="F110" s="109"/>
      <c r="G110" s="112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9"/>
      <c r="U110" s="119"/>
      <c r="V110" s="119"/>
      <c r="W110" s="119"/>
      <c r="X110" s="119"/>
      <c r="Y110" s="113"/>
    </row>
    <row r="111" spans="1:25" x14ac:dyDescent="0.3">
      <c r="A111" s="110"/>
      <c r="B111" s="110"/>
      <c r="C111" s="115">
        <f t="shared" si="47"/>
        <v>1</v>
      </c>
      <c r="D111" s="114" t="str">
        <f t="shared" si="47"/>
        <v>Waiting Time (WT) for Pilot</v>
      </c>
      <c r="E111" s="108"/>
      <c r="F111" s="109"/>
      <c r="G111" s="116" t="str">
        <f t="shared" ref="G111:G121" si="48">G45</f>
        <v>Jam</v>
      </c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9" t="e">
        <f t="shared" ref="T111:T121" si="49">AVERAGE(H111:S111)</f>
        <v>#DIV/0!</v>
      </c>
      <c r="U111" s="119" t="e">
        <f t="shared" ref="U111:U121" si="50">AVERAGE(H111:J111)</f>
        <v>#DIV/0!</v>
      </c>
      <c r="V111" s="119" t="e">
        <f t="shared" ref="V111:V121" si="51">AVERAGE(K111:M111)</f>
        <v>#DIV/0!</v>
      </c>
      <c r="W111" s="119" t="e">
        <f t="shared" ref="W111:W121" si="52">AVERAGE(N111:P111)</f>
        <v>#DIV/0!</v>
      </c>
      <c r="X111" s="119" t="e">
        <f t="shared" ref="X111:X121" si="53">AVERAGE(Q111:S111)</f>
        <v>#DIV/0!</v>
      </c>
      <c r="Y111" s="113"/>
    </row>
    <row r="112" spans="1:25" x14ac:dyDescent="0.3">
      <c r="A112" s="110"/>
      <c r="B112" s="110"/>
      <c r="C112" s="115">
        <f t="shared" si="47"/>
        <v>2</v>
      </c>
      <c r="D112" s="114" t="str">
        <f t="shared" si="47"/>
        <v>Waiting for Berth</v>
      </c>
      <c r="E112" s="108"/>
      <c r="F112" s="109"/>
      <c r="G112" s="116" t="str">
        <f t="shared" si="48"/>
        <v>Jam</v>
      </c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9" t="e">
        <f t="shared" si="49"/>
        <v>#DIV/0!</v>
      </c>
      <c r="U112" s="119" t="e">
        <f t="shared" si="50"/>
        <v>#DIV/0!</v>
      </c>
      <c r="V112" s="119" t="e">
        <f t="shared" si="51"/>
        <v>#DIV/0!</v>
      </c>
      <c r="W112" s="119" t="e">
        <f t="shared" si="52"/>
        <v>#DIV/0!</v>
      </c>
      <c r="X112" s="119" t="e">
        <f t="shared" si="53"/>
        <v>#DIV/0!</v>
      </c>
      <c r="Y112" s="113"/>
    </row>
    <row r="113" spans="1:25" x14ac:dyDescent="0.3">
      <c r="A113" s="110"/>
      <c r="B113" s="110"/>
      <c r="C113" s="115">
        <f t="shared" si="47"/>
        <v>3</v>
      </c>
      <c r="D113" s="114" t="str">
        <f t="shared" si="47"/>
        <v>Postpone Time (PT)</v>
      </c>
      <c r="E113" s="108"/>
      <c r="F113" s="109"/>
      <c r="G113" s="116" t="str">
        <f t="shared" si="48"/>
        <v>Jam</v>
      </c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9" t="e">
        <f t="shared" si="49"/>
        <v>#DIV/0!</v>
      </c>
      <c r="U113" s="119" t="e">
        <f t="shared" si="50"/>
        <v>#DIV/0!</v>
      </c>
      <c r="V113" s="119" t="e">
        <f t="shared" si="51"/>
        <v>#DIV/0!</v>
      </c>
      <c r="W113" s="119" t="e">
        <f t="shared" si="52"/>
        <v>#DIV/0!</v>
      </c>
      <c r="X113" s="119" t="e">
        <f t="shared" si="53"/>
        <v>#DIV/0!</v>
      </c>
      <c r="Y113" s="113"/>
    </row>
    <row r="114" spans="1:25" x14ac:dyDescent="0.3">
      <c r="A114" s="110"/>
      <c r="B114" s="110"/>
      <c r="C114" s="115">
        <f t="shared" si="47"/>
        <v>4</v>
      </c>
      <c r="D114" s="114" t="str">
        <f t="shared" si="47"/>
        <v>Approach Time (AT)</v>
      </c>
      <c r="E114" s="108"/>
      <c r="F114" s="109"/>
      <c r="G114" s="116" t="str">
        <f t="shared" si="48"/>
        <v>Jam</v>
      </c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9" t="e">
        <f t="shared" si="49"/>
        <v>#DIV/0!</v>
      </c>
      <c r="U114" s="119" t="e">
        <f t="shared" si="50"/>
        <v>#DIV/0!</v>
      </c>
      <c r="V114" s="119" t="e">
        <f t="shared" si="51"/>
        <v>#DIV/0!</v>
      </c>
      <c r="W114" s="119" t="e">
        <f t="shared" si="52"/>
        <v>#DIV/0!</v>
      </c>
      <c r="X114" s="119" t="e">
        <f t="shared" si="53"/>
        <v>#DIV/0!</v>
      </c>
      <c r="Y114" s="113"/>
    </row>
    <row r="115" spans="1:25" x14ac:dyDescent="0.3">
      <c r="A115" s="110"/>
      <c r="B115" s="110"/>
      <c r="C115" s="115">
        <f t="shared" si="47"/>
        <v>5</v>
      </c>
      <c r="D115" s="114" t="str">
        <f t="shared" si="47"/>
        <v>Berthing Time (BT)</v>
      </c>
      <c r="E115" s="108"/>
      <c r="F115" s="109"/>
      <c r="G115" s="116" t="str">
        <f t="shared" si="48"/>
        <v>Jam</v>
      </c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9" t="e">
        <f t="shared" si="49"/>
        <v>#DIV/0!</v>
      </c>
      <c r="U115" s="119" t="e">
        <f t="shared" si="50"/>
        <v>#DIV/0!</v>
      </c>
      <c r="V115" s="119" t="e">
        <f t="shared" si="51"/>
        <v>#DIV/0!</v>
      </c>
      <c r="W115" s="119" t="e">
        <f t="shared" si="52"/>
        <v>#DIV/0!</v>
      </c>
      <c r="X115" s="119" t="e">
        <f t="shared" si="53"/>
        <v>#DIV/0!</v>
      </c>
      <c r="Y115" s="113"/>
    </row>
    <row r="116" spans="1:25" x14ac:dyDescent="0.3">
      <c r="A116" s="110"/>
      <c r="B116" s="110"/>
      <c r="C116" s="115">
        <f t="shared" si="47"/>
        <v>6</v>
      </c>
      <c r="D116" s="122" t="str">
        <f t="shared" si="47"/>
        <v>Berth Working Time (BWT)</v>
      </c>
      <c r="E116" s="108"/>
      <c r="F116" s="109"/>
      <c r="G116" s="116" t="str">
        <f t="shared" si="48"/>
        <v>Jam</v>
      </c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9" t="e">
        <f t="shared" si="49"/>
        <v>#DIV/0!</v>
      </c>
      <c r="U116" s="119" t="e">
        <f t="shared" si="50"/>
        <v>#DIV/0!</v>
      </c>
      <c r="V116" s="119" t="e">
        <f t="shared" si="51"/>
        <v>#DIV/0!</v>
      </c>
      <c r="W116" s="119" t="e">
        <f t="shared" si="52"/>
        <v>#DIV/0!</v>
      </c>
      <c r="X116" s="119" t="e">
        <f t="shared" si="53"/>
        <v>#DIV/0!</v>
      </c>
      <c r="Y116" s="113"/>
    </row>
    <row r="117" spans="1:25" x14ac:dyDescent="0.3">
      <c r="A117" s="110"/>
      <c r="B117" s="110"/>
      <c r="C117" s="115">
        <f t="shared" si="47"/>
        <v>7</v>
      </c>
      <c r="D117" s="122" t="str">
        <f t="shared" si="47"/>
        <v>Effective Time (ET)</v>
      </c>
      <c r="E117" s="108"/>
      <c r="F117" s="109"/>
      <c r="G117" s="116" t="str">
        <f t="shared" si="48"/>
        <v>Jam</v>
      </c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9" t="e">
        <f t="shared" si="49"/>
        <v>#DIV/0!</v>
      </c>
      <c r="U117" s="119" t="e">
        <f t="shared" si="50"/>
        <v>#DIV/0!</v>
      </c>
      <c r="V117" s="119" t="e">
        <f t="shared" si="51"/>
        <v>#DIV/0!</v>
      </c>
      <c r="W117" s="119" t="e">
        <f t="shared" si="52"/>
        <v>#DIV/0!</v>
      </c>
      <c r="X117" s="119" t="e">
        <f t="shared" si="53"/>
        <v>#DIV/0!</v>
      </c>
      <c r="Y117" s="113"/>
    </row>
    <row r="118" spans="1:25" x14ac:dyDescent="0.3">
      <c r="A118" s="110"/>
      <c r="B118" s="110"/>
      <c r="C118" s="115">
        <f t="shared" si="47"/>
        <v>8</v>
      </c>
      <c r="D118" s="122" t="str">
        <f t="shared" si="47"/>
        <v>Idle Time (IT)</v>
      </c>
      <c r="E118" s="108"/>
      <c r="F118" s="109"/>
      <c r="G118" s="116" t="str">
        <f t="shared" si="48"/>
        <v>Jam</v>
      </c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9" t="e">
        <f t="shared" si="49"/>
        <v>#DIV/0!</v>
      </c>
      <c r="U118" s="119" t="e">
        <f t="shared" si="50"/>
        <v>#DIV/0!</v>
      </c>
      <c r="V118" s="119" t="e">
        <f t="shared" si="51"/>
        <v>#DIV/0!</v>
      </c>
      <c r="W118" s="119" t="e">
        <f t="shared" si="52"/>
        <v>#DIV/0!</v>
      </c>
      <c r="X118" s="119" t="e">
        <f t="shared" si="53"/>
        <v>#DIV/0!</v>
      </c>
      <c r="Y118" s="113"/>
    </row>
    <row r="119" spans="1:25" x14ac:dyDescent="0.3">
      <c r="A119" s="110"/>
      <c r="B119" s="110"/>
      <c r="C119" s="115">
        <f t="shared" si="47"/>
        <v>9</v>
      </c>
      <c r="D119" s="122" t="str">
        <f t="shared" si="47"/>
        <v>Not Operation Time (NOT)</v>
      </c>
      <c r="E119" s="108"/>
      <c r="F119" s="109"/>
      <c r="G119" s="116" t="str">
        <f t="shared" si="48"/>
        <v>Jam</v>
      </c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9" t="e">
        <f t="shared" si="49"/>
        <v>#DIV/0!</v>
      </c>
      <c r="U119" s="119" t="e">
        <f t="shared" si="50"/>
        <v>#DIV/0!</v>
      </c>
      <c r="V119" s="119" t="e">
        <f t="shared" si="51"/>
        <v>#DIV/0!</v>
      </c>
      <c r="W119" s="119" t="e">
        <f t="shared" si="52"/>
        <v>#DIV/0!</v>
      </c>
      <c r="X119" s="119" t="e">
        <f t="shared" si="53"/>
        <v>#DIV/0!</v>
      </c>
      <c r="Y119" s="113"/>
    </row>
    <row r="120" spans="1:25" x14ac:dyDescent="0.3">
      <c r="A120" s="110"/>
      <c r="B120" s="110"/>
      <c r="C120" s="115">
        <f t="shared" si="47"/>
        <v>10</v>
      </c>
      <c r="D120" s="114" t="str">
        <f t="shared" si="47"/>
        <v>Turn Round Time (TRT)</v>
      </c>
      <c r="E120" s="108"/>
      <c r="F120" s="109"/>
      <c r="G120" s="116" t="str">
        <f t="shared" si="48"/>
        <v>Jam</v>
      </c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9" t="e">
        <f t="shared" si="49"/>
        <v>#DIV/0!</v>
      </c>
      <c r="U120" s="119" t="e">
        <f t="shared" si="50"/>
        <v>#DIV/0!</v>
      </c>
      <c r="V120" s="119" t="e">
        <f t="shared" si="51"/>
        <v>#DIV/0!</v>
      </c>
      <c r="W120" s="119" t="e">
        <f t="shared" si="52"/>
        <v>#DIV/0!</v>
      </c>
      <c r="X120" s="119" t="e">
        <f t="shared" si="53"/>
        <v>#DIV/0!</v>
      </c>
      <c r="Y120" s="113"/>
    </row>
    <row r="121" spans="1:25" x14ac:dyDescent="0.3">
      <c r="A121" s="110"/>
      <c r="B121" s="110"/>
      <c r="C121" s="115">
        <f t="shared" si="47"/>
        <v>11</v>
      </c>
      <c r="D121" s="114" t="str">
        <f t="shared" si="47"/>
        <v>ET / BT</v>
      </c>
      <c r="E121" s="108"/>
      <c r="F121" s="109"/>
      <c r="G121" s="116" t="str">
        <f t="shared" si="48"/>
        <v>%</v>
      </c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9" t="e">
        <f t="shared" si="49"/>
        <v>#DIV/0!</v>
      </c>
      <c r="U121" s="119" t="e">
        <f t="shared" si="50"/>
        <v>#DIV/0!</v>
      </c>
      <c r="V121" s="119" t="e">
        <f t="shared" si="51"/>
        <v>#DIV/0!</v>
      </c>
      <c r="W121" s="119" t="e">
        <f t="shared" si="52"/>
        <v>#DIV/0!</v>
      </c>
      <c r="X121" s="119" t="e">
        <f t="shared" si="53"/>
        <v>#DIV/0!</v>
      </c>
      <c r="Y121" s="113"/>
    </row>
    <row r="122" spans="1:25" x14ac:dyDescent="0.3">
      <c r="A122" s="123"/>
      <c r="B122" s="110"/>
      <c r="C122" s="120"/>
      <c r="D122" s="124"/>
      <c r="E122" s="124"/>
      <c r="F122" s="125"/>
      <c r="G122" s="116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9"/>
      <c r="U122" s="119"/>
      <c r="V122" s="119"/>
      <c r="W122" s="119"/>
      <c r="X122" s="119"/>
      <c r="Y122" s="113"/>
    </row>
    <row r="123" spans="1:25" x14ac:dyDescent="0.3">
      <c r="A123" s="110"/>
      <c r="B123" s="110">
        <v>2</v>
      </c>
      <c r="C123" s="114" t="str">
        <f t="shared" ref="C123:D134" si="54">C57</f>
        <v>Terminal Multipurpose</v>
      </c>
      <c r="D123" s="108"/>
      <c r="E123" s="108"/>
      <c r="F123" s="109"/>
      <c r="G123" s="112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9"/>
      <c r="U123" s="119"/>
      <c r="V123" s="119"/>
      <c r="W123" s="119"/>
      <c r="X123" s="119"/>
      <c r="Y123" s="113"/>
    </row>
    <row r="124" spans="1:25" x14ac:dyDescent="0.3">
      <c r="A124" s="110"/>
      <c r="B124" s="110"/>
      <c r="C124" s="115">
        <f t="shared" si="54"/>
        <v>1</v>
      </c>
      <c r="D124" s="114" t="str">
        <f t="shared" si="54"/>
        <v>Waiting Time (WT) for Pilot</v>
      </c>
      <c r="E124" s="108"/>
      <c r="F124" s="109"/>
      <c r="G124" s="116" t="str">
        <f t="shared" ref="G124:G134" si="55">G58</f>
        <v>Jam</v>
      </c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9" t="e">
        <f t="shared" ref="T124:T134" si="56">AVERAGE(H124:S124)</f>
        <v>#DIV/0!</v>
      </c>
      <c r="U124" s="119" t="e">
        <f t="shared" ref="U124:U134" si="57">AVERAGE(H124:J124)</f>
        <v>#DIV/0!</v>
      </c>
      <c r="V124" s="119" t="e">
        <f t="shared" ref="V124:V134" si="58">AVERAGE(K124:M124)</f>
        <v>#DIV/0!</v>
      </c>
      <c r="W124" s="119" t="e">
        <f t="shared" ref="W124:W134" si="59">AVERAGE(N124:P124)</f>
        <v>#DIV/0!</v>
      </c>
      <c r="X124" s="119" t="e">
        <f t="shared" ref="X124:X134" si="60">AVERAGE(Q124:S124)</f>
        <v>#DIV/0!</v>
      </c>
      <c r="Y124" s="113"/>
    </row>
    <row r="125" spans="1:25" x14ac:dyDescent="0.3">
      <c r="A125" s="110"/>
      <c r="B125" s="110"/>
      <c r="C125" s="115">
        <f t="shared" si="54"/>
        <v>2</v>
      </c>
      <c r="D125" s="114" t="str">
        <f t="shared" si="54"/>
        <v>Waiting for Berth</v>
      </c>
      <c r="E125" s="108"/>
      <c r="F125" s="109"/>
      <c r="G125" s="116" t="str">
        <f t="shared" si="55"/>
        <v>Jam</v>
      </c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9" t="e">
        <f t="shared" si="56"/>
        <v>#DIV/0!</v>
      </c>
      <c r="U125" s="119" t="e">
        <f t="shared" si="57"/>
        <v>#DIV/0!</v>
      </c>
      <c r="V125" s="119" t="e">
        <f t="shared" si="58"/>
        <v>#DIV/0!</v>
      </c>
      <c r="W125" s="119" t="e">
        <f t="shared" si="59"/>
        <v>#DIV/0!</v>
      </c>
      <c r="X125" s="119" t="e">
        <f t="shared" si="60"/>
        <v>#DIV/0!</v>
      </c>
      <c r="Y125" s="113"/>
    </row>
    <row r="126" spans="1:25" x14ac:dyDescent="0.3">
      <c r="A126" s="110"/>
      <c r="B126" s="110"/>
      <c r="C126" s="115">
        <f t="shared" si="54"/>
        <v>3</v>
      </c>
      <c r="D126" s="114" t="str">
        <f t="shared" si="54"/>
        <v>Postpone Time (PT)</v>
      </c>
      <c r="E126" s="108"/>
      <c r="F126" s="109"/>
      <c r="G126" s="116" t="str">
        <f t="shared" si="55"/>
        <v>Jam</v>
      </c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9" t="e">
        <f t="shared" si="56"/>
        <v>#DIV/0!</v>
      </c>
      <c r="U126" s="119" t="e">
        <f t="shared" si="57"/>
        <v>#DIV/0!</v>
      </c>
      <c r="V126" s="119" t="e">
        <f t="shared" si="58"/>
        <v>#DIV/0!</v>
      </c>
      <c r="W126" s="119" t="e">
        <f t="shared" si="59"/>
        <v>#DIV/0!</v>
      </c>
      <c r="X126" s="119" t="e">
        <f t="shared" si="60"/>
        <v>#DIV/0!</v>
      </c>
      <c r="Y126" s="113"/>
    </row>
    <row r="127" spans="1:25" x14ac:dyDescent="0.3">
      <c r="A127" s="110"/>
      <c r="B127" s="110"/>
      <c r="C127" s="115">
        <f t="shared" si="54"/>
        <v>4</v>
      </c>
      <c r="D127" s="114" t="str">
        <f t="shared" si="54"/>
        <v>Approach Time (AT)</v>
      </c>
      <c r="E127" s="108"/>
      <c r="F127" s="109"/>
      <c r="G127" s="116" t="str">
        <f t="shared" si="55"/>
        <v>Jam</v>
      </c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9" t="e">
        <f t="shared" si="56"/>
        <v>#DIV/0!</v>
      </c>
      <c r="U127" s="119" t="e">
        <f t="shared" si="57"/>
        <v>#DIV/0!</v>
      </c>
      <c r="V127" s="119" t="e">
        <f t="shared" si="58"/>
        <v>#DIV/0!</v>
      </c>
      <c r="W127" s="119" t="e">
        <f t="shared" si="59"/>
        <v>#DIV/0!</v>
      </c>
      <c r="X127" s="119" t="e">
        <f t="shared" si="60"/>
        <v>#DIV/0!</v>
      </c>
      <c r="Y127" s="113"/>
    </row>
    <row r="128" spans="1:25" x14ac:dyDescent="0.3">
      <c r="A128" s="110"/>
      <c r="B128" s="110"/>
      <c r="C128" s="126">
        <f t="shared" si="54"/>
        <v>5</v>
      </c>
      <c r="D128" s="127" t="str">
        <f t="shared" si="54"/>
        <v>Berthing Time (BT)</v>
      </c>
      <c r="E128" s="128"/>
      <c r="F128" s="129"/>
      <c r="G128" s="130" t="str">
        <f t="shared" si="55"/>
        <v>Jam</v>
      </c>
      <c r="H128" s="131">
        <v>60.36</v>
      </c>
      <c r="I128" s="131">
        <v>59.46</v>
      </c>
      <c r="J128" s="131">
        <v>55.01</v>
      </c>
      <c r="K128" s="131">
        <v>55.86</v>
      </c>
      <c r="L128" s="131">
        <v>58.5</v>
      </c>
      <c r="M128" s="131">
        <v>59.69</v>
      </c>
      <c r="N128" s="131">
        <v>64.69</v>
      </c>
      <c r="O128" s="131">
        <v>62.74</v>
      </c>
      <c r="P128" s="118"/>
      <c r="Q128" s="118"/>
      <c r="R128" s="118"/>
      <c r="S128" s="118"/>
      <c r="T128" s="119">
        <f t="shared" si="56"/>
        <v>59.53875</v>
      </c>
      <c r="U128" s="119">
        <f t="shared" si="57"/>
        <v>58.276666666666664</v>
      </c>
      <c r="V128" s="119">
        <f t="shared" si="58"/>
        <v>58.016666666666673</v>
      </c>
      <c r="W128" s="119">
        <f t="shared" si="59"/>
        <v>63.715000000000003</v>
      </c>
      <c r="X128" s="119" t="e">
        <f t="shared" si="60"/>
        <v>#DIV/0!</v>
      </c>
      <c r="Y128" s="113"/>
    </row>
    <row r="129" spans="1:25" x14ac:dyDescent="0.3">
      <c r="A129" s="110"/>
      <c r="B129" s="110"/>
      <c r="C129" s="126">
        <f t="shared" si="54"/>
        <v>6</v>
      </c>
      <c r="D129" s="132" t="str">
        <f t="shared" si="54"/>
        <v>Berth Working Time (BWT)</v>
      </c>
      <c r="E129" s="128"/>
      <c r="F129" s="129"/>
      <c r="G129" s="130" t="str">
        <f t="shared" si="55"/>
        <v>Jam</v>
      </c>
      <c r="H129" s="131">
        <v>30.58</v>
      </c>
      <c r="I129" s="131">
        <v>31.62</v>
      </c>
      <c r="J129" s="131">
        <v>29.13</v>
      </c>
      <c r="K129" s="131">
        <v>31.33</v>
      </c>
      <c r="L129" s="131">
        <v>33.67</v>
      </c>
      <c r="M129" s="131">
        <v>36.229999999999997</v>
      </c>
      <c r="N129" s="131">
        <v>39.11</v>
      </c>
      <c r="O129" s="131">
        <v>38.299999999999997</v>
      </c>
      <c r="P129" s="118"/>
      <c r="Q129" s="118"/>
      <c r="R129" s="118"/>
      <c r="S129" s="118"/>
      <c r="T129" s="119">
        <f t="shared" si="56"/>
        <v>33.746249999999996</v>
      </c>
      <c r="U129" s="119">
        <f t="shared" si="57"/>
        <v>30.443333333333332</v>
      </c>
      <c r="V129" s="119">
        <f t="shared" si="58"/>
        <v>33.743333333333332</v>
      </c>
      <c r="W129" s="119">
        <f t="shared" si="59"/>
        <v>38.704999999999998</v>
      </c>
      <c r="X129" s="119" t="e">
        <f t="shared" si="60"/>
        <v>#DIV/0!</v>
      </c>
      <c r="Y129" s="113"/>
    </row>
    <row r="130" spans="1:25" x14ac:dyDescent="0.3">
      <c r="A130" s="110"/>
      <c r="B130" s="110"/>
      <c r="C130" s="126">
        <f t="shared" si="54"/>
        <v>7</v>
      </c>
      <c r="D130" s="132" t="str">
        <f t="shared" si="54"/>
        <v>Effective Time (ET)</v>
      </c>
      <c r="E130" s="128"/>
      <c r="F130" s="129"/>
      <c r="G130" s="130" t="str">
        <f t="shared" si="55"/>
        <v>Jam</v>
      </c>
      <c r="H130" s="131">
        <v>29.92</v>
      </c>
      <c r="I130" s="131">
        <v>30.93</v>
      </c>
      <c r="J130" s="131">
        <v>28.79</v>
      </c>
      <c r="K130" s="131">
        <v>30.29</v>
      </c>
      <c r="L130" s="131">
        <v>30.72</v>
      </c>
      <c r="M130" s="131">
        <v>31.83</v>
      </c>
      <c r="N130" s="131">
        <v>34.340000000000003</v>
      </c>
      <c r="O130" s="131">
        <v>33.35</v>
      </c>
      <c r="P130" s="118"/>
      <c r="Q130" s="118"/>
      <c r="R130" s="118"/>
      <c r="S130" s="118"/>
      <c r="T130" s="119">
        <f t="shared" si="56"/>
        <v>31.271250000000002</v>
      </c>
      <c r="U130" s="119">
        <f t="shared" si="57"/>
        <v>29.88</v>
      </c>
      <c r="V130" s="119">
        <f t="shared" si="58"/>
        <v>30.946666666666669</v>
      </c>
      <c r="W130" s="119">
        <f t="shared" si="59"/>
        <v>33.844999999999999</v>
      </c>
      <c r="X130" s="119" t="e">
        <f t="shared" si="60"/>
        <v>#DIV/0!</v>
      </c>
      <c r="Y130" s="113"/>
    </row>
    <row r="131" spans="1:25" x14ac:dyDescent="0.3">
      <c r="A131" s="110"/>
      <c r="B131" s="110"/>
      <c r="C131" s="126">
        <f t="shared" si="54"/>
        <v>8</v>
      </c>
      <c r="D131" s="132" t="str">
        <f t="shared" si="54"/>
        <v>Idle Time (IT)</v>
      </c>
      <c r="E131" s="128"/>
      <c r="F131" s="129"/>
      <c r="G131" s="130" t="str">
        <f t="shared" si="55"/>
        <v>Jam</v>
      </c>
      <c r="H131" s="131">
        <v>0.66</v>
      </c>
      <c r="I131" s="131">
        <v>0.68</v>
      </c>
      <c r="J131" s="131">
        <v>0.34</v>
      </c>
      <c r="K131" s="131">
        <v>1.04</v>
      </c>
      <c r="L131" s="131">
        <v>2.95</v>
      </c>
      <c r="M131" s="131">
        <v>4.4000000000000004</v>
      </c>
      <c r="N131" s="131">
        <v>4.7699999999999996</v>
      </c>
      <c r="O131" s="131">
        <v>4.95</v>
      </c>
      <c r="P131" s="118"/>
      <c r="Q131" s="118"/>
      <c r="R131" s="118"/>
      <c r="S131" s="118"/>
      <c r="T131" s="119">
        <f t="shared" si="56"/>
        <v>2.4737499999999999</v>
      </c>
      <c r="U131" s="119">
        <f t="shared" si="57"/>
        <v>0.56000000000000005</v>
      </c>
      <c r="V131" s="119">
        <f t="shared" si="58"/>
        <v>2.7966666666666669</v>
      </c>
      <c r="W131" s="119">
        <f t="shared" si="59"/>
        <v>4.8599999999999994</v>
      </c>
      <c r="X131" s="119" t="e">
        <f t="shared" si="60"/>
        <v>#DIV/0!</v>
      </c>
      <c r="Y131" s="113"/>
    </row>
    <row r="132" spans="1:25" x14ac:dyDescent="0.3">
      <c r="A132" s="110"/>
      <c r="B132" s="110"/>
      <c r="C132" s="126">
        <f t="shared" si="54"/>
        <v>9</v>
      </c>
      <c r="D132" s="132" t="str">
        <f t="shared" si="54"/>
        <v>Not Operation Time (NOT)</v>
      </c>
      <c r="E132" s="128"/>
      <c r="F132" s="129"/>
      <c r="G132" s="130" t="str">
        <f t="shared" si="55"/>
        <v>Jam</v>
      </c>
      <c r="H132" s="131">
        <v>29.78</v>
      </c>
      <c r="I132" s="131">
        <v>27.84</v>
      </c>
      <c r="J132" s="131">
        <v>25.87</v>
      </c>
      <c r="K132" s="131">
        <v>24.53</v>
      </c>
      <c r="L132" s="131">
        <v>24.83</v>
      </c>
      <c r="M132" s="131">
        <v>23.46</v>
      </c>
      <c r="N132" s="131">
        <v>25.58</v>
      </c>
      <c r="O132" s="131">
        <v>24.44</v>
      </c>
      <c r="P132" s="118"/>
      <c r="Q132" s="118"/>
      <c r="R132" s="118"/>
      <c r="S132" s="118"/>
      <c r="T132" s="119">
        <f t="shared" si="56"/>
        <v>25.791250000000005</v>
      </c>
      <c r="U132" s="119">
        <f t="shared" si="57"/>
        <v>27.830000000000002</v>
      </c>
      <c r="V132" s="119">
        <f t="shared" si="58"/>
        <v>24.27333333333333</v>
      </c>
      <c r="W132" s="119">
        <f t="shared" si="59"/>
        <v>25.009999999999998</v>
      </c>
      <c r="X132" s="119" t="e">
        <f t="shared" si="60"/>
        <v>#DIV/0!</v>
      </c>
      <c r="Y132" s="113"/>
    </row>
    <row r="133" spans="1:25" x14ac:dyDescent="0.3">
      <c r="A133" s="110"/>
      <c r="B133" s="110"/>
      <c r="C133" s="115">
        <f t="shared" si="54"/>
        <v>10</v>
      </c>
      <c r="D133" s="114" t="str">
        <f t="shared" si="54"/>
        <v>Turn Round Time (TRT)</v>
      </c>
      <c r="E133" s="108"/>
      <c r="F133" s="109"/>
      <c r="G133" s="116" t="str">
        <f t="shared" si="55"/>
        <v>Jam</v>
      </c>
      <c r="H133" s="131"/>
      <c r="I133" s="131"/>
      <c r="J133" s="131"/>
      <c r="K133" s="131"/>
      <c r="L133" s="131"/>
      <c r="M133" s="131"/>
      <c r="N133" s="131"/>
      <c r="O133" s="131"/>
      <c r="P133" s="118"/>
      <c r="Q133" s="118"/>
      <c r="R133" s="118"/>
      <c r="S133" s="118"/>
      <c r="T133" s="119" t="e">
        <f t="shared" si="56"/>
        <v>#DIV/0!</v>
      </c>
      <c r="U133" s="119" t="e">
        <f t="shared" si="57"/>
        <v>#DIV/0!</v>
      </c>
      <c r="V133" s="119" t="e">
        <f t="shared" si="58"/>
        <v>#DIV/0!</v>
      </c>
      <c r="W133" s="119" t="e">
        <f t="shared" si="59"/>
        <v>#DIV/0!</v>
      </c>
      <c r="X133" s="119" t="e">
        <f t="shared" si="60"/>
        <v>#DIV/0!</v>
      </c>
      <c r="Y133" s="113"/>
    </row>
    <row r="134" spans="1:25" x14ac:dyDescent="0.3">
      <c r="A134" s="110"/>
      <c r="B134" s="110"/>
      <c r="C134" s="126">
        <f t="shared" si="54"/>
        <v>11</v>
      </c>
      <c r="D134" s="127" t="str">
        <f t="shared" si="54"/>
        <v>ET / BT</v>
      </c>
      <c r="E134" s="128"/>
      <c r="F134" s="129"/>
      <c r="G134" s="130" t="str">
        <f t="shared" si="55"/>
        <v>%</v>
      </c>
      <c r="H134" s="131">
        <v>49.57</v>
      </c>
      <c r="I134" s="131">
        <v>52.03</v>
      </c>
      <c r="J134" s="131">
        <v>52.34</v>
      </c>
      <c r="K134" s="131">
        <v>54.22</v>
      </c>
      <c r="L134" s="131">
        <v>52.51</v>
      </c>
      <c r="M134" s="131">
        <v>53.33</v>
      </c>
      <c r="N134" s="131">
        <v>53.08</v>
      </c>
      <c r="O134" s="131">
        <v>53.16</v>
      </c>
      <c r="P134" s="118"/>
      <c r="Q134" s="118"/>
      <c r="R134" s="118"/>
      <c r="S134" s="118"/>
      <c r="T134" s="119">
        <f t="shared" si="56"/>
        <v>52.53</v>
      </c>
      <c r="U134" s="119">
        <f t="shared" si="57"/>
        <v>51.313333333333333</v>
      </c>
      <c r="V134" s="119">
        <f t="shared" si="58"/>
        <v>53.353333333333332</v>
      </c>
      <c r="W134" s="119">
        <f t="shared" si="59"/>
        <v>53.12</v>
      </c>
      <c r="X134" s="119" t="e">
        <f t="shared" si="60"/>
        <v>#DIV/0!</v>
      </c>
      <c r="Y134" s="113"/>
    </row>
    <row r="135" spans="1:25" x14ac:dyDescent="0.3">
      <c r="A135" s="110"/>
      <c r="B135" s="110"/>
      <c r="C135" s="120"/>
      <c r="D135" s="133"/>
      <c r="E135" s="124"/>
      <c r="F135" s="125"/>
      <c r="G135" s="116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9"/>
      <c r="U135" s="119"/>
      <c r="V135" s="119"/>
      <c r="W135" s="119"/>
      <c r="X135" s="119"/>
      <c r="Y135" s="113"/>
    </row>
    <row r="136" spans="1:25" x14ac:dyDescent="0.3">
      <c r="A136" s="110"/>
      <c r="B136" s="110">
        <v>3</v>
      </c>
      <c r="C136" s="114" t="str">
        <f t="shared" ref="C136:D147" si="61">C70</f>
        <v>Terminal Curah Cair</v>
      </c>
      <c r="D136" s="108"/>
      <c r="E136" s="108"/>
      <c r="F136" s="109"/>
      <c r="G136" s="112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9"/>
      <c r="U136" s="119"/>
      <c r="V136" s="119"/>
      <c r="W136" s="119"/>
      <c r="X136" s="119"/>
      <c r="Y136" s="113"/>
    </row>
    <row r="137" spans="1:25" x14ac:dyDescent="0.3">
      <c r="A137" s="110"/>
      <c r="B137" s="110"/>
      <c r="C137" s="115">
        <f t="shared" si="61"/>
        <v>1</v>
      </c>
      <c r="D137" s="114" t="str">
        <f t="shared" si="61"/>
        <v>Waiting Time (WT) for Pilot</v>
      </c>
      <c r="E137" s="108"/>
      <c r="F137" s="109"/>
      <c r="G137" s="116" t="str">
        <f t="shared" ref="G137:G147" si="62">G71</f>
        <v>Jam</v>
      </c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9" t="e">
        <f t="shared" ref="T137:T147" si="63">AVERAGE(H137:S137)</f>
        <v>#DIV/0!</v>
      </c>
      <c r="U137" s="119" t="e">
        <f t="shared" ref="U137:U147" si="64">AVERAGE(H137:J137)</f>
        <v>#DIV/0!</v>
      </c>
      <c r="V137" s="119" t="e">
        <f t="shared" ref="V137:V147" si="65">AVERAGE(K137:M137)</f>
        <v>#DIV/0!</v>
      </c>
      <c r="W137" s="119" t="e">
        <f t="shared" ref="W137:W147" si="66">AVERAGE(N137:P137)</f>
        <v>#DIV/0!</v>
      </c>
      <c r="X137" s="119" t="e">
        <f t="shared" ref="X137:X147" si="67">AVERAGE(Q137:S137)</f>
        <v>#DIV/0!</v>
      </c>
      <c r="Y137" s="113"/>
    </row>
    <row r="138" spans="1:25" x14ac:dyDescent="0.3">
      <c r="A138" s="110"/>
      <c r="B138" s="110"/>
      <c r="C138" s="115">
        <f t="shared" si="61"/>
        <v>2</v>
      </c>
      <c r="D138" s="114" t="str">
        <f t="shared" si="61"/>
        <v>Waiting for Berth</v>
      </c>
      <c r="E138" s="108"/>
      <c r="F138" s="109"/>
      <c r="G138" s="116" t="str">
        <f t="shared" si="62"/>
        <v>Jam</v>
      </c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9" t="e">
        <f t="shared" si="63"/>
        <v>#DIV/0!</v>
      </c>
      <c r="U138" s="119" t="e">
        <f t="shared" si="64"/>
        <v>#DIV/0!</v>
      </c>
      <c r="V138" s="119" t="e">
        <f t="shared" si="65"/>
        <v>#DIV/0!</v>
      </c>
      <c r="W138" s="119" t="e">
        <f t="shared" si="66"/>
        <v>#DIV/0!</v>
      </c>
      <c r="X138" s="119" t="e">
        <f t="shared" si="67"/>
        <v>#DIV/0!</v>
      </c>
      <c r="Y138" s="113"/>
    </row>
    <row r="139" spans="1:25" x14ac:dyDescent="0.3">
      <c r="A139" s="110"/>
      <c r="B139" s="110"/>
      <c r="C139" s="115">
        <f t="shared" si="61"/>
        <v>3</v>
      </c>
      <c r="D139" s="114" t="str">
        <f t="shared" si="61"/>
        <v>Postpone Time (PT)</v>
      </c>
      <c r="E139" s="108"/>
      <c r="F139" s="109"/>
      <c r="G139" s="116" t="str">
        <f t="shared" si="62"/>
        <v>Jam</v>
      </c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9" t="e">
        <f t="shared" si="63"/>
        <v>#DIV/0!</v>
      </c>
      <c r="U139" s="119" t="e">
        <f t="shared" si="64"/>
        <v>#DIV/0!</v>
      </c>
      <c r="V139" s="119" t="e">
        <f t="shared" si="65"/>
        <v>#DIV/0!</v>
      </c>
      <c r="W139" s="119" t="e">
        <f t="shared" si="66"/>
        <v>#DIV/0!</v>
      </c>
      <c r="X139" s="119" t="e">
        <f t="shared" si="67"/>
        <v>#DIV/0!</v>
      </c>
      <c r="Y139" s="113"/>
    </row>
    <row r="140" spans="1:25" x14ac:dyDescent="0.3">
      <c r="A140" s="110"/>
      <c r="B140" s="110"/>
      <c r="C140" s="115">
        <f t="shared" si="61"/>
        <v>4</v>
      </c>
      <c r="D140" s="114" t="str">
        <f t="shared" si="61"/>
        <v>Approach Time (AT)</v>
      </c>
      <c r="E140" s="108"/>
      <c r="F140" s="109"/>
      <c r="G140" s="116" t="str">
        <f t="shared" si="62"/>
        <v>Jam</v>
      </c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9" t="e">
        <f t="shared" si="63"/>
        <v>#DIV/0!</v>
      </c>
      <c r="U140" s="119" t="e">
        <f t="shared" si="64"/>
        <v>#DIV/0!</v>
      </c>
      <c r="V140" s="119" t="e">
        <f t="shared" si="65"/>
        <v>#DIV/0!</v>
      </c>
      <c r="W140" s="119" t="e">
        <f t="shared" si="66"/>
        <v>#DIV/0!</v>
      </c>
      <c r="X140" s="119" t="e">
        <f t="shared" si="67"/>
        <v>#DIV/0!</v>
      </c>
      <c r="Y140" s="113"/>
    </row>
    <row r="141" spans="1:25" x14ac:dyDescent="0.3">
      <c r="A141" s="110"/>
      <c r="B141" s="110"/>
      <c r="C141" s="115">
        <f t="shared" si="61"/>
        <v>5</v>
      </c>
      <c r="D141" s="114" t="str">
        <f t="shared" si="61"/>
        <v>Berthing Time (BT)</v>
      </c>
      <c r="E141" s="108"/>
      <c r="F141" s="109"/>
      <c r="G141" s="116" t="str">
        <f t="shared" si="62"/>
        <v>Jam</v>
      </c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9" t="e">
        <f t="shared" si="63"/>
        <v>#DIV/0!</v>
      </c>
      <c r="U141" s="119" t="e">
        <f t="shared" si="64"/>
        <v>#DIV/0!</v>
      </c>
      <c r="V141" s="119" t="e">
        <f t="shared" si="65"/>
        <v>#DIV/0!</v>
      </c>
      <c r="W141" s="119" t="e">
        <f t="shared" si="66"/>
        <v>#DIV/0!</v>
      </c>
      <c r="X141" s="119" t="e">
        <f t="shared" si="67"/>
        <v>#DIV/0!</v>
      </c>
      <c r="Y141" s="113"/>
    </row>
    <row r="142" spans="1:25" x14ac:dyDescent="0.3">
      <c r="A142" s="110"/>
      <c r="B142" s="110"/>
      <c r="C142" s="115">
        <f t="shared" si="61"/>
        <v>6</v>
      </c>
      <c r="D142" s="122" t="str">
        <f t="shared" si="61"/>
        <v>Berth Working Time (BWT)</v>
      </c>
      <c r="E142" s="108"/>
      <c r="F142" s="109"/>
      <c r="G142" s="116" t="str">
        <f t="shared" si="62"/>
        <v>Jam</v>
      </c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9" t="e">
        <f t="shared" si="63"/>
        <v>#DIV/0!</v>
      </c>
      <c r="U142" s="119" t="e">
        <f t="shared" si="64"/>
        <v>#DIV/0!</v>
      </c>
      <c r="V142" s="119" t="e">
        <f t="shared" si="65"/>
        <v>#DIV/0!</v>
      </c>
      <c r="W142" s="119" t="e">
        <f t="shared" si="66"/>
        <v>#DIV/0!</v>
      </c>
      <c r="X142" s="119" t="e">
        <f t="shared" si="67"/>
        <v>#DIV/0!</v>
      </c>
      <c r="Y142" s="113"/>
    </row>
    <row r="143" spans="1:25" x14ac:dyDescent="0.3">
      <c r="A143" s="110"/>
      <c r="B143" s="110"/>
      <c r="C143" s="115">
        <f t="shared" si="61"/>
        <v>7</v>
      </c>
      <c r="D143" s="122" t="str">
        <f t="shared" si="61"/>
        <v>Effective Time (ET)</v>
      </c>
      <c r="E143" s="108"/>
      <c r="F143" s="109"/>
      <c r="G143" s="116" t="str">
        <f t="shared" si="62"/>
        <v>Jam</v>
      </c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9" t="e">
        <f t="shared" si="63"/>
        <v>#DIV/0!</v>
      </c>
      <c r="U143" s="119" t="e">
        <f t="shared" si="64"/>
        <v>#DIV/0!</v>
      </c>
      <c r="V143" s="119" t="e">
        <f t="shared" si="65"/>
        <v>#DIV/0!</v>
      </c>
      <c r="W143" s="119" t="e">
        <f t="shared" si="66"/>
        <v>#DIV/0!</v>
      </c>
      <c r="X143" s="119" t="e">
        <f t="shared" si="67"/>
        <v>#DIV/0!</v>
      </c>
      <c r="Y143" s="113"/>
    </row>
    <row r="144" spans="1:25" x14ac:dyDescent="0.3">
      <c r="A144" s="110"/>
      <c r="B144" s="110"/>
      <c r="C144" s="115">
        <f t="shared" si="61"/>
        <v>8</v>
      </c>
      <c r="D144" s="122" t="str">
        <f t="shared" si="61"/>
        <v>Idle Time (IT)</v>
      </c>
      <c r="E144" s="108"/>
      <c r="F144" s="109"/>
      <c r="G144" s="116" t="str">
        <f t="shared" si="62"/>
        <v>Jam</v>
      </c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9" t="e">
        <f t="shared" si="63"/>
        <v>#DIV/0!</v>
      </c>
      <c r="U144" s="119" t="e">
        <f t="shared" si="64"/>
        <v>#DIV/0!</v>
      </c>
      <c r="V144" s="119" t="e">
        <f t="shared" si="65"/>
        <v>#DIV/0!</v>
      </c>
      <c r="W144" s="119" t="e">
        <f t="shared" si="66"/>
        <v>#DIV/0!</v>
      </c>
      <c r="X144" s="119" t="e">
        <f t="shared" si="67"/>
        <v>#DIV/0!</v>
      </c>
      <c r="Y144" s="113"/>
    </row>
    <row r="145" spans="1:25" x14ac:dyDescent="0.3">
      <c r="A145" s="110"/>
      <c r="B145" s="110"/>
      <c r="C145" s="115">
        <f t="shared" si="61"/>
        <v>9</v>
      </c>
      <c r="D145" s="122" t="str">
        <f t="shared" si="61"/>
        <v>Not Operation Time (NOT)</v>
      </c>
      <c r="E145" s="108"/>
      <c r="F145" s="109"/>
      <c r="G145" s="116" t="str">
        <f t="shared" si="62"/>
        <v>Jam</v>
      </c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9" t="e">
        <f t="shared" si="63"/>
        <v>#DIV/0!</v>
      </c>
      <c r="U145" s="119" t="e">
        <f t="shared" si="64"/>
        <v>#DIV/0!</v>
      </c>
      <c r="V145" s="119" t="e">
        <f t="shared" si="65"/>
        <v>#DIV/0!</v>
      </c>
      <c r="W145" s="119" t="e">
        <f t="shared" si="66"/>
        <v>#DIV/0!</v>
      </c>
      <c r="X145" s="119" t="e">
        <f t="shared" si="67"/>
        <v>#DIV/0!</v>
      </c>
      <c r="Y145" s="113"/>
    </row>
    <row r="146" spans="1:25" x14ac:dyDescent="0.3">
      <c r="A146" s="110"/>
      <c r="B146" s="110"/>
      <c r="C146" s="115">
        <f t="shared" si="61"/>
        <v>10</v>
      </c>
      <c r="D146" s="114" t="str">
        <f t="shared" si="61"/>
        <v>Turn Round Time (TRT)</v>
      </c>
      <c r="E146" s="108"/>
      <c r="F146" s="109"/>
      <c r="G146" s="116" t="str">
        <f t="shared" si="62"/>
        <v>Jam</v>
      </c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9" t="e">
        <f t="shared" si="63"/>
        <v>#DIV/0!</v>
      </c>
      <c r="U146" s="119" t="e">
        <f t="shared" si="64"/>
        <v>#DIV/0!</v>
      </c>
      <c r="V146" s="119" t="e">
        <f t="shared" si="65"/>
        <v>#DIV/0!</v>
      </c>
      <c r="W146" s="119" t="e">
        <f t="shared" si="66"/>
        <v>#DIV/0!</v>
      </c>
      <c r="X146" s="119" t="e">
        <f t="shared" si="67"/>
        <v>#DIV/0!</v>
      </c>
      <c r="Y146" s="113"/>
    </row>
    <row r="147" spans="1:25" x14ac:dyDescent="0.3">
      <c r="A147" s="110"/>
      <c r="B147" s="110"/>
      <c r="C147" s="115">
        <f t="shared" si="61"/>
        <v>11</v>
      </c>
      <c r="D147" s="114" t="str">
        <f t="shared" si="61"/>
        <v>ET / BT</v>
      </c>
      <c r="E147" s="108"/>
      <c r="F147" s="109"/>
      <c r="G147" s="116" t="str">
        <f t="shared" si="62"/>
        <v>%</v>
      </c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9" t="e">
        <f t="shared" si="63"/>
        <v>#DIV/0!</v>
      </c>
      <c r="U147" s="119" t="e">
        <f t="shared" si="64"/>
        <v>#DIV/0!</v>
      </c>
      <c r="V147" s="119" t="e">
        <f t="shared" si="65"/>
        <v>#DIV/0!</v>
      </c>
      <c r="W147" s="119" t="e">
        <f t="shared" si="66"/>
        <v>#DIV/0!</v>
      </c>
      <c r="X147" s="119" t="e">
        <f t="shared" si="67"/>
        <v>#DIV/0!</v>
      </c>
      <c r="Y147" s="113"/>
    </row>
    <row r="148" spans="1:25" x14ac:dyDescent="0.3">
      <c r="A148" s="110"/>
      <c r="B148" s="110"/>
      <c r="C148" s="120"/>
      <c r="D148" s="124"/>
      <c r="E148" s="124"/>
      <c r="F148" s="125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9"/>
      <c r="U148" s="119"/>
      <c r="V148" s="119"/>
      <c r="W148" s="119"/>
      <c r="X148" s="119"/>
      <c r="Y148" s="113"/>
    </row>
    <row r="149" spans="1:25" x14ac:dyDescent="0.3">
      <c r="A149" s="110"/>
      <c r="B149" s="110">
        <v>4</v>
      </c>
      <c r="C149" s="114" t="str">
        <f t="shared" ref="C149:D160" si="68">C83</f>
        <v>Terminal Curah Kering</v>
      </c>
      <c r="D149" s="108"/>
      <c r="E149" s="108"/>
      <c r="F149" s="109"/>
      <c r="G149" s="112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9"/>
      <c r="U149" s="119"/>
      <c r="V149" s="119"/>
      <c r="W149" s="119"/>
      <c r="X149" s="119"/>
      <c r="Y149" s="113"/>
    </row>
    <row r="150" spans="1:25" x14ac:dyDescent="0.3">
      <c r="A150" s="110"/>
      <c r="B150" s="110"/>
      <c r="C150" s="115">
        <f t="shared" si="68"/>
        <v>1</v>
      </c>
      <c r="D150" s="114" t="str">
        <f t="shared" si="68"/>
        <v>Waiting Time (WT) for Pilot</v>
      </c>
      <c r="E150" s="108"/>
      <c r="F150" s="109"/>
      <c r="G150" s="116" t="str">
        <f t="shared" ref="G150:G160" si="69">G84</f>
        <v>Jam</v>
      </c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9" t="e">
        <f t="shared" ref="T150:T160" si="70">AVERAGE(H150:S150)</f>
        <v>#DIV/0!</v>
      </c>
      <c r="U150" s="119" t="e">
        <f t="shared" ref="U150:U160" si="71">AVERAGE(H150:J150)</f>
        <v>#DIV/0!</v>
      </c>
      <c r="V150" s="119" t="e">
        <f t="shared" ref="V150:V160" si="72">AVERAGE(K150:M150)</f>
        <v>#DIV/0!</v>
      </c>
      <c r="W150" s="119" t="e">
        <f t="shared" ref="W150:W160" si="73">AVERAGE(N150:P150)</f>
        <v>#DIV/0!</v>
      </c>
      <c r="X150" s="119" t="e">
        <f t="shared" ref="X150:X160" si="74">AVERAGE(Q150:S150)</f>
        <v>#DIV/0!</v>
      </c>
      <c r="Y150" s="113"/>
    </row>
    <row r="151" spans="1:25" x14ac:dyDescent="0.3">
      <c r="A151" s="110"/>
      <c r="B151" s="110"/>
      <c r="C151" s="115">
        <f t="shared" si="68"/>
        <v>2</v>
      </c>
      <c r="D151" s="114" t="str">
        <f t="shared" si="68"/>
        <v>Waiting for Berth</v>
      </c>
      <c r="E151" s="108"/>
      <c r="F151" s="109"/>
      <c r="G151" s="116" t="str">
        <f t="shared" si="69"/>
        <v>Jam</v>
      </c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9" t="e">
        <f t="shared" si="70"/>
        <v>#DIV/0!</v>
      </c>
      <c r="U151" s="119" t="e">
        <f t="shared" si="71"/>
        <v>#DIV/0!</v>
      </c>
      <c r="V151" s="119" t="e">
        <f t="shared" si="72"/>
        <v>#DIV/0!</v>
      </c>
      <c r="W151" s="119" t="e">
        <f t="shared" si="73"/>
        <v>#DIV/0!</v>
      </c>
      <c r="X151" s="119" t="e">
        <f t="shared" si="74"/>
        <v>#DIV/0!</v>
      </c>
      <c r="Y151" s="113"/>
    </row>
    <row r="152" spans="1:25" x14ac:dyDescent="0.3">
      <c r="A152" s="110"/>
      <c r="B152" s="110"/>
      <c r="C152" s="115">
        <f t="shared" si="68"/>
        <v>3</v>
      </c>
      <c r="D152" s="114" t="str">
        <f t="shared" si="68"/>
        <v>Postpone Time (PT)</v>
      </c>
      <c r="E152" s="108"/>
      <c r="F152" s="109"/>
      <c r="G152" s="116" t="str">
        <f t="shared" si="69"/>
        <v>Jam</v>
      </c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9" t="e">
        <f t="shared" si="70"/>
        <v>#DIV/0!</v>
      </c>
      <c r="U152" s="119" t="e">
        <f t="shared" si="71"/>
        <v>#DIV/0!</v>
      </c>
      <c r="V152" s="119" t="e">
        <f t="shared" si="72"/>
        <v>#DIV/0!</v>
      </c>
      <c r="W152" s="119" t="e">
        <f t="shared" si="73"/>
        <v>#DIV/0!</v>
      </c>
      <c r="X152" s="119" t="e">
        <f t="shared" si="74"/>
        <v>#DIV/0!</v>
      </c>
      <c r="Y152" s="113"/>
    </row>
    <row r="153" spans="1:25" x14ac:dyDescent="0.3">
      <c r="A153" s="110"/>
      <c r="B153" s="110"/>
      <c r="C153" s="115">
        <f t="shared" si="68"/>
        <v>4</v>
      </c>
      <c r="D153" s="114" t="str">
        <f t="shared" si="68"/>
        <v>Approach Time (AT)</v>
      </c>
      <c r="E153" s="108"/>
      <c r="F153" s="109"/>
      <c r="G153" s="116" t="str">
        <f t="shared" si="69"/>
        <v>Jam</v>
      </c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9" t="e">
        <f t="shared" si="70"/>
        <v>#DIV/0!</v>
      </c>
      <c r="U153" s="119" t="e">
        <f t="shared" si="71"/>
        <v>#DIV/0!</v>
      </c>
      <c r="V153" s="119" t="e">
        <f t="shared" si="72"/>
        <v>#DIV/0!</v>
      </c>
      <c r="W153" s="119" t="e">
        <f t="shared" si="73"/>
        <v>#DIV/0!</v>
      </c>
      <c r="X153" s="119" t="e">
        <f t="shared" si="74"/>
        <v>#DIV/0!</v>
      </c>
      <c r="Y153" s="113"/>
    </row>
    <row r="154" spans="1:25" x14ac:dyDescent="0.3">
      <c r="A154" s="110"/>
      <c r="B154" s="110"/>
      <c r="C154" s="115">
        <f t="shared" si="68"/>
        <v>5</v>
      </c>
      <c r="D154" s="114" t="str">
        <f t="shared" si="68"/>
        <v>Berthing Time (BT)</v>
      </c>
      <c r="E154" s="108"/>
      <c r="F154" s="109"/>
      <c r="G154" s="116" t="str">
        <f t="shared" si="69"/>
        <v>Jam</v>
      </c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9" t="e">
        <f t="shared" si="70"/>
        <v>#DIV/0!</v>
      </c>
      <c r="U154" s="119" t="e">
        <f t="shared" si="71"/>
        <v>#DIV/0!</v>
      </c>
      <c r="V154" s="119" t="e">
        <f t="shared" si="72"/>
        <v>#DIV/0!</v>
      </c>
      <c r="W154" s="119" t="e">
        <f t="shared" si="73"/>
        <v>#DIV/0!</v>
      </c>
      <c r="X154" s="119" t="e">
        <f t="shared" si="74"/>
        <v>#DIV/0!</v>
      </c>
      <c r="Y154" s="113"/>
    </row>
    <row r="155" spans="1:25" x14ac:dyDescent="0.3">
      <c r="A155" s="110"/>
      <c r="B155" s="110"/>
      <c r="C155" s="115">
        <f t="shared" si="68"/>
        <v>6</v>
      </c>
      <c r="D155" s="122" t="str">
        <f t="shared" si="68"/>
        <v>Berth Working Time (BWT)</v>
      </c>
      <c r="E155" s="108"/>
      <c r="F155" s="109"/>
      <c r="G155" s="116" t="str">
        <f t="shared" si="69"/>
        <v>Jam</v>
      </c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9" t="e">
        <f t="shared" si="70"/>
        <v>#DIV/0!</v>
      </c>
      <c r="U155" s="119" t="e">
        <f t="shared" si="71"/>
        <v>#DIV/0!</v>
      </c>
      <c r="V155" s="119" t="e">
        <f t="shared" si="72"/>
        <v>#DIV/0!</v>
      </c>
      <c r="W155" s="119" t="e">
        <f t="shared" si="73"/>
        <v>#DIV/0!</v>
      </c>
      <c r="X155" s="119" t="e">
        <f t="shared" si="74"/>
        <v>#DIV/0!</v>
      </c>
      <c r="Y155" s="113"/>
    </row>
    <row r="156" spans="1:25" x14ac:dyDescent="0.3">
      <c r="A156" s="110"/>
      <c r="B156" s="110"/>
      <c r="C156" s="115">
        <f t="shared" si="68"/>
        <v>7</v>
      </c>
      <c r="D156" s="122" t="str">
        <f t="shared" si="68"/>
        <v>Effective Time (ET)</v>
      </c>
      <c r="E156" s="108"/>
      <c r="F156" s="109"/>
      <c r="G156" s="116" t="str">
        <f t="shared" si="69"/>
        <v>Jam</v>
      </c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9" t="e">
        <f t="shared" si="70"/>
        <v>#DIV/0!</v>
      </c>
      <c r="U156" s="119" t="e">
        <f t="shared" si="71"/>
        <v>#DIV/0!</v>
      </c>
      <c r="V156" s="119" t="e">
        <f t="shared" si="72"/>
        <v>#DIV/0!</v>
      </c>
      <c r="W156" s="119" t="e">
        <f t="shared" si="73"/>
        <v>#DIV/0!</v>
      </c>
      <c r="X156" s="119" t="e">
        <f t="shared" si="74"/>
        <v>#DIV/0!</v>
      </c>
      <c r="Y156" s="113"/>
    </row>
    <row r="157" spans="1:25" x14ac:dyDescent="0.3">
      <c r="A157" s="110"/>
      <c r="B157" s="110"/>
      <c r="C157" s="115">
        <f t="shared" si="68"/>
        <v>8</v>
      </c>
      <c r="D157" s="122" t="str">
        <f t="shared" si="68"/>
        <v>Idle Time (IT)</v>
      </c>
      <c r="E157" s="108"/>
      <c r="F157" s="109"/>
      <c r="G157" s="116" t="str">
        <f t="shared" si="69"/>
        <v>Jam</v>
      </c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9" t="e">
        <f t="shared" si="70"/>
        <v>#DIV/0!</v>
      </c>
      <c r="U157" s="119" t="e">
        <f t="shared" si="71"/>
        <v>#DIV/0!</v>
      </c>
      <c r="V157" s="119" t="e">
        <f t="shared" si="72"/>
        <v>#DIV/0!</v>
      </c>
      <c r="W157" s="119" t="e">
        <f t="shared" si="73"/>
        <v>#DIV/0!</v>
      </c>
      <c r="X157" s="119" t="e">
        <f t="shared" si="74"/>
        <v>#DIV/0!</v>
      </c>
      <c r="Y157" s="113"/>
    </row>
    <row r="158" spans="1:25" x14ac:dyDescent="0.3">
      <c r="A158" s="110"/>
      <c r="B158" s="110"/>
      <c r="C158" s="115">
        <f t="shared" si="68"/>
        <v>9</v>
      </c>
      <c r="D158" s="122" t="str">
        <f t="shared" si="68"/>
        <v>Not Operation Time (NOT)</v>
      </c>
      <c r="E158" s="108"/>
      <c r="F158" s="109"/>
      <c r="G158" s="116" t="str">
        <f t="shared" si="69"/>
        <v>Jam</v>
      </c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9" t="e">
        <f t="shared" si="70"/>
        <v>#DIV/0!</v>
      </c>
      <c r="U158" s="119" t="e">
        <f t="shared" si="71"/>
        <v>#DIV/0!</v>
      </c>
      <c r="V158" s="119" t="e">
        <f t="shared" si="72"/>
        <v>#DIV/0!</v>
      </c>
      <c r="W158" s="119" t="e">
        <f t="shared" si="73"/>
        <v>#DIV/0!</v>
      </c>
      <c r="X158" s="119" t="e">
        <f t="shared" si="74"/>
        <v>#DIV/0!</v>
      </c>
      <c r="Y158" s="113"/>
    </row>
    <row r="159" spans="1:25" x14ac:dyDescent="0.3">
      <c r="A159" s="110"/>
      <c r="B159" s="110"/>
      <c r="C159" s="115">
        <f t="shared" si="68"/>
        <v>10</v>
      </c>
      <c r="D159" s="114" t="str">
        <f t="shared" si="68"/>
        <v>Turn Round Time (TRT)</v>
      </c>
      <c r="E159" s="108"/>
      <c r="F159" s="109"/>
      <c r="G159" s="116" t="str">
        <f t="shared" si="69"/>
        <v>Jam</v>
      </c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9" t="e">
        <f t="shared" si="70"/>
        <v>#DIV/0!</v>
      </c>
      <c r="U159" s="119" t="e">
        <f t="shared" si="71"/>
        <v>#DIV/0!</v>
      </c>
      <c r="V159" s="119" t="e">
        <f t="shared" si="72"/>
        <v>#DIV/0!</v>
      </c>
      <c r="W159" s="119" t="e">
        <f t="shared" si="73"/>
        <v>#DIV/0!</v>
      </c>
      <c r="X159" s="119" t="e">
        <f t="shared" si="74"/>
        <v>#DIV/0!</v>
      </c>
      <c r="Y159" s="113"/>
    </row>
    <row r="160" spans="1:25" x14ac:dyDescent="0.3">
      <c r="A160" s="110"/>
      <c r="B160" s="110"/>
      <c r="C160" s="115">
        <f t="shared" si="68"/>
        <v>11</v>
      </c>
      <c r="D160" s="114" t="str">
        <f t="shared" si="68"/>
        <v>ET / BT</v>
      </c>
      <c r="E160" s="108"/>
      <c r="F160" s="109"/>
      <c r="G160" s="116" t="str">
        <f t="shared" si="69"/>
        <v>%</v>
      </c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9" t="e">
        <f t="shared" si="70"/>
        <v>#DIV/0!</v>
      </c>
      <c r="U160" s="119" t="e">
        <f t="shared" si="71"/>
        <v>#DIV/0!</v>
      </c>
      <c r="V160" s="119" t="e">
        <f t="shared" si="72"/>
        <v>#DIV/0!</v>
      </c>
      <c r="W160" s="119" t="e">
        <f t="shared" si="73"/>
        <v>#DIV/0!</v>
      </c>
      <c r="X160" s="119" t="e">
        <f t="shared" si="74"/>
        <v>#DIV/0!</v>
      </c>
      <c r="Y160" s="113"/>
    </row>
    <row r="161" spans="1:25" x14ac:dyDescent="0.3">
      <c r="A161" s="123"/>
      <c r="B161" s="110"/>
      <c r="C161" s="120"/>
      <c r="D161" s="124"/>
      <c r="E161" s="124"/>
      <c r="F161" s="125"/>
      <c r="G161" s="116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9"/>
      <c r="U161" s="119"/>
      <c r="V161" s="119"/>
      <c r="W161" s="119"/>
      <c r="X161" s="119"/>
      <c r="Y161" s="113"/>
    </row>
    <row r="162" spans="1:25" x14ac:dyDescent="0.3">
      <c r="A162" s="123"/>
      <c r="B162" s="110">
        <v>5</v>
      </c>
      <c r="C162" s="114" t="str">
        <f t="shared" ref="C162:D173" si="75">C96</f>
        <v>Terminal Kendaraan</v>
      </c>
      <c r="D162" s="108"/>
      <c r="E162" s="108"/>
      <c r="F162" s="109"/>
      <c r="G162" s="112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9"/>
      <c r="U162" s="119"/>
      <c r="V162" s="119"/>
      <c r="W162" s="119"/>
      <c r="X162" s="119"/>
      <c r="Y162" s="113"/>
    </row>
    <row r="163" spans="1:25" x14ac:dyDescent="0.3">
      <c r="A163" s="123"/>
      <c r="B163" s="110"/>
      <c r="C163" s="115">
        <f t="shared" si="75"/>
        <v>1</v>
      </c>
      <c r="D163" s="114" t="str">
        <f t="shared" si="75"/>
        <v>Waiting Time (WT) for Pilot</v>
      </c>
      <c r="E163" s="108"/>
      <c r="F163" s="109"/>
      <c r="G163" s="116" t="str">
        <f t="shared" ref="G163:G173" si="76">G97</f>
        <v>Jam</v>
      </c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9" t="e">
        <f t="shared" ref="T163:T173" si="77">AVERAGE(H163:S163)</f>
        <v>#DIV/0!</v>
      </c>
      <c r="U163" s="119" t="e">
        <f t="shared" ref="U163:U173" si="78">AVERAGE(H163:J163)</f>
        <v>#DIV/0!</v>
      </c>
      <c r="V163" s="119" t="e">
        <f t="shared" ref="V163:V173" si="79">AVERAGE(K163:M163)</f>
        <v>#DIV/0!</v>
      </c>
      <c r="W163" s="119" t="e">
        <f t="shared" ref="W163:W173" si="80">AVERAGE(N163:P163)</f>
        <v>#DIV/0!</v>
      </c>
      <c r="X163" s="119" t="e">
        <f t="shared" ref="X163:X173" si="81">AVERAGE(Q163:S163)</f>
        <v>#DIV/0!</v>
      </c>
      <c r="Y163" s="113"/>
    </row>
    <row r="164" spans="1:25" x14ac:dyDescent="0.3">
      <c r="A164" s="123"/>
      <c r="B164" s="110"/>
      <c r="C164" s="115">
        <f t="shared" si="75"/>
        <v>2</v>
      </c>
      <c r="D164" s="114" t="str">
        <f t="shared" si="75"/>
        <v>Waiting for Berth</v>
      </c>
      <c r="E164" s="108"/>
      <c r="F164" s="109"/>
      <c r="G164" s="116" t="str">
        <f t="shared" si="76"/>
        <v>Jam</v>
      </c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9" t="e">
        <f t="shared" si="77"/>
        <v>#DIV/0!</v>
      </c>
      <c r="U164" s="119" t="e">
        <f t="shared" si="78"/>
        <v>#DIV/0!</v>
      </c>
      <c r="V164" s="119" t="e">
        <f t="shared" si="79"/>
        <v>#DIV/0!</v>
      </c>
      <c r="W164" s="119" t="e">
        <f t="shared" si="80"/>
        <v>#DIV/0!</v>
      </c>
      <c r="X164" s="119" t="e">
        <f t="shared" si="81"/>
        <v>#DIV/0!</v>
      </c>
      <c r="Y164" s="113"/>
    </row>
    <row r="165" spans="1:25" x14ac:dyDescent="0.3">
      <c r="A165" s="123"/>
      <c r="B165" s="110"/>
      <c r="C165" s="115">
        <f t="shared" si="75"/>
        <v>3</v>
      </c>
      <c r="D165" s="114" t="str">
        <f t="shared" si="75"/>
        <v>Postpone Time (PT)</v>
      </c>
      <c r="E165" s="108"/>
      <c r="F165" s="109"/>
      <c r="G165" s="116" t="str">
        <f t="shared" si="76"/>
        <v>Jam</v>
      </c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9" t="e">
        <f t="shared" si="77"/>
        <v>#DIV/0!</v>
      </c>
      <c r="U165" s="119" t="e">
        <f t="shared" si="78"/>
        <v>#DIV/0!</v>
      </c>
      <c r="V165" s="119" t="e">
        <f t="shared" si="79"/>
        <v>#DIV/0!</v>
      </c>
      <c r="W165" s="119" t="e">
        <f t="shared" si="80"/>
        <v>#DIV/0!</v>
      </c>
      <c r="X165" s="119" t="e">
        <f t="shared" si="81"/>
        <v>#DIV/0!</v>
      </c>
      <c r="Y165" s="113"/>
    </row>
    <row r="166" spans="1:25" x14ac:dyDescent="0.3">
      <c r="A166" s="123"/>
      <c r="B166" s="110"/>
      <c r="C166" s="115">
        <f t="shared" si="75"/>
        <v>4</v>
      </c>
      <c r="D166" s="114" t="str">
        <f t="shared" si="75"/>
        <v>Approach Time (AT)</v>
      </c>
      <c r="E166" s="108"/>
      <c r="F166" s="109"/>
      <c r="G166" s="116" t="str">
        <f t="shared" si="76"/>
        <v>Jam</v>
      </c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9" t="e">
        <f t="shared" si="77"/>
        <v>#DIV/0!</v>
      </c>
      <c r="U166" s="119" t="e">
        <f t="shared" si="78"/>
        <v>#DIV/0!</v>
      </c>
      <c r="V166" s="119" t="e">
        <f t="shared" si="79"/>
        <v>#DIV/0!</v>
      </c>
      <c r="W166" s="119" t="e">
        <f t="shared" si="80"/>
        <v>#DIV/0!</v>
      </c>
      <c r="X166" s="119" t="e">
        <f t="shared" si="81"/>
        <v>#DIV/0!</v>
      </c>
      <c r="Y166" s="113"/>
    </row>
    <row r="167" spans="1:25" x14ac:dyDescent="0.3">
      <c r="A167" s="123"/>
      <c r="B167" s="110"/>
      <c r="C167" s="115">
        <f t="shared" si="75"/>
        <v>5</v>
      </c>
      <c r="D167" s="114" t="str">
        <f t="shared" si="75"/>
        <v>Berthing Time (BT)</v>
      </c>
      <c r="E167" s="108"/>
      <c r="F167" s="109"/>
      <c r="G167" s="116" t="str">
        <f t="shared" si="76"/>
        <v>Jam</v>
      </c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9" t="e">
        <f t="shared" si="77"/>
        <v>#DIV/0!</v>
      </c>
      <c r="U167" s="119" t="e">
        <f t="shared" si="78"/>
        <v>#DIV/0!</v>
      </c>
      <c r="V167" s="119" t="e">
        <f t="shared" si="79"/>
        <v>#DIV/0!</v>
      </c>
      <c r="W167" s="119" t="e">
        <f t="shared" si="80"/>
        <v>#DIV/0!</v>
      </c>
      <c r="X167" s="119" t="e">
        <f t="shared" si="81"/>
        <v>#DIV/0!</v>
      </c>
      <c r="Y167" s="113"/>
    </row>
    <row r="168" spans="1:25" x14ac:dyDescent="0.3">
      <c r="A168" s="123"/>
      <c r="B168" s="110"/>
      <c r="C168" s="115">
        <f t="shared" si="75"/>
        <v>6</v>
      </c>
      <c r="D168" s="122" t="str">
        <f t="shared" si="75"/>
        <v>Berth Working Time (BWT)</v>
      </c>
      <c r="E168" s="108"/>
      <c r="F168" s="109"/>
      <c r="G168" s="116" t="str">
        <f t="shared" si="76"/>
        <v>Jam</v>
      </c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9" t="e">
        <f t="shared" si="77"/>
        <v>#DIV/0!</v>
      </c>
      <c r="U168" s="119" t="e">
        <f t="shared" si="78"/>
        <v>#DIV/0!</v>
      </c>
      <c r="V168" s="119" t="e">
        <f t="shared" si="79"/>
        <v>#DIV/0!</v>
      </c>
      <c r="W168" s="119" t="e">
        <f t="shared" si="80"/>
        <v>#DIV/0!</v>
      </c>
      <c r="X168" s="119" t="e">
        <f t="shared" si="81"/>
        <v>#DIV/0!</v>
      </c>
      <c r="Y168" s="113"/>
    </row>
    <row r="169" spans="1:25" x14ac:dyDescent="0.3">
      <c r="A169" s="123"/>
      <c r="B169" s="110"/>
      <c r="C169" s="115">
        <f t="shared" si="75"/>
        <v>7</v>
      </c>
      <c r="D169" s="122" t="str">
        <f t="shared" si="75"/>
        <v>Effective Time (ET)</v>
      </c>
      <c r="E169" s="108"/>
      <c r="F169" s="109"/>
      <c r="G169" s="116" t="str">
        <f t="shared" si="76"/>
        <v>Jam</v>
      </c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9" t="e">
        <f t="shared" si="77"/>
        <v>#DIV/0!</v>
      </c>
      <c r="U169" s="119" t="e">
        <f t="shared" si="78"/>
        <v>#DIV/0!</v>
      </c>
      <c r="V169" s="119" t="e">
        <f t="shared" si="79"/>
        <v>#DIV/0!</v>
      </c>
      <c r="W169" s="119" t="e">
        <f t="shared" si="80"/>
        <v>#DIV/0!</v>
      </c>
      <c r="X169" s="119" t="e">
        <f t="shared" si="81"/>
        <v>#DIV/0!</v>
      </c>
      <c r="Y169" s="113"/>
    </row>
    <row r="170" spans="1:25" x14ac:dyDescent="0.3">
      <c r="A170" s="123"/>
      <c r="B170" s="110"/>
      <c r="C170" s="115">
        <f t="shared" si="75"/>
        <v>8</v>
      </c>
      <c r="D170" s="122" t="str">
        <f t="shared" si="75"/>
        <v>Idle Time (IT)</v>
      </c>
      <c r="E170" s="108"/>
      <c r="F170" s="109"/>
      <c r="G170" s="116" t="str">
        <f t="shared" si="76"/>
        <v>Jam</v>
      </c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9" t="e">
        <f t="shared" si="77"/>
        <v>#DIV/0!</v>
      </c>
      <c r="U170" s="119" t="e">
        <f t="shared" si="78"/>
        <v>#DIV/0!</v>
      </c>
      <c r="V170" s="119" t="e">
        <f t="shared" si="79"/>
        <v>#DIV/0!</v>
      </c>
      <c r="W170" s="119" t="e">
        <f t="shared" si="80"/>
        <v>#DIV/0!</v>
      </c>
      <c r="X170" s="119" t="e">
        <f t="shared" si="81"/>
        <v>#DIV/0!</v>
      </c>
      <c r="Y170" s="113"/>
    </row>
    <row r="171" spans="1:25" x14ac:dyDescent="0.3">
      <c r="A171" s="123"/>
      <c r="B171" s="110"/>
      <c r="C171" s="115">
        <f t="shared" si="75"/>
        <v>9</v>
      </c>
      <c r="D171" s="122" t="str">
        <f t="shared" si="75"/>
        <v>Not Operation Time (NOT)</v>
      </c>
      <c r="E171" s="108"/>
      <c r="F171" s="109"/>
      <c r="G171" s="116" t="str">
        <f t="shared" si="76"/>
        <v>Jam</v>
      </c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9" t="e">
        <f t="shared" si="77"/>
        <v>#DIV/0!</v>
      </c>
      <c r="U171" s="119" t="e">
        <f t="shared" si="78"/>
        <v>#DIV/0!</v>
      </c>
      <c r="V171" s="119" t="e">
        <f t="shared" si="79"/>
        <v>#DIV/0!</v>
      </c>
      <c r="W171" s="119" t="e">
        <f t="shared" si="80"/>
        <v>#DIV/0!</v>
      </c>
      <c r="X171" s="119" t="e">
        <f t="shared" si="81"/>
        <v>#DIV/0!</v>
      </c>
      <c r="Y171" s="113"/>
    </row>
    <row r="172" spans="1:25" x14ac:dyDescent="0.3">
      <c r="A172" s="123"/>
      <c r="B172" s="110"/>
      <c r="C172" s="115">
        <f t="shared" si="75"/>
        <v>10</v>
      </c>
      <c r="D172" s="114" t="str">
        <f t="shared" si="75"/>
        <v>Turn Round Time (TRT)</v>
      </c>
      <c r="E172" s="108"/>
      <c r="F172" s="109"/>
      <c r="G172" s="116" t="str">
        <f t="shared" si="76"/>
        <v>Jam</v>
      </c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9" t="e">
        <f t="shared" si="77"/>
        <v>#DIV/0!</v>
      </c>
      <c r="U172" s="119" t="e">
        <f t="shared" si="78"/>
        <v>#DIV/0!</v>
      </c>
      <c r="V172" s="119" t="e">
        <f t="shared" si="79"/>
        <v>#DIV/0!</v>
      </c>
      <c r="W172" s="119" t="e">
        <f t="shared" si="80"/>
        <v>#DIV/0!</v>
      </c>
      <c r="X172" s="119" t="e">
        <f t="shared" si="81"/>
        <v>#DIV/0!</v>
      </c>
      <c r="Y172" s="113"/>
    </row>
    <row r="173" spans="1:25" x14ac:dyDescent="0.3">
      <c r="A173" s="123"/>
      <c r="B173" s="110"/>
      <c r="C173" s="115">
        <f t="shared" si="75"/>
        <v>11</v>
      </c>
      <c r="D173" s="114" t="str">
        <f t="shared" si="75"/>
        <v>ET / BT</v>
      </c>
      <c r="E173" s="108"/>
      <c r="F173" s="109"/>
      <c r="G173" s="116" t="str">
        <f t="shared" si="76"/>
        <v>%</v>
      </c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9" t="e">
        <f t="shared" si="77"/>
        <v>#DIV/0!</v>
      </c>
      <c r="U173" s="119" t="e">
        <f t="shared" si="78"/>
        <v>#DIV/0!</v>
      </c>
      <c r="V173" s="119" t="e">
        <f t="shared" si="79"/>
        <v>#DIV/0!</v>
      </c>
      <c r="W173" s="119" t="e">
        <f t="shared" si="80"/>
        <v>#DIV/0!</v>
      </c>
      <c r="X173" s="119" t="e">
        <f t="shared" si="81"/>
        <v>#DIV/0!</v>
      </c>
      <c r="Y173" s="113"/>
    </row>
    <row r="174" spans="1:25" x14ac:dyDescent="0.3">
      <c r="A174" s="134"/>
      <c r="B174" s="135"/>
      <c r="C174" s="135"/>
      <c r="D174" s="124"/>
      <c r="E174" s="124"/>
      <c r="F174" s="124"/>
      <c r="G174" s="125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19"/>
      <c r="U174" s="119"/>
      <c r="V174" s="119"/>
      <c r="W174" s="119"/>
      <c r="X174" s="119"/>
      <c r="Y174" s="113"/>
    </row>
    <row r="175" spans="1:25" x14ac:dyDescent="0.3">
      <c r="A175" s="110">
        <v>3</v>
      </c>
      <c r="B175" s="114" t="s">
        <v>78</v>
      </c>
      <c r="C175" s="108"/>
      <c r="D175" s="108"/>
      <c r="E175" s="108"/>
      <c r="F175" s="109"/>
      <c r="G175" s="112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19"/>
      <c r="U175" s="119"/>
      <c r="V175" s="119"/>
      <c r="W175" s="119"/>
      <c r="X175" s="119"/>
      <c r="Y175" s="113"/>
    </row>
    <row r="176" spans="1:25" x14ac:dyDescent="0.3">
      <c r="A176" s="110"/>
      <c r="B176" s="110"/>
      <c r="C176" s="115">
        <f t="shared" ref="C176:D186" si="82">C111</f>
        <v>1</v>
      </c>
      <c r="D176" s="114" t="str">
        <f t="shared" si="82"/>
        <v>Waiting Time (WT) for Pilot</v>
      </c>
      <c r="E176" s="108"/>
      <c r="F176" s="109"/>
      <c r="G176" s="116" t="str">
        <f t="shared" ref="G176:G186" si="83">G111</f>
        <v>Jam</v>
      </c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9" t="e">
        <f t="shared" ref="T176:T186" si="84">AVERAGE(H176:S176)</f>
        <v>#DIV/0!</v>
      </c>
      <c r="U176" s="119" t="e">
        <f t="shared" ref="U176:U186" si="85">AVERAGE(H176:J176)</f>
        <v>#DIV/0!</v>
      </c>
      <c r="V176" s="119" t="e">
        <f t="shared" ref="V176:V186" si="86">AVERAGE(K176:M176)</f>
        <v>#DIV/0!</v>
      </c>
      <c r="W176" s="119" t="e">
        <f t="shared" ref="W176:W186" si="87">AVERAGE(N176:P176)</f>
        <v>#DIV/0!</v>
      </c>
      <c r="X176" s="119" t="e">
        <f t="shared" ref="X176:X186" si="88">AVERAGE(Q176:S176)</f>
        <v>#DIV/0!</v>
      </c>
      <c r="Y176" s="113"/>
    </row>
    <row r="177" spans="1:25" x14ac:dyDescent="0.3">
      <c r="A177" s="110"/>
      <c r="B177" s="110"/>
      <c r="C177" s="115">
        <f t="shared" si="82"/>
        <v>2</v>
      </c>
      <c r="D177" s="114" t="str">
        <f t="shared" si="82"/>
        <v>Waiting for Berth</v>
      </c>
      <c r="E177" s="108"/>
      <c r="F177" s="109"/>
      <c r="G177" s="116" t="str">
        <f t="shared" si="83"/>
        <v>Jam</v>
      </c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9" t="e">
        <f t="shared" si="84"/>
        <v>#DIV/0!</v>
      </c>
      <c r="U177" s="119" t="e">
        <f t="shared" si="85"/>
        <v>#DIV/0!</v>
      </c>
      <c r="V177" s="119" t="e">
        <f t="shared" si="86"/>
        <v>#DIV/0!</v>
      </c>
      <c r="W177" s="119" t="e">
        <f t="shared" si="87"/>
        <v>#DIV/0!</v>
      </c>
      <c r="X177" s="119" t="e">
        <f t="shared" si="88"/>
        <v>#DIV/0!</v>
      </c>
      <c r="Y177" s="113"/>
    </row>
    <row r="178" spans="1:25" x14ac:dyDescent="0.3">
      <c r="A178" s="110"/>
      <c r="B178" s="110"/>
      <c r="C178" s="115">
        <f t="shared" si="82"/>
        <v>3</v>
      </c>
      <c r="D178" s="114" t="str">
        <f t="shared" si="82"/>
        <v>Postpone Time (PT)</v>
      </c>
      <c r="E178" s="108"/>
      <c r="F178" s="109"/>
      <c r="G178" s="116" t="str">
        <f t="shared" si="83"/>
        <v>Jam</v>
      </c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9" t="e">
        <f t="shared" si="84"/>
        <v>#DIV/0!</v>
      </c>
      <c r="U178" s="119" t="e">
        <f t="shared" si="85"/>
        <v>#DIV/0!</v>
      </c>
      <c r="V178" s="119" t="e">
        <f t="shared" si="86"/>
        <v>#DIV/0!</v>
      </c>
      <c r="W178" s="119" t="e">
        <f t="shared" si="87"/>
        <v>#DIV/0!</v>
      </c>
      <c r="X178" s="119" t="e">
        <f t="shared" si="88"/>
        <v>#DIV/0!</v>
      </c>
      <c r="Y178" s="113"/>
    </row>
    <row r="179" spans="1:25" x14ac:dyDescent="0.3">
      <c r="A179" s="110"/>
      <c r="B179" s="110"/>
      <c r="C179" s="115">
        <f t="shared" si="82"/>
        <v>4</v>
      </c>
      <c r="D179" s="114" t="str">
        <f t="shared" si="82"/>
        <v>Approach Time (AT)</v>
      </c>
      <c r="E179" s="108"/>
      <c r="F179" s="109"/>
      <c r="G179" s="116" t="str">
        <f t="shared" si="83"/>
        <v>Jam</v>
      </c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9" t="e">
        <f t="shared" si="84"/>
        <v>#DIV/0!</v>
      </c>
      <c r="U179" s="119" t="e">
        <f t="shared" si="85"/>
        <v>#DIV/0!</v>
      </c>
      <c r="V179" s="119" t="e">
        <f t="shared" si="86"/>
        <v>#DIV/0!</v>
      </c>
      <c r="W179" s="119" t="e">
        <f t="shared" si="87"/>
        <v>#DIV/0!</v>
      </c>
      <c r="X179" s="119" t="e">
        <f t="shared" si="88"/>
        <v>#DIV/0!</v>
      </c>
      <c r="Y179" s="113"/>
    </row>
    <row r="180" spans="1:25" x14ac:dyDescent="0.3">
      <c r="A180" s="110"/>
      <c r="B180" s="110"/>
      <c r="C180" s="126">
        <f t="shared" si="82"/>
        <v>5</v>
      </c>
      <c r="D180" s="127" t="str">
        <f t="shared" si="82"/>
        <v>Berthing Time (BT)</v>
      </c>
      <c r="E180" s="128"/>
      <c r="F180" s="129"/>
      <c r="G180" s="130" t="str">
        <f t="shared" si="83"/>
        <v>Jam</v>
      </c>
      <c r="H180" s="137">
        <f>AVERAGE(H62:H128)</f>
        <v>40.678571428571431</v>
      </c>
      <c r="I180" s="137">
        <f t="shared" ref="I180:O186" si="89">AVERAGE(I62:I128)</f>
        <v>38.728571428571435</v>
      </c>
      <c r="J180" s="137">
        <f t="shared" si="89"/>
        <v>40.018571428571427</v>
      </c>
      <c r="K180" s="137">
        <f t="shared" si="89"/>
        <v>55.86</v>
      </c>
      <c r="L180" s="137">
        <f t="shared" si="89"/>
        <v>39.921428571428578</v>
      </c>
      <c r="M180" s="137">
        <f t="shared" si="89"/>
        <v>47.122857142857143</v>
      </c>
      <c r="N180" s="137">
        <f t="shared" si="89"/>
        <v>33.471428571428575</v>
      </c>
      <c r="O180" s="137">
        <f t="shared" si="89"/>
        <v>40.677142857142861</v>
      </c>
      <c r="P180" s="137">
        <f>SUM(P62+P128)</f>
        <v>0</v>
      </c>
      <c r="Q180" s="118">
        <f>SUM(Q62+Q128)</f>
        <v>0</v>
      </c>
      <c r="R180" s="118">
        <f>SUM(R62+R128)</f>
        <v>0</v>
      </c>
      <c r="S180" s="118">
        <f>SUM(S62+S128)</f>
        <v>0</v>
      </c>
      <c r="T180" s="119">
        <f t="shared" si="84"/>
        <v>28.039880952380955</v>
      </c>
      <c r="U180" s="119">
        <f t="shared" si="85"/>
        <v>39.808571428571433</v>
      </c>
      <c r="V180" s="119">
        <f t="shared" si="86"/>
        <v>47.634761904761909</v>
      </c>
      <c r="W180" s="119">
        <f t="shared" si="87"/>
        <v>24.71619047619048</v>
      </c>
      <c r="X180" s="119">
        <f t="shared" si="88"/>
        <v>0</v>
      </c>
      <c r="Y180" s="113"/>
    </row>
    <row r="181" spans="1:25" x14ac:dyDescent="0.3">
      <c r="A181" s="110"/>
      <c r="B181" s="110"/>
      <c r="C181" s="126">
        <f t="shared" si="82"/>
        <v>6</v>
      </c>
      <c r="D181" s="132" t="str">
        <f t="shared" si="82"/>
        <v>Berth Working Time (BWT)</v>
      </c>
      <c r="E181" s="128"/>
      <c r="F181" s="129"/>
      <c r="G181" s="130" t="str">
        <f t="shared" si="83"/>
        <v>Jam</v>
      </c>
      <c r="H181" s="137">
        <f t="shared" ref="H181:H186" si="90">AVERAGE(H63:H129)</f>
        <v>37.065714285714286</v>
      </c>
      <c r="I181" s="137">
        <f t="shared" si="89"/>
        <v>36.245714285714286</v>
      </c>
      <c r="J181" s="137">
        <f t="shared" si="89"/>
        <v>36.001428571428569</v>
      </c>
      <c r="K181" s="137">
        <f t="shared" si="89"/>
        <v>43.594999999999999</v>
      </c>
      <c r="L181" s="137">
        <f t="shared" si="89"/>
        <v>36.160000000000004</v>
      </c>
      <c r="M181" s="137">
        <f t="shared" si="89"/>
        <v>42.155714285714289</v>
      </c>
      <c r="N181" s="137">
        <f t="shared" si="89"/>
        <v>33.545714285714283</v>
      </c>
      <c r="O181" s="137">
        <f t="shared" si="89"/>
        <v>37.434285714285714</v>
      </c>
      <c r="P181" s="137">
        <f t="shared" ref="P181:S184" si="91">SUM(P129+P63)</f>
        <v>0</v>
      </c>
      <c r="Q181" s="118">
        <f t="shared" si="91"/>
        <v>0</v>
      </c>
      <c r="R181" s="118">
        <f t="shared" si="91"/>
        <v>0</v>
      </c>
      <c r="S181" s="118">
        <f t="shared" si="91"/>
        <v>0</v>
      </c>
      <c r="T181" s="119">
        <f t="shared" si="84"/>
        <v>25.183630952380948</v>
      </c>
      <c r="U181" s="119">
        <f t="shared" si="85"/>
        <v>36.437619047619044</v>
      </c>
      <c r="V181" s="119">
        <f t="shared" si="86"/>
        <v>40.636904761904759</v>
      </c>
      <c r="W181" s="119">
        <f t="shared" si="87"/>
        <v>23.659999999999997</v>
      </c>
      <c r="X181" s="119">
        <f t="shared" si="88"/>
        <v>0</v>
      </c>
      <c r="Y181" s="113"/>
    </row>
    <row r="182" spans="1:25" x14ac:dyDescent="0.3">
      <c r="A182" s="110"/>
      <c r="B182" s="110"/>
      <c r="C182" s="126">
        <f t="shared" si="82"/>
        <v>7</v>
      </c>
      <c r="D182" s="132" t="str">
        <f t="shared" si="82"/>
        <v>Effective Time (ET)</v>
      </c>
      <c r="E182" s="128"/>
      <c r="F182" s="129"/>
      <c r="G182" s="130" t="str">
        <f t="shared" si="83"/>
        <v>Jam</v>
      </c>
      <c r="H182" s="137">
        <f t="shared" si="90"/>
        <v>35.571428571428569</v>
      </c>
      <c r="I182" s="137">
        <f t="shared" si="89"/>
        <v>35.325714285714284</v>
      </c>
      <c r="J182" s="137">
        <f t="shared" si="89"/>
        <v>34.292857142857137</v>
      </c>
      <c r="K182" s="137">
        <f t="shared" si="89"/>
        <v>39.159999999999997</v>
      </c>
      <c r="L182" s="137">
        <f t="shared" si="89"/>
        <v>34.917142857142856</v>
      </c>
      <c r="M182" s="137">
        <f t="shared" si="89"/>
        <v>37.095714285714287</v>
      </c>
      <c r="N182" s="137">
        <f t="shared" si="89"/>
        <v>34.594285714285711</v>
      </c>
      <c r="O182" s="137">
        <f t="shared" si="89"/>
        <v>36.608571428571437</v>
      </c>
      <c r="P182" s="137">
        <f t="shared" si="91"/>
        <v>0</v>
      </c>
      <c r="Q182" s="118">
        <f t="shared" si="91"/>
        <v>0</v>
      </c>
      <c r="R182" s="118">
        <f t="shared" si="91"/>
        <v>0</v>
      </c>
      <c r="S182" s="118">
        <f t="shared" si="91"/>
        <v>0</v>
      </c>
      <c r="T182" s="119">
        <f t="shared" si="84"/>
        <v>23.963809523809527</v>
      </c>
      <c r="U182" s="119">
        <f t="shared" si="85"/>
        <v>35.063333333333333</v>
      </c>
      <c r="V182" s="119">
        <f t="shared" si="86"/>
        <v>37.057619047619049</v>
      </c>
      <c r="W182" s="119">
        <f t="shared" si="87"/>
        <v>23.734285714285715</v>
      </c>
      <c r="X182" s="119">
        <f t="shared" si="88"/>
        <v>0</v>
      </c>
      <c r="Y182" s="113"/>
    </row>
    <row r="183" spans="1:25" x14ac:dyDescent="0.3">
      <c r="A183" s="110"/>
      <c r="B183" s="110"/>
      <c r="C183" s="126">
        <f t="shared" si="82"/>
        <v>8</v>
      </c>
      <c r="D183" s="132" t="str">
        <f t="shared" si="82"/>
        <v>Idle Time (IT)</v>
      </c>
      <c r="E183" s="128"/>
      <c r="F183" s="129"/>
      <c r="G183" s="130" t="str">
        <f t="shared" si="83"/>
        <v>Jam</v>
      </c>
      <c r="H183" s="137">
        <f t="shared" si="90"/>
        <v>29.897142857142857</v>
      </c>
      <c r="I183" s="137">
        <f t="shared" si="89"/>
        <v>30.08428571428572</v>
      </c>
      <c r="J183" s="137">
        <f t="shared" si="89"/>
        <v>28.627142857142854</v>
      </c>
      <c r="K183" s="137">
        <f t="shared" si="89"/>
        <v>29.63</v>
      </c>
      <c r="L183" s="137">
        <f t="shared" si="89"/>
        <v>30.064285714285717</v>
      </c>
      <c r="M183" s="137">
        <f t="shared" si="89"/>
        <v>31.54571428571429</v>
      </c>
      <c r="N183" s="137">
        <f t="shared" si="89"/>
        <v>31.668571428571429</v>
      </c>
      <c r="O183" s="137">
        <f t="shared" si="89"/>
        <v>32.011428571428567</v>
      </c>
      <c r="P183" s="137">
        <f t="shared" si="91"/>
        <v>0</v>
      </c>
      <c r="Q183" s="118">
        <f t="shared" si="91"/>
        <v>0</v>
      </c>
      <c r="R183" s="118">
        <f t="shared" si="91"/>
        <v>0</v>
      </c>
      <c r="S183" s="118">
        <f t="shared" si="91"/>
        <v>0</v>
      </c>
      <c r="T183" s="119">
        <f t="shared" si="84"/>
        <v>20.294047619047618</v>
      </c>
      <c r="U183" s="119">
        <f t="shared" si="85"/>
        <v>29.53619047619048</v>
      </c>
      <c r="V183" s="119">
        <f t="shared" si="86"/>
        <v>30.413333333333338</v>
      </c>
      <c r="W183" s="119">
        <f t="shared" si="87"/>
        <v>21.226666666666663</v>
      </c>
      <c r="X183" s="119">
        <f t="shared" si="88"/>
        <v>0</v>
      </c>
      <c r="Y183" s="113"/>
    </row>
    <row r="184" spans="1:25" x14ac:dyDescent="0.3">
      <c r="A184" s="110"/>
      <c r="B184" s="110"/>
      <c r="C184" s="126">
        <f t="shared" si="82"/>
        <v>9</v>
      </c>
      <c r="D184" s="132" t="str">
        <f t="shared" si="82"/>
        <v>Not Operation Time (NOT)</v>
      </c>
      <c r="E184" s="128"/>
      <c r="F184" s="129"/>
      <c r="G184" s="130" t="str">
        <f t="shared" si="83"/>
        <v>Jam</v>
      </c>
      <c r="H184" s="137">
        <f t="shared" si="90"/>
        <v>34.151428571428575</v>
      </c>
      <c r="I184" s="137">
        <f t="shared" si="89"/>
        <v>34.061428571428578</v>
      </c>
      <c r="J184" s="137">
        <f t="shared" si="89"/>
        <v>32.215714285714284</v>
      </c>
      <c r="K184" s="137">
        <f t="shared" si="89"/>
        <v>28.610000000000003</v>
      </c>
      <c r="L184" s="137">
        <f t="shared" si="89"/>
        <v>33.254285714285722</v>
      </c>
      <c r="M184" s="137">
        <f t="shared" si="89"/>
        <v>31.468571428571433</v>
      </c>
      <c r="N184" s="137">
        <f t="shared" si="89"/>
        <v>35.072857142857139</v>
      </c>
      <c r="O184" s="137">
        <f t="shared" si="89"/>
        <v>35.217142857142854</v>
      </c>
      <c r="P184" s="137">
        <f t="shared" si="91"/>
        <v>0</v>
      </c>
      <c r="Q184" s="118">
        <f t="shared" si="91"/>
        <v>0</v>
      </c>
      <c r="R184" s="118">
        <f t="shared" si="91"/>
        <v>0</v>
      </c>
      <c r="S184" s="118">
        <f t="shared" si="91"/>
        <v>0</v>
      </c>
      <c r="T184" s="119">
        <f t="shared" si="84"/>
        <v>22.004285714285718</v>
      </c>
      <c r="U184" s="119">
        <f t="shared" si="85"/>
        <v>33.476190476190482</v>
      </c>
      <c r="V184" s="119">
        <f t="shared" si="86"/>
        <v>31.110952380952387</v>
      </c>
      <c r="W184" s="119">
        <f t="shared" si="87"/>
        <v>23.429999999999996</v>
      </c>
      <c r="X184" s="119">
        <f t="shared" si="88"/>
        <v>0</v>
      </c>
      <c r="Y184" s="113"/>
    </row>
    <row r="185" spans="1:25" x14ac:dyDescent="0.3">
      <c r="A185" s="110"/>
      <c r="B185" s="110"/>
      <c r="C185" s="115">
        <f t="shared" si="82"/>
        <v>10</v>
      </c>
      <c r="D185" s="114" t="str">
        <f t="shared" si="82"/>
        <v>Turn Round Time (TRT)</v>
      </c>
      <c r="E185" s="108"/>
      <c r="F185" s="109"/>
      <c r="G185" s="116" t="str">
        <f t="shared" si="83"/>
        <v>Jam</v>
      </c>
      <c r="H185" s="137"/>
      <c r="I185" s="137"/>
      <c r="J185" s="137"/>
      <c r="K185" s="137"/>
      <c r="L185" s="137"/>
      <c r="M185" s="137"/>
      <c r="N185" s="137"/>
      <c r="O185" s="137"/>
      <c r="P185" s="137"/>
      <c r="Q185" s="118"/>
      <c r="R185" s="118"/>
      <c r="S185" s="118"/>
      <c r="T185" s="119" t="e">
        <f t="shared" si="84"/>
        <v>#DIV/0!</v>
      </c>
      <c r="U185" s="119" t="e">
        <f t="shared" si="85"/>
        <v>#DIV/0!</v>
      </c>
      <c r="V185" s="119" t="e">
        <f t="shared" si="86"/>
        <v>#DIV/0!</v>
      </c>
      <c r="W185" s="119" t="e">
        <f t="shared" si="87"/>
        <v>#DIV/0!</v>
      </c>
      <c r="X185" s="119" t="e">
        <f t="shared" si="88"/>
        <v>#DIV/0!</v>
      </c>
      <c r="Y185" s="113"/>
    </row>
    <row r="186" spans="1:25" x14ac:dyDescent="0.3">
      <c r="A186" s="110"/>
      <c r="B186" s="110"/>
      <c r="C186" s="126">
        <f t="shared" si="82"/>
        <v>11</v>
      </c>
      <c r="D186" s="127" t="str">
        <f t="shared" si="82"/>
        <v>ET / BT</v>
      </c>
      <c r="E186" s="128"/>
      <c r="F186" s="129"/>
      <c r="G186" s="130" t="str">
        <f t="shared" si="83"/>
        <v>%</v>
      </c>
      <c r="H186" s="137">
        <f t="shared" si="90"/>
        <v>39.018571428571427</v>
      </c>
      <c r="I186" s="137">
        <f t="shared" si="89"/>
        <v>39.83428571428572</v>
      </c>
      <c r="J186" s="137">
        <f t="shared" si="89"/>
        <v>37.335714285714289</v>
      </c>
      <c r="K186" s="137">
        <f t="shared" si="89"/>
        <v>32.878333333333337</v>
      </c>
      <c r="L186" s="137">
        <f t="shared" si="89"/>
        <v>37.815714285714286</v>
      </c>
      <c r="M186" s="137">
        <f t="shared" si="89"/>
        <v>38.551428571428573</v>
      </c>
      <c r="N186" s="137">
        <f t="shared" si="89"/>
        <v>41</v>
      </c>
      <c r="O186" s="137">
        <f t="shared" si="89"/>
        <v>39.687142857142852</v>
      </c>
      <c r="P186" s="137">
        <f>SUM(P134+P68)</f>
        <v>0</v>
      </c>
      <c r="Q186" s="118">
        <f>SUM(Q134+Q68)</f>
        <v>0</v>
      </c>
      <c r="R186" s="118">
        <f>SUM(R134+R68)</f>
        <v>0</v>
      </c>
      <c r="S186" s="118">
        <f>SUM(S134+S68)</f>
        <v>0</v>
      </c>
      <c r="T186" s="119">
        <f t="shared" si="84"/>
        <v>25.51009920634921</v>
      </c>
      <c r="U186" s="119">
        <f t="shared" si="85"/>
        <v>38.729523809523812</v>
      </c>
      <c r="V186" s="119">
        <f t="shared" si="86"/>
        <v>36.41515873015873</v>
      </c>
      <c r="W186" s="119">
        <f t="shared" si="87"/>
        <v>26.895714285714281</v>
      </c>
      <c r="X186" s="119">
        <f t="shared" si="88"/>
        <v>0</v>
      </c>
      <c r="Y186" s="113"/>
    </row>
    <row r="187" spans="1:25" x14ac:dyDescent="0.3">
      <c r="A187" s="134"/>
      <c r="B187" s="135"/>
      <c r="C187" s="135"/>
      <c r="D187" s="124"/>
      <c r="E187" s="124"/>
      <c r="F187" s="124"/>
      <c r="G187" s="125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19"/>
      <c r="U187" s="119"/>
      <c r="V187" s="119"/>
      <c r="W187" s="119"/>
      <c r="X187" s="119"/>
      <c r="Y187" s="113"/>
    </row>
    <row r="188" spans="1:25" x14ac:dyDescent="0.3">
      <c r="A188" s="110">
        <v>4</v>
      </c>
      <c r="B188" s="114" t="s">
        <v>79</v>
      </c>
      <c r="C188" s="108"/>
      <c r="D188" s="108"/>
      <c r="E188" s="108"/>
      <c r="F188" s="109"/>
      <c r="G188" s="112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19"/>
      <c r="U188" s="119"/>
      <c r="V188" s="119"/>
      <c r="W188" s="119"/>
      <c r="X188" s="119"/>
      <c r="Y188" s="113"/>
    </row>
    <row r="189" spans="1:25" x14ac:dyDescent="0.3">
      <c r="A189" s="110"/>
      <c r="B189" s="110"/>
      <c r="C189" s="115">
        <f t="shared" ref="C189:D192" si="92">C124</f>
        <v>1</v>
      </c>
      <c r="D189" s="114" t="str">
        <f t="shared" si="92"/>
        <v>Waiting Time (WT) for Pilot</v>
      </c>
      <c r="E189" s="108"/>
      <c r="F189" s="109"/>
      <c r="G189" s="116" t="str">
        <f t="shared" ref="G189:G192" si="93">G124</f>
        <v>Jam</v>
      </c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9" t="e">
        <f t="shared" ref="T189:T192" si="94">AVERAGE(H189:S189)</f>
        <v>#DIV/0!</v>
      </c>
      <c r="U189" s="119" t="e">
        <f t="shared" ref="U189:U192" si="95">AVERAGE(H189:J189)</f>
        <v>#DIV/0!</v>
      </c>
      <c r="V189" s="119" t="e">
        <f t="shared" ref="V189:V192" si="96">AVERAGE(K189:M189)</f>
        <v>#DIV/0!</v>
      </c>
      <c r="W189" s="119" t="e">
        <f t="shared" ref="W189:W192" si="97">AVERAGE(N189:P189)</f>
        <v>#DIV/0!</v>
      </c>
      <c r="X189" s="119" t="e">
        <f t="shared" ref="X189:X192" si="98">AVERAGE(Q189:S189)</f>
        <v>#DIV/0!</v>
      </c>
      <c r="Y189" s="113"/>
    </row>
    <row r="190" spans="1:25" x14ac:dyDescent="0.3">
      <c r="A190" s="110"/>
      <c r="B190" s="110"/>
      <c r="C190" s="115">
        <f t="shared" si="92"/>
        <v>2</v>
      </c>
      <c r="D190" s="114" t="str">
        <f t="shared" si="92"/>
        <v>Waiting for Berth</v>
      </c>
      <c r="E190" s="108"/>
      <c r="F190" s="109"/>
      <c r="G190" s="116" t="str">
        <f t="shared" si="93"/>
        <v>Jam</v>
      </c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9" t="e">
        <f t="shared" si="94"/>
        <v>#DIV/0!</v>
      </c>
      <c r="U190" s="119" t="e">
        <f t="shared" si="95"/>
        <v>#DIV/0!</v>
      </c>
      <c r="V190" s="119" t="e">
        <f t="shared" si="96"/>
        <v>#DIV/0!</v>
      </c>
      <c r="W190" s="119" t="e">
        <f t="shared" si="97"/>
        <v>#DIV/0!</v>
      </c>
      <c r="X190" s="119" t="e">
        <f t="shared" si="98"/>
        <v>#DIV/0!</v>
      </c>
      <c r="Y190" s="113"/>
    </row>
    <row r="191" spans="1:25" x14ac:dyDescent="0.3">
      <c r="A191" s="110"/>
      <c r="B191" s="110"/>
      <c r="C191" s="115">
        <f t="shared" si="92"/>
        <v>3</v>
      </c>
      <c r="D191" s="114" t="str">
        <f t="shared" si="92"/>
        <v>Postpone Time (PT)</v>
      </c>
      <c r="E191" s="108"/>
      <c r="F191" s="109"/>
      <c r="G191" s="116" t="str">
        <f t="shared" si="93"/>
        <v>Jam</v>
      </c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9" t="e">
        <f t="shared" si="94"/>
        <v>#DIV/0!</v>
      </c>
      <c r="U191" s="119" t="e">
        <f t="shared" si="95"/>
        <v>#DIV/0!</v>
      </c>
      <c r="V191" s="119" t="e">
        <f t="shared" si="96"/>
        <v>#DIV/0!</v>
      </c>
      <c r="W191" s="119" t="e">
        <f t="shared" si="97"/>
        <v>#DIV/0!</v>
      </c>
      <c r="X191" s="119" t="e">
        <f t="shared" si="98"/>
        <v>#DIV/0!</v>
      </c>
      <c r="Y191" s="113"/>
    </row>
    <row r="192" spans="1:25" x14ac:dyDescent="0.3">
      <c r="A192" s="110"/>
      <c r="B192" s="110"/>
      <c r="C192" s="115">
        <f t="shared" si="92"/>
        <v>4</v>
      </c>
      <c r="D192" s="114" t="str">
        <f t="shared" si="92"/>
        <v>Approach Time (AT)</v>
      </c>
      <c r="E192" s="108"/>
      <c r="F192" s="109"/>
      <c r="G192" s="116" t="str">
        <f t="shared" si="93"/>
        <v>Jam</v>
      </c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9" t="e">
        <f t="shared" si="94"/>
        <v>#DIV/0!</v>
      </c>
      <c r="U192" s="119" t="e">
        <f t="shared" si="95"/>
        <v>#DIV/0!</v>
      </c>
      <c r="V192" s="119" t="e">
        <f t="shared" si="96"/>
        <v>#DIV/0!</v>
      </c>
      <c r="W192" s="119" t="e">
        <f t="shared" si="97"/>
        <v>#DIV/0!</v>
      </c>
      <c r="X192" s="119" t="e">
        <f t="shared" si="98"/>
        <v>#DIV/0!</v>
      </c>
      <c r="Y192" s="113"/>
    </row>
    <row r="193" spans="1:25" x14ac:dyDescent="0.3">
      <c r="A193" s="110"/>
      <c r="B193" s="110"/>
      <c r="C193" s="115">
        <v>5</v>
      </c>
      <c r="D193" s="114" t="s">
        <v>70</v>
      </c>
      <c r="E193" s="108"/>
      <c r="F193" s="109"/>
      <c r="G193" s="116" t="s">
        <v>65</v>
      </c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9"/>
      <c r="U193" s="119"/>
      <c r="V193" s="119"/>
      <c r="W193" s="119"/>
      <c r="X193" s="119"/>
      <c r="Y193" s="113"/>
    </row>
    <row r="194" spans="1:25" x14ac:dyDescent="0.3">
      <c r="A194" s="138"/>
      <c r="B194" s="138"/>
      <c r="C194" s="138"/>
      <c r="D194" s="139"/>
      <c r="E194" s="98"/>
      <c r="F194" s="98"/>
      <c r="G194" s="140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2"/>
      <c r="U194" s="142"/>
      <c r="V194" s="142"/>
      <c r="W194" s="142"/>
      <c r="X194" s="142"/>
      <c r="Y194" s="90"/>
    </row>
    <row r="195" spans="1:25" ht="18" x14ac:dyDescent="0.35">
      <c r="A195" s="85" t="s">
        <v>80</v>
      </c>
      <c r="B195" s="86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</row>
    <row r="196" spans="1:25" x14ac:dyDescent="0.3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</row>
    <row r="197" spans="1:25" x14ac:dyDescent="0.3">
      <c r="A197" s="92" t="s">
        <v>50</v>
      </c>
      <c r="B197" s="93" t="s">
        <v>51</v>
      </c>
      <c r="C197" s="24"/>
      <c r="D197" s="24"/>
      <c r="E197" s="24"/>
      <c r="F197" s="25"/>
      <c r="G197" s="94" t="s">
        <v>52</v>
      </c>
      <c r="H197" s="93" t="s">
        <v>53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5"/>
      <c r="T197" s="95" t="s">
        <v>54</v>
      </c>
      <c r="U197" s="95" t="s">
        <v>54</v>
      </c>
      <c r="V197" s="95" t="s">
        <v>54</v>
      </c>
      <c r="W197" s="95" t="s">
        <v>54</v>
      </c>
      <c r="X197" s="95" t="s">
        <v>54</v>
      </c>
      <c r="Y197" s="95"/>
    </row>
    <row r="198" spans="1:25" x14ac:dyDescent="0.3">
      <c r="A198" s="96"/>
      <c r="B198" s="97"/>
      <c r="C198" s="98"/>
      <c r="D198" s="98"/>
      <c r="E198" s="98"/>
      <c r="F198" s="75"/>
      <c r="G198" s="96"/>
      <c r="H198" s="99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1"/>
      <c r="T198" s="102" t="s">
        <v>56</v>
      </c>
      <c r="U198" s="102" t="s">
        <v>57</v>
      </c>
      <c r="V198" s="102" t="s">
        <v>58</v>
      </c>
      <c r="W198" s="102" t="s">
        <v>59</v>
      </c>
      <c r="X198" s="102" t="s">
        <v>60</v>
      </c>
      <c r="Y198" s="102"/>
    </row>
    <row r="199" spans="1:25" ht="28.8" x14ac:dyDescent="0.3">
      <c r="A199" s="103"/>
      <c r="B199" s="99"/>
      <c r="C199" s="100"/>
      <c r="D199" s="100"/>
      <c r="E199" s="100"/>
      <c r="F199" s="101"/>
      <c r="G199" s="103"/>
      <c r="H199" s="104" t="s">
        <v>11</v>
      </c>
      <c r="I199" s="104" t="s">
        <v>12</v>
      </c>
      <c r="J199" s="104" t="s">
        <v>13</v>
      </c>
      <c r="K199" s="104" t="s">
        <v>14</v>
      </c>
      <c r="L199" s="104" t="s">
        <v>15</v>
      </c>
      <c r="M199" s="104" t="s">
        <v>16</v>
      </c>
      <c r="N199" s="104" t="s">
        <v>17</v>
      </c>
      <c r="O199" s="104" t="s">
        <v>18</v>
      </c>
      <c r="P199" s="104" t="s">
        <v>19</v>
      </c>
      <c r="Q199" s="104" t="s">
        <v>20</v>
      </c>
      <c r="R199" s="104" t="s">
        <v>61</v>
      </c>
      <c r="S199" s="104" t="s">
        <v>22</v>
      </c>
      <c r="T199" s="105">
        <v>2021</v>
      </c>
      <c r="U199" s="105">
        <v>2021</v>
      </c>
      <c r="V199" s="105">
        <v>2021</v>
      </c>
      <c r="W199" s="105">
        <v>2021</v>
      </c>
      <c r="X199" s="105">
        <v>2021</v>
      </c>
      <c r="Y199" s="105"/>
    </row>
    <row r="200" spans="1:25" x14ac:dyDescent="0.3">
      <c r="A200" s="106">
        <v>1</v>
      </c>
      <c r="B200" s="107">
        <v>2</v>
      </c>
      <c r="C200" s="108"/>
      <c r="D200" s="108"/>
      <c r="E200" s="108"/>
      <c r="F200" s="109"/>
      <c r="G200" s="104">
        <v>3</v>
      </c>
      <c r="H200" s="107">
        <v>4</v>
      </c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9"/>
      <c r="T200" s="104">
        <v>5</v>
      </c>
      <c r="U200" s="104">
        <f t="shared" ref="U200:X200" si="99">T200+1</f>
        <v>6</v>
      </c>
      <c r="V200" s="104">
        <f t="shared" si="99"/>
        <v>7</v>
      </c>
      <c r="W200" s="104">
        <f t="shared" si="99"/>
        <v>8</v>
      </c>
      <c r="X200" s="104">
        <f t="shared" si="99"/>
        <v>9</v>
      </c>
      <c r="Y200" s="104">
        <v>7</v>
      </c>
    </row>
    <row r="201" spans="1:25" x14ac:dyDescent="0.3">
      <c r="A201" s="110"/>
      <c r="B201" s="111"/>
      <c r="C201" s="108"/>
      <c r="D201" s="108"/>
      <c r="E201" s="108"/>
      <c r="F201" s="109"/>
      <c r="G201" s="112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</row>
    <row r="202" spans="1:25" x14ac:dyDescent="0.3">
      <c r="A202" s="110">
        <v>1</v>
      </c>
      <c r="B202" s="114" t="s">
        <v>81</v>
      </c>
      <c r="C202" s="108"/>
      <c r="D202" s="108"/>
      <c r="E202" s="108"/>
      <c r="F202" s="109"/>
      <c r="G202" s="112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</row>
    <row r="203" spans="1:25" x14ac:dyDescent="0.3">
      <c r="A203" s="110"/>
      <c r="B203" s="110">
        <v>1</v>
      </c>
      <c r="C203" s="114" t="s">
        <v>82</v>
      </c>
      <c r="D203" s="108"/>
      <c r="E203" s="108"/>
      <c r="F203" s="109"/>
      <c r="G203" s="112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</row>
    <row r="204" spans="1:25" x14ac:dyDescent="0.3">
      <c r="A204" s="110"/>
      <c r="B204" s="110"/>
      <c r="C204" s="120">
        <v>1</v>
      </c>
      <c r="D204" s="114" t="s">
        <v>83</v>
      </c>
      <c r="E204" s="108"/>
      <c r="F204" s="109"/>
      <c r="G204" s="11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19"/>
      <c r="U204" s="119"/>
      <c r="V204" s="119"/>
      <c r="W204" s="119"/>
      <c r="X204" s="119"/>
      <c r="Y204" s="113"/>
    </row>
    <row r="205" spans="1:25" x14ac:dyDescent="0.3">
      <c r="A205" s="110"/>
      <c r="B205" s="110"/>
      <c r="C205" s="120"/>
      <c r="D205" s="143">
        <v>1</v>
      </c>
      <c r="E205" s="114" t="s">
        <v>84</v>
      </c>
      <c r="F205" s="109"/>
      <c r="G205" s="116" t="s">
        <v>85</v>
      </c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9" t="e">
        <f t="shared" ref="T205:T207" si="100">AVERAGE(H205:S205)</f>
        <v>#DIV/0!</v>
      </c>
      <c r="U205" s="119" t="e">
        <f t="shared" ref="U205:U207" si="101">AVERAGE(H205:J205)</f>
        <v>#DIV/0!</v>
      </c>
      <c r="V205" s="119" t="e">
        <f t="shared" ref="V205:V207" si="102">AVERAGE(K205:M205)</f>
        <v>#DIV/0!</v>
      </c>
      <c r="W205" s="119" t="e">
        <f t="shared" ref="W205:W207" si="103">AVERAGE(N205:P205)</f>
        <v>#DIV/0!</v>
      </c>
      <c r="X205" s="119" t="e">
        <f t="shared" ref="X205:X207" si="104">AVERAGE(Q205:S205)</f>
        <v>#DIV/0!</v>
      </c>
      <c r="Y205" s="113"/>
    </row>
    <row r="206" spans="1:25" x14ac:dyDescent="0.3">
      <c r="A206" s="110"/>
      <c r="B206" s="110"/>
      <c r="C206" s="120"/>
      <c r="D206" s="143">
        <v>2</v>
      </c>
      <c r="E206" s="114" t="s">
        <v>86</v>
      </c>
      <c r="F206" s="109"/>
      <c r="G206" s="116" t="s">
        <v>85</v>
      </c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9" t="e">
        <f t="shared" si="100"/>
        <v>#DIV/0!</v>
      </c>
      <c r="U206" s="119" t="e">
        <f t="shared" si="101"/>
        <v>#DIV/0!</v>
      </c>
      <c r="V206" s="119" t="e">
        <f t="shared" si="102"/>
        <v>#DIV/0!</v>
      </c>
      <c r="W206" s="119" t="e">
        <f t="shared" si="103"/>
        <v>#DIV/0!</v>
      </c>
      <c r="X206" s="119" t="e">
        <f t="shared" si="104"/>
        <v>#DIV/0!</v>
      </c>
      <c r="Y206" s="113"/>
    </row>
    <row r="207" spans="1:25" x14ac:dyDescent="0.3">
      <c r="A207" s="110"/>
      <c r="B207" s="110"/>
      <c r="C207" s="120"/>
      <c r="D207" s="143">
        <v>3</v>
      </c>
      <c r="E207" s="114" t="s">
        <v>87</v>
      </c>
      <c r="F207" s="109"/>
      <c r="G207" s="116" t="s">
        <v>85</v>
      </c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9" t="e">
        <f t="shared" si="100"/>
        <v>#DIV/0!</v>
      </c>
      <c r="U207" s="119" t="e">
        <f t="shared" si="101"/>
        <v>#DIV/0!</v>
      </c>
      <c r="V207" s="119" t="e">
        <f t="shared" si="102"/>
        <v>#DIV/0!</v>
      </c>
      <c r="W207" s="119" t="e">
        <f t="shared" si="103"/>
        <v>#DIV/0!</v>
      </c>
      <c r="X207" s="119" t="e">
        <f t="shared" si="104"/>
        <v>#DIV/0!</v>
      </c>
      <c r="Y207" s="113"/>
    </row>
    <row r="208" spans="1:25" x14ac:dyDescent="0.3">
      <c r="A208" s="110"/>
      <c r="B208" s="110"/>
      <c r="C208" s="120">
        <v>2</v>
      </c>
      <c r="D208" s="114" t="s">
        <v>88</v>
      </c>
      <c r="E208" s="108"/>
      <c r="F208" s="109"/>
      <c r="G208" s="11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19"/>
      <c r="U208" s="119"/>
      <c r="V208" s="119"/>
      <c r="W208" s="119"/>
      <c r="X208" s="119"/>
      <c r="Y208" s="113"/>
    </row>
    <row r="209" spans="1:25" x14ac:dyDescent="0.3">
      <c r="A209" s="110"/>
      <c r="B209" s="110"/>
      <c r="C209" s="120"/>
      <c r="D209" s="143">
        <v>1</v>
      </c>
      <c r="E209" s="114" t="s">
        <v>89</v>
      </c>
      <c r="F209" s="109"/>
      <c r="G209" s="116" t="s">
        <v>85</v>
      </c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9" t="e">
        <f t="shared" ref="T209:T211" si="105">AVERAGE(H209:S209)</f>
        <v>#DIV/0!</v>
      </c>
      <c r="U209" s="119" t="e">
        <f t="shared" ref="U209:U211" si="106">AVERAGE(H209:J209)</f>
        <v>#DIV/0!</v>
      </c>
      <c r="V209" s="119" t="e">
        <f t="shared" ref="V209:V211" si="107">AVERAGE(K209:M209)</f>
        <v>#DIV/0!</v>
      </c>
      <c r="W209" s="119" t="e">
        <f t="shared" ref="W209:W211" si="108">AVERAGE(N209:P209)</f>
        <v>#DIV/0!</v>
      </c>
      <c r="X209" s="119" t="e">
        <f t="shared" ref="X209:X211" si="109">AVERAGE(Q209:S209)</f>
        <v>#DIV/0!</v>
      </c>
      <c r="Y209" s="113"/>
    </row>
    <row r="210" spans="1:25" x14ac:dyDescent="0.3">
      <c r="A210" s="110"/>
      <c r="B210" s="110"/>
      <c r="C210" s="120"/>
      <c r="D210" s="143">
        <v>2</v>
      </c>
      <c r="E210" s="114" t="s">
        <v>90</v>
      </c>
      <c r="F210" s="109"/>
      <c r="G210" s="116" t="s">
        <v>85</v>
      </c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9" t="e">
        <f t="shared" si="105"/>
        <v>#DIV/0!</v>
      </c>
      <c r="U210" s="119" t="e">
        <f t="shared" si="106"/>
        <v>#DIV/0!</v>
      </c>
      <c r="V210" s="119" t="e">
        <f t="shared" si="107"/>
        <v>#DIV/0!</v>
      </c>
      <c r="W210" s="119" t="e">
        <f t="shared" si="108"/>
        <v>#DIV/0!</v>
      </c>
      <c r="X210" s="119" t="e">
        <f t="shared" si="109"/>
        <v>#DIV/0!</v>
      </c>
      <c r="Y210" s="113"/>
    </row>
    <row r="211" spans="1:25" x14ac:dyDescent="0.3">
      <c r="A211" s="110"/>
      <c r="B211" s="110"/>
      <c r="C211" s="120"/>
      <c r="D211" s="143">
        <v>3</v>
      </c>
      <c r="E211" s="114" t="s">
        <v>91</v>
      </c>
      <c r="F211" s="109"/>
      <c r="G211" s="116" t="s">
        <v>85</v>
      </c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9" t="e">
        <f t="shared" si="105"/>
        <v>#DIV/0!</v>
      </c>
      <c r="U211" s="119" t="e">
        <f t="shared" si="106"/>
        <v>#DIV/0!</v>
      </c>
      <c r="V211" s="119" t="e">
        <f t="shared" si="107"/>
        <v>#DIV/0!</v>
      </c>
      <c r="W211" s="119" t="e">
        <f t="shared" si="108"/>
        <v>#DIV/0!</v>
      </c>
      <c r="X211" s="119" t="e">
        <f t="shared" si="109"/>
        <v>#DIV/0!</v>
      </c>
      <c r="Y211" s="113"/>
    </row>
    <row r="212" spans="1:25" x14ac:dyDescent="0.3">
      <c r="A212" s="110"/>
      <c r="B212" s="110">
        <v>2</v>
      </c>
      <c r="C212" s="114" t="s">
        <v>92</v>
      </c>
      <c r="D212" s="108"/>
      <c r="E212" s="108"/>
      <c r="F212" s="109"/>
      <c r="G212" s="112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19"/>
      <c r="U212" s="119"/>
      <c r="V212" s="119"/>
      <c r="W212" s="119"/>
      <c r="X212" s="119"/>
      <c r="Y212" s="113"/>
    </row>
    <row r="213" spans="1:25" x14ac:dyDescent="0.3">
      <c r="A213" s="110"/>
      <c r="B213" s="110"/>
      <c r="C213" s="120">
        <v>1</v>
      </c>
      <c r="D213" s="114" t="s">
        <v>83</v>
      </c>
      <c r="E213" s="108"/>
      <c r="F213" s="109"/>
      <c r="G213" s="11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19"/>
      <c r="U213" s="119"/>
      <c r="V213" s="119"/>
      <c r="W213" s="119"/>
      <c r="X213" s="119"/>
      <c r="Y213" s="113"/>
    </row>
    <row r="214" spans="1:25" x14ac:dyDescent="0.3">
      <c r="A214" s="110"/>
      <c r="B214" s="110"/>
      <c r="C214" s="120"/>
      <c r="D214" s="143">
        <v>1</v>
      </c>
      <c r="E214" s="114" t="s">
        <v>84</v>
      </c>
      <c r="F214" s="109"/>
      <c r="G214" s="116" t="s">
        <v>85</v>
      </c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9" t="e">
        <f t="shared" ref="T214:T216" si="110">AVERAGE(H214:S214)</f>
        <v>#DIV/0!</v>
      </c>
      <c r="U214" s="119" t="e">
        <f t="shared" ref="U214:U216" si="111">AVERAGE(H214:J214)</f>
        <v>#DIV/0!</v>
      </c>
      <c r="V214" s="119" t="e">
        <f t="shared" ref="V214:V216" si="112">AVERAGE(K214:M214)</f>
        <v>#DIV/0!</v>
      </c>
      <c r="W214" s="119" t="e">
        <f t="shared" ref="W214:W216" si="113">AVERAGE(N214:P214)</f>
        <v>#DIV/0!</v>
      </c>
      <c r="X214" s="119" t="e">
        <f t="shared" ref="X214:X216" si="114">AVERAGE(Q214:S214)</f>
        <v>#DIV/0!</v>
      </c>
      <c r="Y214" s="113"/>
    </row>
    <row r="215" spans="1:25" x14ac:dyDescent="0.3">
      <c r="A215" s="110"/>
      <c r="B215" s="110"/>
      <c r="C215" s="120"/>
      <c r="D215" s="143">
        <v>2</v>
      </c>
      <c r="E215" s="114" t="s">
        <v>86</v>
      </c>
      <c r="F215" s="109"/>
      <c r="G215" s="116" t="s">
        <v>85</v>
      </c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9" t="e">
        <f t="shared" si="110"/>
        <v>#DIV/0!</v>
      </c>
      <c r="U215" s="119" t="e">
        <f t="shared" si="111"/>
        <v>#DIV/0!</v>
      </c>
      <c r="V215" s="119" t="e">
        <f t="shared" si="112"/>
        <v>#DIV/0!</v>
      </c>
      <c r="W215" s="119" t="e">
        <f t="shared" si="113"/>
        <v>#DIV/0!</v>
      </c>
      <c r="X215" s="119" t="e">
        <f t="shared" si="114"/>
        <v>#DIV/0!</v>
      </c>
      <c r="Y215" s="113"/>
    </row>
    <row r="216" spans="1:25" x14ac:dyDescent="0.3">
      <c r="A216" s="110"/>
      <c r="B216" s="110"/>
      <c r="C216" s="120"/>
      <c r="D216" s="143">
        <v>3</v>
      </c>
      <c r="E216" s="114" t="s">
        <v>87</v>
      </c>
      <c r="F216" s="109"/>
      <c r="G216" s="116" t="s">
        <v>85</v>
      </c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9" t="e">
        <f t="shared" si="110"/>
        <v>#DIV/0!</v>
      </c>
      <c r="U216" s="119" t="e">
        <f t="shared" si="111"/>
        <v>#DIV/0!</v>
      </c>
      <c r="V216" s="119" t="e">
        <f t="shared" si="112"/>
        <v>#DIV/0!</v>
      </c>
      <c r="W216" s="119" t="e">
        <f t="shared" si="113"/>
        <v>#DIV/0!</v>
      </c>
      <c r="X216" s="119" t="e">
        <f t="shared" si="114"/>
        <v>#DIV/0!</v>
      </c>
      <c r="Y216" s="113"/>
    </row>
    <row r="217" spans="1:25" x14ac:dyDescent="0.3">
      <c r="A217" s="110"/>
      <c r="B217" s="110"/>
      <c r="C217" s="120">
        <v>2</v>
      </c>
      <c r="D217" s="114" t="s">
        <v>88</v>
      </c>
      <c r="E217" s="108"/>
      <c r="F217" s="109"/>
      <c r="G217" s="11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19"/>
      <c r="U217" s="119"/>
      <c r="V217" s="119"/>
      <c r="W217" s="119"/>
      <c r="X217" s="119"/>
      <c r="Y217" s="113"/>
    </row>
    <row r="218" spans="1:25" x14ac:dyDescent="0.3">
      <c r="A218" s="110"/>
      <c r="B218" s="110"/>
      <c r="C218" s="120"/>
      <c r="D218" s="143">
        <v>1</v>
      </c>
      <c r="E218" s="114" t="s">
        <v>89</v>
      </c>
      <c r="F218" s="109"/>
      <c r="G218" s="116" t="s">
        <v>85</v>
      </c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9" t="e">
        <f t="shared" ref="T218:T220" si="115">AVERAGE(H218:S218)</f>
        <v>#DIV/0!</v>
      </c>
      <c r="U218" s="119" t="e">
        <f t="shared" ref="U218:U220" si="116">AVERAGE(H218:J218)</f>
        <v>#DIV/0!</v>
      </c>
      <c r="V218" s="119" t="e">
        <f t="shared" ref="V218:V220" si="117">AVERAGE(K218:M218)</f>
        <v>#DIV/0!</v>
      </c>
      <c r="W218" s="119" t="e">
        <f t="shared" ref="W218:W220" si="118">AVERAGE(N218:P218)</f>
        <v>#DIV/0!</v>
      </c>
      <c r="X218" s="119" t="e">
        <f t="shared" ref="X218:X220" si="119">AVERAGE(Q218:S218)</f>
        <v>#DIV/0!</v>
      </c>
      <c r="Y218" s="113"/>
    </row>
    <row r="219" spans="1:25" x14ac:dyDescent="0.3">
      <c r="A219" s="110"/>
      <c r="B219" s="110"/>
      <c r="C219" s="120"/>
      <c r="D219" s="143">
        <v>2</v>
      </c>
      <c r="E219" s="114" t="s">
        <v>90</v>
      </c>
      <c r="F219" s="109"/>
      <c r="G219" s="116" t="s">
        <v>85</v>
      </c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9" t="e">
        <f t="shared" si="115"/>
        <v>#DIV/0!</v>
      </c>
      <c r="U219" s="119" t="e">
        <f t="shared" si="116"/>
        <v>#DIV/0!</v>
      </c>
      <c r="V219" s="119" t="e">
        <f t="shared" si="117"/>
        <v>#DIV/0!</v>
      </c>
      <c r="W219" s="119" t="e">
        <f t="shared" si="118"/>
        <v>#DIV/0!</v>
      </c>
      <c r="X219" s="119" t="e">
        <f t="shared" si="119"/>
        <v>#DIV/0!</v>
      </c>
      <c r="Y219" s="113"/>
    </row>
    <row r="220" spans="1:25" x14ac:dyDescent="0.3">
      <c r="A220" s="110"/>
      <c r="B220" s="110"/>
      <c r="C220" s="120"/>
      <c r="D220" s="143">
        <v>3</v>
      </c>
      <c r="E220" s="114" t="s">
        <v>91</v>
      </c>
      <c r="F220" s="109"/>
      <c r="G220" s="116" t="s">
        <v>85</v>
      </c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9" t="e">
        <f t="shared" si="115"/>
        <v>#DIV/0!</v>
      </c>
      <c r="U220" s="119" t="e">
        <f t="shared" si="116"/>
        <v>#DIV/0!</v>
      </c>
      <c r="V220" s="119" t="e">
        <f t="shared" si="117"/>
        <v>#DIV/0!</v>
      </c>
      <c r="W220" s="119" t="e">
        <f t="shared" si="118"/>
        <v>#DIV/0!</v>
      </c>
      <c r="X220" s="119" t="e">
        <f t="shared" si="119"/>
        <v>#DIV/0!</v>
      </c>
      <c r="Y220" s="113"/>
    </row>
    <row r="221" spans="1:25" x14ac:dyDescent="0.3">
      <c r="A221" s="110"/>
      <c r="B221" s="111"/>
      <c r="C221" s="108"/>
      <c r="D221" s="108"/>
      <c r="E221" s="108"/>
      <c r="F221" s="109"/>
      <c r="G221" s="116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9"/>
      <c r="U221" s="119"/>
      <c r="V221" s="119"/>
      <c r="W221" s="119"/>
      <c r="X221" s="119"/>
      <c r="Y221" s="113"/>
    </row>
    <row r="222" spans="1:25" x14ac:dyDescent="0.3">
      <c r="A222" s="110">
        <v>2</v>
      </c>
      <c r="B222" s="114" t="s">
        <v>93</v>
      </c>
      <c r="C222" s="108"/>
      <c r="D222" s="108"/>
      <c r="E222" s="108"/>
      <c r="F222" s="109"/>
      <c r="G222" s="112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9"/>
      <c r="U222" s="119"/>
      <c r="V222" s="119"/>
      <c r="W222" s="119"/>
      <c r="X222" s="119"/>
      <c r="Y222" s="113"/>
    </row>
    <row r="223" spans="1:25" x14ac:dyDescent="0.3">
      <c r="A223" s="110"/>
      <c r="B223" s="110">
        <v>1</v>
      </c>
      <c r="C223" s="114" t="s">
        <v>94</v>
      </c>
      <c r="D223" s="108"/>
      <c r="E223" s="108"/>
      <c r="F223" s="109"/>
      <c r="G223" s="116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9"/>
      <c r="U223" s="119"/>
      <c r="V223" s="119"/>
      <c r="W223" s="119"/>
      <c r="X223" s="119"/>
      <c r="Y223" s="113"/>
    </row>
    <row r="224" spans="1:25" x14ac:dyDescent="0.3">
      <c r="A224" s="110"/>
      <c r="B224" s="110"/>
      <c r="C224" s="120">
        <v>1</v>
      </c>
      <c r="D224" s="114" t="s">
        <v>95</v>
      </c>
      <c r="E224" s="108"/>
      <c r="F224" s="109"/>
      <c r="G224" s="116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9"/>
      <c r="U224" s="119"/>
      <c r="V224" s="119"/>
      <c r="W224" s="119"/>
      <c r="X224" s="119"/>
      <c r="Y224" s="113"/>
    </row>
    <row r="225" spans="1:25" x14ac:dyDescent="0.3">
      <c r="A225" s="110"/>
      <c r="B225" s="110"/>
      <c r="C225" s="120"/>
      <c r="D225" s="143">
        <v>1</v>
      </c>
      <c r="E225" s="114" t="s">
        <v>96</v>
      </c>
      <c r="F225" s="109"/>
      <c r="G225" s="116" t="s">
        <v>97</v>
      </c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9" t="e">
        <f t="shared" ref="T225:T230" si="120">AVERAGE(H225:S225)</f>
        <v>#DIV/0!</v>
      </c>
      <c r="U225" s="119" t="e">
        <f t="shared" ref="U225:U230" si="121">AVERAGE(H225:J225)</f>
        <v>#DIV/0!</v>
      </c>
      <c r="V225" s="119" t="e">
        <f t="shared" ref="V225:V230" si="122">AVERAGE(K225:M225)</f>
        <v>#DIV/0!</v>
      </c>
      <c r="W225" s="119" t="e">
        <f t="shared" ref="W225:W230" si="123">AVERAGE(N225:P225)</f>
        <v>#DIV/0!</v>
      </c>
      <c r="X225" s="119" t="e">
        <f t="shared" ref="X225:X230" si="124">AVERAGE(Q225:S225)</f>
        <v>#DIV/0!</v>
      </c>
      <c r="Y225" s="113"/>
    </row>
    <row r="226" spans="1:25" x14ac:dyDescent="0.3">
      <c r="A226" s="110"/>
      <c r="B226" s="110"/>
      <c r="C226" s="120"/>
      <c r="D226" s="143"/>
      <c r="E226" s="143">
        <v>1</v>
      </c>
      <c r="F226" s="125" t="s">
        <v>98</v>
      </c>
      <c r="G226" s="116" t="s">
        <v>97</v>
      </c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9" t="e">
        <f t="shared" si="120"/>
        <v>#DIV/0!</v>
      </c>
      <c r="U226" s="119" t="e">
        <f t="shared" si="121"/>
        <v>#DIV/0!</v>
      </c>
      <c r="V226" s="119" t="e">
        <f t="shared" si="122"/>
        <v>#DIV/0!</v>
      </c>
      <c r="W226" s="119" t="e">
        <f t="shared" si="123"/>
        <v>#DIV/0!</v>
      </c>
      <c r="X226" s="119" t="e">
        <f t="shared" si="124"/>
        <v>#DIV/0!</v>
      </c>
      <c r="Y226" s="113"/>
    </row>
    <row r="227" spans="1:25" x14ac:dyDescent="0.3">
      <c r="A227" s="110"/>
      <c r="B227" s="110"/>
      <c r="C227" s="120"/>
      <c r="D227" s="120"/>
      <c r="E227" s="143">
        <v>2</v>
      </c>
      <c r="F227" s="125" t="s">
        <v>99</v>
      </c>
      <c r="G227" s="116" t="s">
        <v>97</v>
      </c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9" t="e">
        <f t="shared" si="120"/>
        <v>#DIV/0!</v>
      </c>
      <c r="U227" s="119" t="e">
        <f t="shared" si="121"/>
        <v>#DIV/0!</v>
      </c>
      <c r="V227" s="119" t="e">
        <f t="shared" si="122"/>
        <v>#DIV/0!</v>
      </c>
      <c r="W227" s="119" t="e">
        <f t="shared" si="123"/>
        <v>#DIV/0!</v>
      </c>
      <c r="X227" s="119" t="e">
        <f t="shared" si="124"/>
        <v>#DIV/0!</v>
      </c>
      <c r="Y227" s="113"/>
    </row>
    <row r="228" spans="1:25" x14ac:dyDescent="0.3">
      <c r="A228" s="110"/>
      <c r="B228" s="110"/>
      <c r="C228" s="120"/>
      <c r="D228" s="120">
        <v>2</v>
      </c>
      <c r="E228" s="114" t="s">
        <v>100</v>
      </c>
      <c r="F228" s="109"/>
      <c r="G228" s="116" t="s">
        <v>101</v>
      </c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9" t="e">
        <f t="shared" si="120"/>
        <v>#DIV/0!</v>
      </c>
      <c r="U228" s="119" t="e">
        <f t="shared" si="121"/>
        <v>#DIV/0!</v>
      </c>
      <c r="V228" s="119" t="e">
        <f t="shared" si="122"/>
        <v>#DIV/0!</v>
      </c>
      <c r="W228" s="119" t="e">
        <f t="shared" si="123"/>
        <v>#DIV/0!</v>
      </c>
      <c r="X228" s="119" t="e">
        <f t="shared" si="124"/>
        <v>#DIV/0!</v>
      </c>
      <c r="Y228" s="113"/>
    </row>
    <row r="229" spans="1:25" ht="28.8" x14ac:dyDescent="0.3">
      <c r="A229" s="110"/>
      <c r="B229" s="110"/>
      <c r="C229" s="120"/>
      <c r="D229" s="143"/>
      <c r="E229" s="143">
        <v>1</v>
      </c>
      <c r="F229" s="125" t="s">
        <v>102</v>
      </c>
      <c r="G229" s="116" t="s">
        <v>101</v>
      </c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9" t="e">
        <f t="shared" si="120"/>
        <v>#DIV/0!</v>
      </c>
      <c r="U229" s="119" t="e">
        <f t="shared" si="121"/>
        <v>#DIV/0!</v>
      </c>
      <c r="V229" s="119" t="e">
        <f t="shared" si="122"/>
        <v>#DIV/0!</v>
      </c>
      <c r="W229" s="119" t="e">
        <f t="shared" si="123"/>
        <v>#DIV/0!</v>
      </c>
      <c r="X229" s="119" t="e">
        <f t="shared" si="124"/>
        <v>#DIV/0!</v>
      </c>
      <c r="Y229" s="113"/>
    </row>
    <row r="230" spans="1:25" ht="28.8" x14ac:dyDescent="0.3">
      <c r="A230" s="110"/>
      <c r="B230" s="110"/>
      <c r="C230" s="120"/>
      <c r="D230" s="120"/>
      <c r="E230" s="143">
        <v>2</v>
      </c>
      <c r="F230" s="125" t="s">
        <v>103</v>
      </c>
      <c r="G230" s="116" t="s">
        <v>101</v>
      </c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9" t="e">
        <f t="shared" si="120"/>
        <v>#DIV/0!</v>
      </c>
      <c r="U230" s="119" t="e">
        <f t="shared" si="121"/>
        <v>#DIV/0!</v>
      </c>
      <c r="V230" s="119" t="e">
        <f t="shared" si="122"/>
        <v>#DIV/0!</v>
      </c>
      <c r="W230" s="119" t="e">
        <f t="shared" si="123"/>
        <v>#DIV/0!</v>
      </c>
      <c r="X230" s="119" t="e">
        <f t="shared" si="124"/>
        <v>#DIV/0!</v>
      </c>
      <c r="Y230" s="113"/>
    </row>
    <row r="231" spans="1:25" x14ac:dyDescent="0.3">
      <c r="A231" s="110"/>
      <c r="B231" s="110"/>
      <c r="C231" s="120">
        <v>2</v>
      </c>
      <c r="D231" s="114" t="s">
        <v>104</v>
      </c>
      <c r="E231" s="108"/>
      <c r="F231" s="109"/>
      <c r="G231" s="116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9"/>
      <c r="U231" s="119"/>
      <c r="V231" s="119"/>
      <c r="W231" s="119"/>
      <c r="X231" s="119"/>
      <c r="Y231" s="113"/>
    </row>
    <row r="232" spans="1:25" x14ac:dyDescent="0.3">
      <c r="A232" s="110"/>
      <c r="B232" s="110"/>
      <c r="C232" s="120"/>
      <c r="D232" s="143">
        <v>1</v>
      </c>
      <c r="E232" s="114" t="s">
        <v>96</v>
      </c>
      <c r="F232" s="109"/>
      <c r="G232" s="116" t="s">
        <v>97</v>
      </c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9" t="e">
        <f t="shared" ref="T232:T237" si="125">AVERAGE(H232:S232)</f>
        <v>#DIV/0!</v>
      </c>
      <c r="U232" s="119" t="e">
        <f t="shared" ref="U232:U237" si="126">AVERAGE(H232:J232)</f>
        <v>#DIV/0!</v>
      </c>
      <c r="V232" s="119" t="e">
        <f t="shared" ref="V232:V237" si="127">AVERAGE(K232:M232)</f>
        <v>#DIV/0!</v>
      </c>
      <c r="W232" s="119" t="e">
        <f t="shared" ref="W232:W237" si="128">AVERAGE(N232:P232)</f>
        <v>#DIV/0!</v>
      </c>
      <c r="X232" s="119" t="e">
        <f t="shared" ref="X232:X237" si="129">AVERAGE(Q232:S232)</f>
        <v>#DIV/0!</v>
      </c>
      <c r="Y232" s="113"/>
    </row>
    <row r="233" spans="1:25" x14ac:dyDescent="0.3">
      <c r="A233" s="110"/>
      <c r="B233" s="110"/>
      <c r="C233" s="120"/>
      <c r="D233" s="143"/>
      <c r="E233" s="143">
        <v>1</v>
      </c>
      <c r="F233" s="125" t="s">
        <v>98</v>
      </c>
      <c r="G233" s="116" t="s">
        <v>97</v>
      </c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9" t="e">
        <f t="shared" si="125"/>
        <v>#DIV/0!</v>
      </c>
      <c r="U233" s="119" t="e">
        <f t="shared" si="126"/>
        <v>#DIV/0!</v>
      </c>
      <c r="V233" s="119" t="e">
        <f t="shared" si="127"/>
        <v>#DIV/0!</v>
      </c>
      <c r="W233" s="119" t="e">
        <f t="shared" si="128"/>
        <v>#DIV/0!</v>
      </c>
      <c r="X233" s="119" t="e">
        <f t="shared" si="129"/>
        <v>#DIV/0!</v>
      </c>
      <c r="Y233" s="113"/>
    </row>
    <row r="234" spans="1:25" x14ac:dyDescent="0.3">
      <c r="A234" s="110"/>
      <c r="B234" s="110"/>
      <c r="C234" s="120"/>
      <c r="D234" s="120"/>
      <c r="E234" s="143">
        <v>2</v>
      </c>
      <c r="F234" s="125" t="s">
        <v>99</v>
      </c>
      <c r="G234" s="116" t="s">
        <v>97</v>
      </c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9" t="e">
        <f t="shared" si="125"/>
        <v>#DIV/0!</v>
      </c>
      <c r="U234" s="119" t="e">
        <f t="shared" si="126"/>
        <v>#DIV/0!</v>
      </c>
      <c r="V234" s="119" t="e">
        <f t="shared" si="127"/>
        <v>#DIV/0!</v>
      </c>
      <c r="W234" s="119" t="e">
        <f t="shared" si="128"/>
        <v>#DIV/0!</v>
      </c>
      <c r="X234" s="119" t="e">
        <f t="shared" si="129"/>
        <v>#DIV/0!</v>
      </c>
      <c r="Y234" s="113"/>
    </row>
    <row r="235" spans="1:25" x14ac:dyDescent="0.3">
      <c r="A235" s="110"/>
      <c r="B235" s="110"/>
      <c r="C235" s="120"/>
      <c r="D235" s="120">
        <v>2</v>
      </c>
      <c r="E235" s="114" t="s">
        <v>100</v>
      </c>
      <c r="F235" s="109"/>
      <c r="G235" s="116" t="s">
        <v>101</v>
      </c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9" t="e">
        <f t="shared" si="125"/>
        <v>#DIV/0!</v>
      </c>
      <c r="U235" s="119" t="e">
        <f t="shared" si="126"/>
        <v>#DIV/0!</v>
      </c>
      <c r="V235" s="119" t="e">
        <f t="shared" si="127"/>
        <v>#DIV/0!</v>
      </c>
      <c r="W235" s="119" t="e">
        <f t="shared" si="128"/>
        <v>#DIV/0!</v>
      </c>
      <c r="X235" s="119" t="e">
        <f t="shared" si="129"/>
        <v>#DIV/0!</v>
      </c>
      <c r="Y235" s="113"/>
    </row>
    <row r="236" spans="1:25" ht="28.8" x14ac:dyDescent="0.3">
      <c r="A236" s="110"/>
      <c r="B236" s="110"/>
      <c r="C236" s="120"/>
      <c r="D236" s="143"/>
      <c r="E236" s="143">
        <v>1</v>
      </c>
      <c r="F236" s="125" t="s">
        <v>105</v>
      </c>
      <c r="G236" s="116" t="s">
        <v>101</v>
      </c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9" t="e">
        <f t="shared" si="125"/>
        <v>#DIV/0!</v>
      </c>
      <c r="U236" s="119" t="e">
        <f t="shared" si="126"/>
        <v>#DIV/0!</v>
      </c>
      <c r="V236" s="119" t="e">
        <f t="shared" si="127"/>
        <v>#DIV/0!</v>
      </c>
      <c r="W236" s="119" t="e">
        <f t="shared" si="128"/>
        <v>#DIV/0!</v>
      </c>
      <c r="X236" s="119" t="e">
        <f t="shared" si="129"/>
        <v>#DIV/0!</v>
      </c>
      <c r="Y236" s="113"/>
    </row>
    <row r="237" spans="1:25" ht="28.8" x14ac:dyDescent="0.3">
      <c r="A237" s="110"/>
      <c r="B237" s="110"/>
      <c r="C237" s="120"/>
      <c r="D237" s="120"/>
      <c r="E237" s="143">
        <v>2</v>
      </c>
      <c r="F237" s="125" t="s">
        <v>106</v>
      </c>
      <c r="G237" s="116" t="s">
        <v>101</v>
      </c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9" t="e">
        <f t="shared" si="125"/>
        <v>#DIV/0!</v>
      </c>
      <c r="U237" s="119" t="e">
        <f t="shared" si="126"/>
        <v>#DIV/0!</v>
      </c>
      <c r="V237" s="119" t="e">
        <f t="shared" si="127"/>
        <v>#DIV/0!</v>
      </c>
      <c r="W237" s="119" t="e">
        <f t="shared" si="128"/>
        <v>#DIV/0!</v>
      </c>
      <c r="X237" s="119" t="e">
        <f t="shared" si="129"/>
        <v>#DIV/0!</v>
      </c>
      <c r="Y237" s="113"/>
    </row>
    <row r="238" spans="1:25" x14ac:dyDescent="0.3">
      <c r="A238" s="110"/>
      <c r="B238" s="110"/>
      <c r="C238" s="120"/>
      <c r="D238" s="144"/>
      <c r="E238" s="144"/>
      <c r="F238" s="145"/>
      <c r="G238" s="116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9"/>
      <c r="U238" s="119"/>
      <c r="V238" s="119"/>
      <c r="W238" s="119"/>
      <c r="X238" s="119"/>
      <c r="Y238" s="113"/>
    </row>
    <row r="239" spans="1:25" x14ac:dyDescent="0.3">
      <c r="A239" s="110"/>
      <c r="B239" s="110"/>
      <c r="C239" s="114" t="s">
        <v>107</v>
      </c>
      <c r="D239" s="108"/>
      <c r="E239" s="108"/>
      <c r="F239" s="109"/>
      <c r="G239" s="116" t="s">
        <v>97</v>
      </c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9" t="e">
        <f t="shared" ref="T239:T240" si="130">AVERAGE(H239:S239)</f>
        <v>#DIV/0!</v>
      </c>
      <c r="U239" s="119" t="e">
        <f t="shared" ref="U239:U240" si="131">AVERAGE(H239:J239)</f>
        <v>#DIV/0!</v>
      </c>
      <c r="V239" s="119" t="e">
        <f t="shared" ref="V239:V240" si="132">AVERAGE(K239:M239)</f>
        <v>#DIV/0!</v>
      </c>
      <c r="W239" s="119" t="e">
        <f t="shared" ref="W239:W240" si="133">AVERAGE(N239:P239)</f>
        <v>#DIV/0!</v>
      </c>
      <c r="X239" s="119" t="e">
        <f t="shared" ref="X239:X240" si="134">AVERAGE(Q239:S239)</f>
        <v>#DIV/0!</v>
      </c>
      <c r="Y239" s="113"/>
    </row>
    <row r="240" spans="1:25" x14ac:dyDescent="0.3">
      <c r="A240" s="110"/>
      <c r="B240" s="110"/>
      <c r="C240" s="114" t="s">
        <v>108</v>
      </c>
      <c r="D240" s="108"/>
      <c r="E240" s="108"/>
      <c r="F240" s="109"/>
      <c r="G240" s="116" t="s">
        <v>101</v>
      </c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9" t="e">
        <f t="shared" si="130"/>
        <v>#DIV/0!</v>
      </c>
      <c r="U240" s="119" t="e">
        <f t="shared" si="131"/>
        <v>#DIV/0!</v>
      </c>
      <c r="V240" s="119" t="e">
        <f t="shared" si="132"/>
        <v>#DIV/0!</v>
      </c>
      <c r="W240" s="119" t="e">
        <f t="shared" si="133"/>
        <v>#DIV/0!</v>
      </c>
      <c r="X240" s="119" t="e">
        <f t="shared" si="134"/>
        <v>#DIV/0!</v>
      </c>
      <c r="Y240" s="113"/>
    </row>
    <row r="241" spans="1:25" x14ac:dyDescent="0.3">
      <c r="A241" s="110"/>
      <c r="B241" s="110"/>
      <c r="C241" s="120"/>
      <c r="D241" s="144"/>
      <c r="E241" s="144"/>
      <c r="F241" s="145"/>
      <c r="G241" s="116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9"/>
      <c r="U241" s="119"/>
      <c r="V241" s="119"/>
      <c r="W241" s="119"/>
      <c r="X241" s="119"/>
      <c r="Y241" s="113"/>
    </row>
    <row r="242" spans="1:25" x14ac:dyDescent="0.3">
      <c r="A242" s="110"/>
      <c r="B242" s="110">
        <v>2</v>
      </c>
      <c r="C242" s="114" t="s">
        <v>109</v>
      </c>
      <c r="D242" s="108"/>
      <c r="E242" s="108"/>
      <c r="F242" s="109"/>
      <c r="G242" s="116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9"/>
      <c r="U242" s="119"/>
      <c r="V242" s="119"/>
      <c r="W242" s="119"/>
      <c r="X242" s="119"/>
      <c r="Y242" s="113"/>
    </row>
    <row r="243" spans="1:25" x14ac:dyDescent="0.3">
      <c r="A243" s="110"/>
      <c r="B243" s="110"/>
      <c r="C243" s="120">
        <v>1</v>
      </c>
      <c r="D243" s="114" t="s">
        <v>110</v>
      </c>
      <c r="E243" s="108"/>
      <c r="F243" s="109"/>
      <c r="G243" s="116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9"/>
      <c r="U243" s="119"/>
      <c r="V243" s="119"/>
      <c r="W243" s="119"/>
      <c r="X243" s="119"/>
      <c r="Y243" s="113"/>
    </row>
    <row r="244" spans="1:25" x14ac:dyDescent="0.3">
      <c r="A244" s="110"/>
      <c r="B244" s="110"/>
      <c r="C244" s="120"/>
      <c r="D244" s="143">
        <v>1</v>
      </c>
      <c r="E244" s="114" t="str">
        <f>E225</f>
        <v>Dwelling Time</v>
      </c>
      <c r="F244" s="109"/>
      <c r="G244" s="116" t="str">
        <f>G225</f>
        <v>hari</v>
      </c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9" t="e">
        <f t="shared" ref="T244:T249" si="135">AVERAGE(H244:S244)</f>
        <v>#DIV/0!</v>
      </c>
      <c r="U244" s="119" t="e">
        <f t="shared" ref="U244:U249" si="136">AVERAGE(H244:J244)</f>
        <v>#DIV/0!</v>
      </c>
      <c r="V244" s="119" t="e">
        <f t="shared" ref="V244:V249" si="137">AVERAGE(K244:M244)</f>
        <v>#DIV/0!</v>
      </c>
      <c r="W244" s="119" t="e">
        <f t="shared" ref="W244:W249" si="138">AVERAGE(N244:P244)</f>
        <v>#DIV/0!</v>
      </c>
      <c r="X244" s="119" t="e">
        <f t="shared" ref="X244:X249" si="139">AVERAGE(Q244:S244)</f>
        <v>#DIV/0!</v>
      </c>
      <c r="Y244" s="113"/>
    </row>
    <row r="245" spans="1:25" x14ac:dyDescent="0.3">
      <c r="A245" s="110"/>
      <c r="B245" s="110"/>
      <c r="C245" s="120"/>
      <c r="D245" s="143"/>
      <c r="E245" s="143">
        <v>1</v>
      </c>
      <c r="F245" s="125" t="str">
        <f t="shared" ref="F245:G246" si="140">F226</f>
        <v>Full</v>
      </c>
      <c r="G245" s="116" t="str">
        <f t="shared" si="140"/>
        <v>hari</v>
      </c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9" t="e">
        <f t="shared" si="135"/>
        <v>#DIV/0!</v>
      </c>
      <c r="U245" s="119" t="e">
        <f t="shared" si="136"/>
        <v>#DIV/0!</v>
      </c>
      <c r="V245" s="119" t="e">
        <f t="shared" si="137"/>
        <v>#DIV/0!</v>
      </c>
      <c r="W245" s="119" t="e">
        <f t="shared" si="138"/>
        <v>#DIV/0!</v>
      </c>
      <c r="X245" s="119" t="e">
        <f t="shared" si="139"/>
        <v>#DIV/0!</v>
      </c>
      <c r="Y245" s="113"/>
    </row>
    <row r="246" spans="1:25" x14ac:dyDescent="0.3">
      <c r="A246" s="110"/>
      <c r="B246" s="110"/>
      <c r="C246" s="120"/>
      <c r="D246" s="120"/>
      <c r="E246" s="143">
        <v>2</v>
      </c>
      <c r="F246" s="125" t="str">
        <f t="shared" si="140"/>
        <v>Empty</v>
      </c>
      <c r="G246" s="116" t="str">
        <f t="shared" si="140"/>
        <v>hari</v>
      </c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9" t="e">
        <f t="shared" si="135"/>
        <v>#DIV/0!</v>
      </c>
      <c r="U246" s="119" t="e">
        <f t="shared" si="136"/>
        <v>#DIV/0!</v>
      </c>
      <c r="V246" s="119" t="e">
        <f t="shared" si="137"/>
        <v>#DIV/0!</v>
      </c>
      <c r="W246" s="119" t="e">
        <f t="shared" si="138"/>
        <v>#DIV/0!</v>
      </c>
      <c r="X246" s="119" t="e">
        <f t="shared" si="139"/>
        <v>#DIV/0!</v>
      </c>
      <c r="Y246" s="113"/>
    </row>
    <row r="247" spans="1:25" x14ac:dyDescent="0.3">
      <c r="A247" s="110"/>
      <c r="B247" s="110"/>
      <c r="C247" s="120"/>
      <c r="D247" s="120">
        <v>2</v>
      </c>
      <c r="E247" s="114" t="str">
        <f>E228</f>
        <v>External Truck Round Time</v>
      </c>
      <c r="F247" s="109"/>
      <c r="G247" s="116" t="str">
        <f>G228</f>
        <v>menit</v>
      </c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9" t="e">
        <f t="shared" si="135"/>
        <v>#DIV/0!</v>
      </c>
      <c r="U247" s="119" t="e">
        <f t="shared" si="136"/>
        <v>#DIV/0!</v>
      </c>
      <c r="V247" s="119" t="e">
        <f t="shared" si="137"/>
        <v>#DIV/0!</v>
      </c>
      <c r="W247" s="119" t="e">
        <f t="shared" si="138"/>
        <v>#DIV/0!</v>
      </c>
      <c r="X247" s="119" t="e">
        <f t="shared" si="139"/>
        <v>#DIV/0!</v>
      </c>
      <c r="Y247" s="113"/>
    </row>
    <row r="248" spans="1:25" ht="28.8" x14ac:dyDescent="0.3">
      <c r="A248" s="110"/>
      <c r="B248" s="110"/>
      <c r="C248" s="120"/>
      <c r="D248" s="143"/>
      <c r="E248" s="143">
        <v>1</v>
      </c>
      <c r="F248" s="125" t="str">
        <f t="shared" ref="F248:G249" si="141">F229</f>
        <v>Delivery Full</v>
      </c>
      <c r="G248" s="116" t="str">
        <f t="shared" si="141"/>
        <v>menit</v>
      </c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9" t="e">
        <f t="shared" si="135"/>
        <v>#DIV/0!</v>
      </c>
      <c r="U248" s="119" t="e">
        <f t="shared" si="136"/>
        <v>#DIV/0!</v>
      </c>
      <c r="V248" s="119" t="e">
        <f t="shared" si="137"/>
        <v>#DIV/0!</v>
      </c>
      <c r="W248" s="119" t="e">
        <f t="shared" si="138"/>
        <v>#DIV/0!</v>
      </c>
      <c r="X248" s="119" t="e">
        <f t="shared" si="139"/>
        <v>#DIV/0!</v>
      </c>
      <c r="Y248" s="113"/>
    </row>
    <row r="249" spans="1:25" ht="28.8" x14ac:dyDescent="0.3">
      <c r="A249" s="123"/>
      <c r="B249" s="110"/>
      <c r="C249" s="120"/>
      <c r="D249" s="120"/>
      <c r="E249" s="143">
        <v>2</v>
      </c>
      <c r="F249" s="125" t="str">
        <f t="shared" si="141"/>
        <v>Delivery Empty</v>
      </c>
      <c r="G249" s="116" t="str">
        <f t="shared" si="141"/>
        <v>menit</v>
      </c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9" t="e">
        <f t="shared" si="135"/>
        <v>#DIV/0!</v>
      </c>
      <c r="U249" s="119" t="e">
        <f t="shared" si="136"/>
        <v>#DIV/0!</v>
      </c>
      <c r="V249" s="119" t="e">
        <f t="shared" si="137"/>
        <v>#DIV/0!</v>
      </c>
      <c r="W249" s="119" t="e">
        <f t="shared" si="138"/>
        <v>#DIV/0!</v>
      </c>
      <c r="X249" s="119" t="e">
        <f t="shared" si="139"/>
        <v>#DIV/0!</v>
      </c>
      <c r="Y249" s="113"/>
    </row>
    <row r="250" spans="1:25" x14ac:dyDescent="0.3">
      <c r="A250" s="110"/>
      <c r="B250" s="110"/>
      <c r="C250" s="120">
        <v>2</v>
      </c>
      <c r="D250" s="114" t="s">
        <v>111</v>
      </c>
      <c r="E250" s="108"/>
      <c r="F250" s="109"/>
      <c r="G250" s="116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9"/>
      <c r="U250" s="119"/>
      <c r="V250" s="119"/>
      <c r="W250" s="119"/>
      <c r="X250" s="119"/>
      <c r="Y250" s="113"/>
    </row>
    <row r="251" spans="1:25" x14ac:dyDescent="0.3">
      <c r="A251" s="110"/>
      <c r="B251" s="110"/>
      <c r="C251" s="120"/>
      <c r="D251" s="143">
        <v>1</v>
      </c>
      <c r="E251" s="114" t="str">
        <f>E232</f>
        <v>Dwelling Time</v>
      </c>
      <c r="F251" s="109"/>
      <c r="G251" s="116" t="str">
        <f>G232</f>
        <v>hari</v>
      </c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9" t="e">
        <f t="shared" ref="T251:T256" si="142">AVERAGE(H251:S251)</f>
        <v>#DIV/0!</v>
      </c>
      <c r="U251" s="119" t="e">
        <f t="shared" ref="U251:U256" si="143">AVERAGE(H251:J251)</f>
        <v>#DIV/0!</v>
      </c>
      <c r="V251" s="119" t="e">
        <f t="shared" ref="V251:V256" si="144">AVERAGE(K251:M251)</f>
        <v>#DIV/0!</v>
      </c>
      <c r="W251" s="119" t="e">
        <f t="shared" ref="W251:W256" si="145">AVERAGE(N251:P251)</f>
        <v>#DIV/0!</v>
      </c>
      <c r="X251" s="119" t="e">
        <f t="shared" ref="X251:X256" si="146">AVERAGE(Q251:S251)</f>
        <v>#DIV/0!</v>
      </c>
      <c r="Y251" s="113"/>
    </row>
    <row r="252" spans="1:25" x14ac:dyDescent="0.3">
      <c r="A252" s="110"/>
      <c r="B252" s="110"/>
      <c r="C252" s="120"/>
      <c r="D252" s="143"/>
      <c r="E252" s="143">
        <v>1</v>
      </c>
      <c r="F252" s="125" t="str">
        <f t="shared" ref="F252:G253" si="147">F233</f>
        <v>Full</v>
      </c>
      <c r="G252" s="116" t="str">
        <f t="shared" si="147"/>
        <v>hari</v>
      </c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9" t="e">
        <f t="shared" si="142"/>
        <v>#DIV/0!</v>
      </c>
      <c r="U252" s="119" t="e">
        <f t="shared" si="143"/>
        <v>#DIV/0!</v>
      </c>
      <c r="V252" s="119" t="e">
        <f t="shared" si="144"/>
        <v>#DIV/0!</v>
      </c>
      <c r="W252" s="119" t="e">
        <f t="shared" si="145"/>
        <v>#DIV/0!</v>
      </c>
      <c r="X252" s="119" t="e">
        <f t="shared" si="146"/>
        <v>#DIV/0!</v>
      </c>
      <c r="Y252" s="113"/>
    </row>
    <row r="253" spans="1:25" x14ac:dyDescent="0.3">
      <c r="A253" s="110"/>
      <c r="B253" s="110"/>
      <c r="C253" s="120"/>
      <c r="D253" s="120"/>
      <c r="E253" s="143">
        <v>2</v>
      </c>
      <c r="F253" s="125" t="str">
        <f t="shared" si="147"/>
        <v>Empty</v>
      </c>
      <c r="G253" s="116" t="str">
        <f t="shared" si="147"/>
        <v>hari</v>
      </c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9" t="e">
        <f t="shared" si="142"/>
        <v>#DIV/0!</v>
      </c>
      <c r="U253" s="119" t="e">
        <f t="shared" si="143"/>
        <v>#DIV/0!</v>
      </c>
      <c r="V253" s="119" t="e">
        <f t="shared" si="144"/>
        <v>#DIV/0!</v>
      </c>
      <c r="W253" s="119" t="e">
        <f t="shared" si="145"/>
        <v>#DIV/0!</v>
      </c>
      <c r="X253" s="119" t="e">
        <f t="shared" si="146"/>
        <v>#DIV/0!</v>
      </c>
      <c r="Y253" s="113"/>
    </row>
    <row r="254" spans="1:25" x14ac:dyDescent="0.3">
      <c r="A254" s="110"/>
      <c r="B254" s="110"/>
      <c r="C254" s="120"/>
      <c r="D254" s="120">
        <v>2</v>
      </c>
      <c r="E254" s="114" t="str">
        <f>E235</f>
        <v>External Truck Round Time</v>
      </c>
      <c r="F254" s="109"/>
      <c r="G254" s="116" t="str">
        <f>G235</f>
        <v>menit</v>
      </c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9" t="e">
        <f t="shared" si="142"/>
        <v>#DIV/0!</v>
      </c>
      <c r="U254" s="119" t="e">
        <f t="shared" si="143"/>
        <v>#DIV/0!</v>
      </c>
      <c r="V254" s="119" t="e">
        <f t="shared" si="144"/>
        <v>#DIV/0!</v>
      </c>
      <c r="W254" s="119" t="e">
        <f t="shared" si="145"/>
        <v>#DIV/0!</v>
      </c>
      <c r="X254" s="119" t="e">
        <f t="shared" si="146"/>
        <v>#DIV/0!</v>
      </c>
      <c r="Y254" s="113"/>
    </row>
    <row r="255" spans="1:25" ht="28.8" x14ac:dyDescent="0.3">
      <c r="A255" s="110"/>
      <c r="B255" s="110"/>
      <c r="C255" s="120"/>
      <c r="D255" s="143"/>
      <c r="E255" s="143">
        <v>1</v>
      </c>
      <c r="F255" s="125" t="str">
        <f t="shared" ref="F255:G256" si="148">F236</f>
        <v>Receiving Full</v>
      </c>
      <c r="G255" s="116" t="str">
        <f t="shared" si="148"/>
        <v>menit</v>
      </c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9" t="e">
        <f t="shared" si="142"/>
        <v>#DIV/0!</v>
      </c>
      <c r="U255" s="119" t="e">
        <f t="shared" si="143"/>
        <v>#DIV/0!</v>
      </c>
      <c r="V255" s="119" t="e">
        <f t="shared" si="144"/>
        <v>#DIV/0!</v>
      </c>
      <c r="W255" s="119" t="e">
        <f t="shared" si="145"/>
        <v>#DIV/0!</v>
      </c>
      <c r="X255" s="119" t="e">
        <f t="shared" si="146"/>
        <v>#DIV/0!</v>
      </c>
      <c r="Y255" s="113"/>
    </row>
    <row r="256" spans="1:25" ht="28.8" x14ac:dyDescent="0.3">
      <c r="A256" s="110"/>
      <c r="B256" s="110"/>
      <c r="C256" s="120"/>
      <c r="D256" s="120"/>
      <c r="E256" s="143">
        <v>2</v>
      </c>
      <c r="F256" s="125" t="str">
        <f t="shared" si="148"/>
        <v>Receiving Empty</v>
      </c>
      <c r="G256" s="116" t="str">
        <f t="shared" si="148"/>
        <v>menit</v>
      </c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9" t="e">
        <f t="shared" si="142"/>
        <v>#DIV/0!</v>
      </c>
      <c r="U256" s="119" t="e">
        <f t="shared" si="143"/>
        <v>#DIV/0!</v>
      </c>
      <c r="V256" s="119" t="e">
        <f t="shared" si="144"/>
        <v>#DIV/0!</v>
      </c>
      <c r="W256" s="119" t="e">
        <f t="shared" si="145"/>
        <v>#DIV/0!</v>
      </c>
      <c r="X256" s="119" t="e">
        <f t="shared" si="146"/>
        <v>#DIV/0!</v>
      </c>
      <c r="Y256" s="113"/>
    </row>
    <row r="257" spans="1:25" x14ac:dyDescent="0.3">
      <c r="A257" s="110"/>
      <c r="B257" s="110"/>
      <c r="C257" s="120"/>
      <c r="D257" s="144"/>
      <c r="E257" s="144"/>
      <c r="F257" s="145"/>
      <c r="G257" s="116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9"/>
      <c r="U257" s="119"/>
      <c r="V257" s="119"/>
      <c r="W257" s="119"/>
      <c r="X257" s="119"/>
      <c r="Y257" s="113"/>
    </row>
    <row r="258" spans="1:25" x14ac:dyDescent="0.3">
      <c r="A258" s="110"/>
      <c r="B258" s="110"/>
      <c r="C258" s="114" t="s">
        <v>112</v>
      </c>
      <c r="D258" s="108"/>
      <c r="E258" s="108"/>
      <c r="F258" s="109"/>
      <c r="G258" s="116" t="str">
        <f t="shared" ref="G258:G259" si="149">G239</f>
        <v>hari</v>
      </c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9" t="e">
        <f t="shared" ref="T258:T259" si="150">AVERAGE(H258:S258)</f>
        <v>#DIV/0!</v>
      </c>
      <c r="U258" s="119" t="e">
        <f t="shared" ref="U258:U259" si="151">AVERAGE(H258:J258)</f>
        <v>#DIV/0!</v>
      </c>
      <c r="V258" s="119" t="e">
        <f t="shared" ref="V258:V259" si="152">AVERAGE(K258:M258)</f>
        <v>#DIV/0!</v>
      </c>
      <c r="W258" s="119" t="e">
        <f t="shared" ref="W258:W259" si="153">AVERAGE(N258:P258)</f>
        <v>#DIV/0!</v>
      </c>
      <c r="X258" s="119" t="e">
        <f t="shared" ref="X258:X259" si="154">AVERAGE(Q258:S258)</f>
        <v>#DIV/0!</v>
      </c>
      <c r="Y258" s="113"/>
    </row>
    <row r="259" spans="1:25" x14ac:dyDescent="0.3">
      <c r="A259" s="110"/>
      <c r="B259" s="110"/>
      <c r="C259" s="114" t="s">
        <v>113</v>
      </c>
      <c r="D259" s="108"/>
      <c r="E259" s="108"/>
      <c r="F259" s="109"/>
      <c r="G259" s="116" t="str">
        <f t="shared" si="149"/>
        <v>menit</v>
      </c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9" t="e">
        <f t="shared" si="150"/>
        <v>#DIV/0!</v>
      </c>
      <c r="U259" s="119" t="e">
        <f t="shared" si="151"/>
        <v>#DIV/0!</v>
      </c>
      <c r="V259" s="119" t="e">
        <f t="shared" si="152"/>
        <v>#DIV/0!</v>
      </c>
      <c r="W259" s="119" t="e">
        <f t="shared" si="153"/>
        <v>#DIV/0!</v>
      </c>
      <c r="X259" s="119" t="e">
        <f t="shared" si="154"/>
        <v>#DIV/0!</v>
      </c>
      <c r="Y259" s="113"/>
    </row>
    <row r="260" spans="1:25" x14ac:dyDescent="0.3">
      <c r="A260" s="110"/>
      <c r="B260" s="110"/>
      <c r="C260" s="120"/>
      <c r="D260" s="144"/>
      <c r="E260" s="144"/>
      <c r="F260" s="145"/>
      <c r="G260" s="116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9"/>
      <c r="U260" s="119"/>
      <c r="V260" s="119"/>
      <c r="W260" s="119"/>
      <c r="X260" s="119"/>
      <c r="Y260" s="113"/>
    </row>
    <row r="261" spans="1:25" x14ac:dyDescent="0.3">
      <c r="A261" s="110"/>
      <c r="B261" s="114" t="s">
        <v>114</v>
      </c>
      <c r="C261" s="108"/>
      <c r="D261" s="108"/>
      <c r="E261" s="108"/>
      <c r="F261" s="109"/>
      <c r="G261" s="116" t="s">
        <v>97</v>
      </c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9" t="e">
        <f t="shared" ref="T261:T262" si="155">AVERAGE(H261:S261)</f>
        <v>#DIV/0!</v>
      </c>
      <c r="U261" s="119" t="e">
        <f t="shared" ref="U261:U262" si="156">AVERAGE(H261:J261)</f>
        <v>#DIV/0!</v>
      </c>
      <c r="V261" s="119" t="e">
        <f t="shared" ref="V261:V262" si="157">AVERAGE(K261:M261)</f>
        <v>#DIV/0!</v>
      </c>
      <c r="W261" s="119" t="e">
        <f t="shared" ref="W261:W262" si="158">AVERAGE(N261:P261)</f>
        <v>#DIV/0!</v>
      </c>
      <c r="X261" s="119" t="e">
        <f t="shared" ref="X261:X262" si="159">AVERAGE(Q261:S261)</f>
        <v>#DIV/0!</v>
      </c>
      <c r="Y261" s="113"/>
    </row>
    <row r="262" spans="1:25" x14ac:dyDescent="0.3">
      <c r="A262" s="110"/>
      <c r="B262" s="114" t="s">
        <v>115</v>
      </c>
      <c r="C262" s="108"/>
      <c r="D262" s="108"/>
      <c r="E262" s="108"/>
      <c r="F262" s="109"/>
      <c r="G262" s="116" t="s">
        <v>101</v>
      </c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9" t="e">
        <f t="shared" si="155"/>
        <v>#DIV/0!</v>
      </c>
      <c r="U262" s="119" t="e">
        <f t="shared" si="156"/>
        <v>#DIV/0!</v>
      </c>
      <c r="V262" s="119" t="e">
        <f t="shared" si="157"/>
        <v>#DIV/0!</v>
      </c>
      <c r="W262" s="119" t="e">
        <f t="shared" si="158"/>
        <v>#DIV/0!</v>
      </c>
      <c r="X262" s="119" t="e">
        <f t="shared" si="159"/>
        <v>#DIV/0!</v>
      </c>
      <c r="Y262" s="113"/>
    </row>
    <row r="263" spans="1:25" x14ac:dyDescent="0.3">
      <c r="A263" s="138"/>
      <c r="B263" s="138"/>
      <c r="C263" s="146"/>
      <c r="D263" s="146"/>
      <c r="E263" s="139"/>
      <c r="F263" s="98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90"/>
      <c r="U263" s="90"/>
      <c r="V263" s="90"/>
      <c r="W263" s="90"/>
      <c r="X263" s="90"/>
      <c r="Y263" s="90"/>
    </row>
    <row r="264" spans="1:25" ht="18" x14ac:dyDescent="0.35">
      <c r="A264" s="85" t="s">
        <v>116</v>
      </c>
      <c r="B264" s="86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</row>
    <row r="265" spans="1:25" x14ac:dyDescent="0.3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</row>
    <row r="266" spans="1:25" x14ac:dyDescent="0.3">
      <c r="A266" s="92" t="s">
        <v>50</v>
      </c>
      <c r="B266" s="93" t="s">
        <v>51</v>
      </c>
      <c r="C266" s="24"/>
      <c r="D266" s="24"/>
      <c r="E266" s="24"/>
      <c r="F266" s="25"/>
      <c r="G266" s="94" t="s">
        <v>52</v>
      </c>
      <c r="H266" s="93" t="s">
        <v>53</v>
      </c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5"/>
      <c r="T266" s="95" t="s">
        <v>54</v>
      </c>
      <c r="U266" s="95" t="s">
        <v>54</v>
      </c>
      <c r="V266" s="95" t="s">
        <v>54</v>
      </c>
      <c r="W266" s="95" t="s">
        <v>54</v>
      </c>
      <c r="X266" s="95" t="s">
        <v>54</v>
      </c>
      <c r="Y266" s="95"/>
    </row>
    <row r="267" spans="1:25" x14ac:dyDescent="0.3">
      <c r="A267" s="96"/>
      <c r="B267" s="97"/>
      <c r="C267" s="98"/>
      <c r="D267" s="98"/>
      <c r="E267" s="98"/>
      <c r="F267" s="75"/>
      <c r="G267" s="96"/>
      <c r="H267" s="99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1"/>
      <c r="T267" s="102" t="s">
        <v>56</v>
      </c>
      <c r="U267" s="102" t="s">
        <v>57</v>
      </c>
      <c r="V267" s="102" t="s">
        <v>58</v>
      </c>
      <c r="W267" s="102" t="s">
        <v>59</v>
      </c>
      <c r="X267" s="102" t="s">
        <v>60</v>
      </c>
      <c r="Y267" s="102"/>
    </row>
    <row r="268" spans="1:25" ht="28.8" x14ac:dyDescent="0.3">
      <c r="A268" s="103"/>
      <c r="B268" s="99"/>
      <c r="C268" s="100"/>
      <c r="D268" s="100"/>
      <c r="E268" s="100"/>
      <c r="F268" s="101"/>
      <c r="G268" s="103"/>
      <c r="H268" s="104" t="s">
        <v>11</v>
      </c>
      <c r="I268" s="104" t="s">
        <v>12</v>
      </c>
      <c r="J268" s="104" t="s">
        <v>13</v>
      </c>
      <c r="K268" s="104" t="s">
        <v>14</v>
      </c>
      <c r="L268" s="104" t="s">
        <v>15</v>
      </c>
      <c r="M268" s="104" t="s">
        <v>16</v>
      </c>
      <c r="N268" s="104" t="s">
        <v>17</v>
      </c>
      <c r="O268" s="104" t="s">
        <v>18</v>
      </c>
      <c r="P268" s="104" t="s">
        <v>19</v>
      </c>
      <c r="Q268" s="104" t="s">
        <v>20</v>
      </c>
      <c r="R268" s="104" t="s">
        <v>61</v>
      </c>
      <c r="S268" s="104" t="s">
        <v>22</v>
      </c>
      <c r="T268" s="105">
        <v>2021</v>
      </c>
      <c r="U268" s="105">
        <v>2021</v>
      </c>
      <c r="V268" s="105">
        <v>2021</v>
      </c>
      <c r="W268" s="105">
        <v>2021</v>
      </c>
      <c r="X268" s="105">
        <v>2021</v>
      </c>
      <c r="Y268" s="105"/>
    </row>
    <row r="269" spans="1:25" x14ac:dyDescent="0.3">
      <c r="A269" s="106">
        <v>1</v>
      </c>
      <c r="B269" s="107">
        <v>2</v>
      </c>
      <c r="C269" s="108"/>
      <c r="D269" s="108"/>
      <c r="E269" s="108"/>
      <c r="F269" s="109"/>
      <c r="G269" s="104">
        <v>3</v>
      </c>
      <c r="H269" s="107">
        <v>4</v>
      </c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9"/>
      <c r="T269" s="104">
        <v>5</v>
      </c>
      <c r="U269" s="104">
        <f t="shared" ref="U269:X269" si="160">T269+1</f>
        <v>6</v>
      </c>
      <c r="V269" s="104">
        <f t="shared" si="160"/>
        <v>7</v>
      </c>
      <c r="W269" s="104">
        <f t="shared" si="160"/>
        <v>8</v>
      </c>
      <c r="X269" s="104">
        <f t="shared" si="160"/>
        <v>9</v>
      </c>
      <c r="Y269" s="104">
        <v>7</v>
      </c>
    </row>
    <row r="270" spans="1:25" x14ac:dyDescent="0.3">
      <c r="A270" s="110"/>
      <c r="B270" s="111"/>
      <c r="C270" s="108"/>
      <c r="D270" s="108"/>
      <c r="E270" s="108"/>
      <c r="F270" s="109"/>
      <c r="G270" s="112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</row>
    <row r="271" spans="1:25" x14ac:dyDescent="0.3">
      <c r="A271" s="110">
        <v>1</v>
      </c>
      <c r="B271" s="114" t="s">
        <v>81</v>
      </c>
      <c r="C271" s="108"/>
      <c r="D271" s="108"/>
      <c r="E271" s="108"/>
      <c r="F271" s="109"/>
      <c r="G271" s="112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</row>
    <row r="272" spans="1:25" x14ac:dyDescent="0.3">
      <c r="A272" s="110"/>
      <c r="B272" s="110">
        <v>1</v>
      </c>
      <c r="C272" s="114" t="s">
        <v>82</v>
      </c>
      <c r="D272" s="108"/>
      <c r="E272" s="108"/>
      <c r="F272" s="109"/>
      <c r="G272" s="112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</row>
    <row r="273" spans="1:25" x14ac:dyDescent="0.3">
      <c r="A273" s="110"/>
      <c r="B273" s="110"/>
      <c r="C273" s="120">
        <v>1</v>
      </c>
      <c r="D273" s="114" t="str">
        <f>D204</f>
        <v>Bongkar muat per crane</v>
      </c>
      <c r="E273" s="108"/>
      <c r="F273" s="109"/>
      <c r="G273" s="11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19"/>
      <c r="U273" s="119"/>
      <c r="V273" s="119"/>
      <c r="W273" s="119"/>
      <c r="X273" s="119"/>
      <c r="Y273" s="113"/>
    </row>
    <row r="274" spans="1:25" x14ac:dyDescent="0.3">
      <c r="A274" s="110"/>
      <c r="B274" s="110"/>
      <c r="C274" s="120"/>
      <c r="D274" s="143">
        <v>1</v>
      </c>
      <c r="E274" s="114" t="str">
        <f t="shared" ref="E274:E276" si="161">E205</f>
        <v>BCH (ET)</v>
      </c>
      <c r="F274" s="109"/>
      <c r="G274" s="116" t="str">
        <f t="shared" ref="G274:G276" si="162">G205</f>
        <v>bph</v>
      </c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9" t="e">
        <f t="shared" ref="T274:T276" si="163">AVERAGE(H274:S274)</f>
        <v>#DIV/0!</v>
      </c>
      <c r="U274" s="119" t="e">
        <f t="shared" ref="U274:U276" si="164">AVERAGE(H274:J274)</f>
        <v>#DIV/0!</v>
      </c>
      <c r="V274" s="119" t="e">
        <f t="shared" ref="V274:V276" si="165">AVERAGE(K274:M274)</f>
        <v>#DIV/0!</v>
      </c>
      <c r="W274" s="119" t="e">
        <f t="shared" ref="W274:W276" si="166">AVERAGE(N274:P274)</f>
        <v>#DIV/0!</v>
      </c>
      <c r="X274" s="119" t="e">
        <f t="shared" ref="X274:X276" si="167">AVERAGE(Q274:S274)</f>
        <v>#DIV/0!</v>
      </c>
      <c r="Y274" s="113"/>
    </row>
    <row r="275" spans="1:25" x14ac:dyDescent="0.3">
      <c r="A275" s="110"/>
      <c r="B275" s="110"/>
      <c r="C275" s="120"/>
      <c r="D275" s="143">
        <v>2</v>
      </c>
      <c r="E275" s="114" t="str">
        <f t="shared" si="161"/>
        <v>BCH (BWT)</v>
      </c>
      <c r="F275" s="109"/>
      <c r="G275" s="116" t="str">
        <f t="shared" si="162"/>
        <v>bph</v>
      </c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9" t="e">
        <f t="shared" si="163"/>
        <v>#DIV/0!</v>
      </c>
      <c r="U275" s="119" t="e">
        <f t="shared" si="164"/>
        <v>#DIV/0!</v>
      </c>
      <c r="V275" s="119" t="e">
        <f t="shared" si="165"/>
        <v>#DIV/0!</v>
      </c>
      <c r="W275" s="119" t="e">
        <f t="shared" si="166"/>
        <v>#DIV/0!</v>
      </c>
      <c r="X275" s="119" t="e">
        <f t="shared" si="167"/>
        <v>#DIV/0!</v>
      </c>
      <c r="Y275" s="113"/>
    </row>
    <row r="276" spans="1:25" x14ac:dyDescent="0.3">
      <c r="A276" s="110"/>
      <c r="B276" s="110"/>
      <c r="C276" s="120"/>
      <c r="D276" s="143">
        <v>3</v>
      </c>
      <c r="E276" s="114" t="str">
        <f t="shared" si="161"/>
        <v>BCH Gross / GCR (BT)</v>
      </c>
      <c r="F276" s="109"/>
      <c r="G276" s="116" t="str">
        <f t="shared" si="162"/>
        <v>bph</v>
      </c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9" t="e">
        <f t="shared" si="163"/>
        <v>#DIV/0!</v>
      </c>
      <c r="U276" s="119" t="e">
        <f t="shared" si="164"/>
        <v>#DIV/0!</v>
      </c>
      <c r="V276" s="119" t="e">
        <f t="shared" si="165"/>
        <v>#DIV/0!</v>
      </c>
      <c r="W276" s="119" t="e">
        <f t="shared" si="166"/>
        <v>#DIV/0!</v>
      </c>
      <c r="X276" s="119" t="e">
        <f t="shared" si="167"/>
        <v>#DIV/0!</v>
      </c>
      <c r="Y276" s="113"/>
    </row>
    <row r="277" spans="1:25" x14ac:dyDescent="0.3">
      <c r="A277" s="110"/>
      <c r="B277" s="110"/>
      <c r="C277" s="120">
        <v>2</v>
      </c>
      <c r="D277" s="114" t="str">
        <f>D208</f>
        <v>Bongkar muat per kapal</v>
      </c>
      <c r="E277" s="108"/>
      <c r="F277" s="109"/>
      <c r="G277" s="11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19"/>
      <c r="U277" s="119"/>
      <c r="V277" s="119"/>
      <c r="W277" s="119"/>
      <c r="X277" s="119"/>
      <c r="Y277" s="113"/>
    </row>
    <row r="278" spans="1:25" x14ac:dyDescent="0.3">
      <c r="A278" s="110"/>
      <c r="B278" s="110"/>
      <c r="C278" s="120"/>
      <c r="D278" s="143">
        <v>1</v>
      </c>
      <c r="E278" s="114" t="str">
        <f t="shared" ref="E278:E280" si="168">E209</f>
        <v>BSH (ET)</v>
      </c>
      <c r="F278" s="109"/>
      <c r="G278" s="116" t="str">
        <f t="shared" ref="G278:G280" si="169">G209</f>
        <v>bph</v>
      </c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9" t="e">
        <f t="shared" ref="T278:T280" si="170">AVERAGE(H278:S278)</f>
        <v>#DIV/0!</v>
      </c>
      <c r="U278" s="119" t="e">
        <f t="shared" ref="U278:U280" si="171">AVERAGE(H278:J278)</f>
        <v>#DIV/0!</v>
      </c>
      <c r="V278" s="119" t="e">
        <f t="shared" ref="V278:V280" si="172">AVERAGE(K278:M278)</f>
        <v>#DIV/0!</v>
      </c>
      <c r="W278" s="119" t="e">
        <f t="shared" ref="W278:W280" si="173">AVERAGE(N278:P278)</f>
        <v>#DIV/0!</v>
      </c>
      <c r="X278" s="119" t="e">
        <f t="shared" ref="X278:X280" si="174">AVERAGE(Q278:S278)</f>
        <v>#DIV/0!</v>
      </c>
      <c r="Y278" s="113"/>
    </row>
    <row r="279" spans="1:25" x14ac:dyDescent="0.3">
      <c r="A279" s="110"/>
      <c r="B279" s="110"/>
      <c r="C279" s="120"/>
      <c r="D279" s="143">
        <v>2</v>
      </c>
      <c r="E279" s="114" t="str">
        <f t="shared" si="168"/>
        <v>BSH (BWT)</v>
      </c>
      <c r="F279" s="109"/>
      <c r="G279" s="116" t="str">
        <f t="shared" si="169"/>
        <v>bph</v>
      </c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9" t="e">
        <f t="shared" si="170"/>
        <v>#DIV/0!</v>
      </c>
      <c r="U279" s="119" t="e">
        <f t="shared" si="171"/>
        <v>#DIV/0!</v>
      </c>
      <c r="V279" s="119" t="e">
        <f t="shared" si="172"/>
        <v>#DIV/0!</v>
      </c>
      <c r="W279" s="119" t="e">
        <f t="shared" si="173"/>
        <v>#DIV/0!</v>
      </c>
      <c r="X279" s="119" t="e">
        <f t="shared" si="174"/>
        <v>#DIV/0!</v>
      </c>
      <c r="Y279" s="113"/>
    </row>
    <row r="280" spans="1:25" x14ac:dyDescent="0.3">
      <c r="A280" s="110"/>
      <c r="B280" s="110"/>
      <c r="C280" s="120"/>
      <c r="D280" s="143">
        <v>3</v>
      </c>
      <c r="E280" s="114" t="str">
        <f t="shared" si="168"/>
        <v>BSH Gross / VOR (BT)</v>
      </c>
      <c r="F280" s="109"/>
      <c r="G280" s="116" t="str">
        <f t="shared" si="169"/>
        <v>bph</v>
      </c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9" t="e">
        <f t="shared" si="170"/>
        <v>#DIV/0!</v>
      </c>
      <c r="U280" s="119" t="e">
        <f t="shared" si="171"/>
        <v>#DIV/0!</v>
      </c>
      <c r="V280" s="119" t="e">
        <f t="shared" si="172"/>
        <v>#DIV/0!</v>
      </c>
      <c r="W280" s="119" t="e">
        <f t="shared" si="173"/>
        <v>#DIV/0!</v>
      </c>
      <c r="X280" s="119" t="e">
        <f t="shared" si="174"/>
        <v>#DIV/0!</v>
      </c>
      <c r="Y280" s="113"/>
    </row>
    <row r="281" spans="1:25" x14ac:dyDescent="0.3">
      <c r="A281" s="110"/>
      <c r="B281" s="110">
        <v>2</v>
      </c>
      <c r="C281" s="114" t="s">
        <v>92</v>
      </c>
      <c r="D281" s="108"/>
      <c r="E281" s="108"/>
      <c r="F281" s="109"/>
      <c r="G281" s="112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19"/>
      <c r="U281" s="119"/>
      <c r="V281" s="119"/>
      <c r="W281" s="119"/>
      <c r="X281" s="119"/>
      <c r="Y281" s="113"/>
    </row>
    <row r="282" spans="1:25" x14ac:dyDescent="0.3">
      <c r="A282" s="110"/>
      <c r="B282" s="110"/>
      <c r="C282" s="120">
        <v>1</v>
      </c>
      <c r="D282" s="114" t="str">
        <f>D213</f>
        <v>Bongkar muat per crane</v>
      </c>
      <c r="E282" s="108"/>
      <c r="F282" s="109"/>
      <c r="G282" s="11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19"/>
      <c r="U282" s="119"/>
      <c r="V282" s="119"/>
      <c r="W282" s="119"/>
      <c r="X282" s="119"/>
      <c r="Y282" s="113"/>
    </row>
    <row r="283" spans="1:25" x14ac:dyDescent="0.3">
      <c r="A283" s="110"/>
      <c r="B283" s="110"/>
      <c r="C283" s="120"/>
      <c r="D283" s="143">
        <v>1</v>
      </c>
      <c r="E283" s="114" t="str">
        <f t="shared" ref="E283:E285" si="175">E214</f>
        <v>BCH (ET)</v>
      </c>
      <c r="F283" s="109"/>
      <c r="G283" s="116" t="str">
        <f t="shared" ref="G283:G285" si="176">G214</f>
        <v>bph</v>
      </c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9" t="e">
        <f t="shared" ref="T283:T285" si="177">AVERAGE(H283:S283)</f>
        <v>#DIV/0!</v>
      </c>
      <c r="U283" s="119" t="e">
        <f t="shared" ref="U283:U285" si="178">AVERAGE(H283:J283)</f>
        <v>#DIV/0!</v>
      </c>
      <c r="V283" s="119" t="e">
        <f t="shared" ref="V283:V285" si="179">AVERAGE(K283:M283)</f>
        <v>#DIV/0!</v>
      </c>
      <c r="W283" s="119" t="e">
        <f t="shared" ref="W283:W285" si="180">AVERAGE(N283:P283)</f>
        <v>#DIV/0!</v>
      </c>
      <c r="X283" s="119" t="e">
        <f t="shared" ref="X283:X285" si="181">AVERAGE(Q283:S283)</f>
        <v>#DIV/0!</v>
      </c>
      <c r="Y283" s="113"/>
    </row>
    <row r="284" spans="1:25" x14ac:dyDescent="0.3">
      <c r="A284" s="110"/>
      <c r="B284" s="110"/>
      <c r="C284" s="120"/>
      <c r="D284" s="143">
        <v>2</v>
      </c>
      <c r="E284" s="114" t="str">
        <f t="shared" si="175"/>
        <v>BCH (BWT)</v>
      </c>
      <c r="F284" s="109"/>
      <c r="G284" s="116" t="str">
        <f t="shared" si="176"/>
        <v>bph</v>
      </c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9" t="e">
        <f t="shared" si="177"/>
        <v>#DIV/0!</v>
      </c>
      <c r="U284" s="119" t="e">
        <f t="shared" si="178"/>
        <v>#DIV/0!</v>
      </c>
      <c r="V284" s="119" t="e">
        <f t="shared" si="179"/>
        <v>#DIV/0!</v>
      </c>
      <c r="W284" s="119" t="e">
        <f t="shared" si="180"/>
        <v>#DIV/0!</v>
      </c>
      <c r="X284" s="119" t="e">
        <f t="shared" si="181"/>
        <v>#DIV/0!</v>
      </c>
      <c r="Y284" s="113"/>
    </row>
    <row r="285" spans="1:25" x14ac:dyDescent="0.3">
      <c r="A285" s="110"/>
      <c r="B285" s="110"/>
      <c r="C285" s="120"/>
      <c r="D285" s="143">
        <v>3</v>
      </c>
      <c r="E285" s="114" t="str">
        <f t="shared" si="175"/>
        <v>BCH Gross / GCR (BT)</v>
      </c>
      <c r="F285" s="109"/>
      <c r="G285" s="116" t="str">
        <f t="shared" si="176"/>
        <v>bph</v>
      </c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9" t="e">
        <f t="shared" si="177"/>
        <v>#DIV/0!</v>
      </c>
      <c r="U285" s="119" t="e">
        <f t="shared" si="178"/>
        <v>#DIV/0!</v>
      </c>
      <c r="V285" s="119" t="e">
        <f t="shared" si="179"/>
        <v>#DIV/0!</v>
      </c>
      <c r="W285" s="119" t="e">
        <f t="shared" si="180"/>
        <v>#DIV/0!</v>
      </c>
      <c r="X285" s="119" t="e">
        <f t="shared" si="181"/>
        <v>#DIV/0!</v>
      </c>
      <c r="Y285" s="113"/>
    </row>
    <row r="286" spans="1:25" x14ac:dyDescent="0.3">
      <c r="A286" s="110"/>
      <c r="B286" s="110"/>
      <c r="C286" s="120">
        <v>2</v>
      </c>
      <c r="D286" s="114" t="str">
        <f>D217</f>
        <v>Bongkar muat per kapal</v>
      </c>
      <c r="E286" s="108"/>
      <c r="F286" s="109"/>
      <c r="G286" s="11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19"/>
      <c r="U286" s="119"/>
      <c r="V286" s="119"/>
      <c r="W286" s="119"/>
      <c r="X286" s="119"/>
      <c r="Y286" s="113"/>
    </row>
    <row r="287" spans="1:25" x14ac:dyDescent="0.3">
      <c r="A287" s="110"/>
      <c r="B287" s="110"/>
      <c r="C287" s="120"/>
      <c r="D287" s="143">
        <v>1</v>
      </c>
      <c r="E287" s="114" t="str">
        <f t="shared" ref="E287:E289" si="182">E218</f>
        <v>BSH (ET)</v>
      </c>
      <c r="F287" s="109"/>
      <c r="G287" s="116" t="str">
        <f t="shared" ref="G287:G289" si="183">G218</f>
        <v>bph</v>
      </c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9" t="e">
        <f t="shared" ref="T287:T289" si="184">AVERAGE(H287:S287)</f>
        <v>#DIV/0!</v>
      </c>
      <c r="U287" s="119" t="e">
        <f t="shared" ref="U287:U289" si="185">AVERAGE(H287:J287)</f>
        <v>#DIV/0!</v>
      </c>
      <c r="V287" s="119" t="e">
        <f t="shared" ref="V287:V289" si="186">AVERAGE(K287:M287)</f>
        <v>#DIV/0!</v>
      </c>
      <c r="W287" s="119" t="e">
        <f t="shared" ref="W287:W289" si="187">AVERAGE(N287:P287)</f>
        <v>#DIV/0!</v>
      </c>
      <c r="X287" s="119" t="e">
        <f t="shared" ref="X287:X289" si="188">AVERAGE(Q287:S287)</f>
        <v>#DIV/0!</v>
      </c>
      <c r="Y287" s="113"/>
    </row>
    <row r="288" spans="1:25" x14ac:dyDescent="0.3">
      <c r="A288" s="110"/>
      <c r="B288" s="110"/>
      <c r="C288" s="120"/>
      <c r="D288" s="143">
        <v>2</v>
      </c>
      <c r="E288" s="114" t="str">
        <f t="shared" si="182"/>
        <v>BSH (BWT)</v>
      </c>
      <c r="F288" s="109"/>
      <c r="G288" s="116" t="str">
        <f t="shared" si="183"/>
        <v>bph</v>
      </c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9" t="e">
        <f t="shared" si="184"/>
        <v>#DIV/0!</v>
      </c>
      <c r="U288" s="119" t="e">
        <f t="shared" si="185"/>
        <v>#DIV/0!</v>
      </c>
      <c r="V288" s="119" t="e">
        <f t="shared" si="186"/>
        <v>#DIV/0!</v>
      </c>
      <c r="W288" s="119" t="e">
        <f t="shared" si="187"/>
        <v>#DIV/0!</v>
      </c>
      <c r="X288" s="119" t="e">
        <f t="shared" si="188"/>
        <v>#DIV/0!</v>
      </c>
      <c r="Y288" s="113"/>
    </row>
    <row r="289" spans="1:25" x14ac:dyDescent="0.3">
      <c r="A289" s="110"/>
      <c r="B289" s="110"/>
      <c r="C289" s="120"/>
      <c r="D289" s="143">
        <v>3</v>
      </c>
      <c r="E289" s="114" t="str">
        <f t="shared" si="182"/>
        <v>BSH Gross / VOR (BT)</v>
      </c>
      <c r="F289" s="109"/>
      <c r="G289" s="116" t="str">
        <f t="shared" si="183"/>
        <v>bph</v>
      </c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9" t="e">
        <f t="shared" si="184"/>
        <v>#DIV/0!</v>
      </c>
      <c r="U289" s="119" t="e">
        <f t="shared" si="185"/>
        <v>#DIV/0!</v>
      </c>
      <c r="V289" s="119" t="e">
        <f t="shared" si="186"/>
        <v>#DIV/0!</v>
      </c>
      <c r="W289" s="119" t="e">
        <f t="shared" si="187"/>
        <v>#DIV/0!</v>
      </c>
      <c r="X289" s="119" t="e">
        <f t="shared" si="188"/>
        <v>#DIV/0!</v>
      </c>
      <c r="Y289" s="113"/>
    </row>
    <row r="290" spans="1:25" x14ac:dyDescent="0.3">
      <c r="A290" s="110"/>
      <c r="B290" s="111"/>
      <c r="C290" s="108"/>
      <c r="D290" s="108"/>
      <c r="E290" s="108"/>
      <c r="F290" s="109"/>
      <c r="G290" s="116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9"/>
      <c r="U290" s="119"/>
      <c r="V290" s="119"/>
      <c r="W290" s="119"/>
      <c r="X290" s="119"/>
      <c r="Y290" s="113"/>
    </row>
    <row r="291" spans="1:25" x14ac:dyDescent="0.3">
      <c r="A291" s="110">
        <v>2</v>
      </c>
      <c r="B291" s="114" t="str">
        <f>B222</f>
        <v>KINERJA OPERASI LAPANGAN</v>
      </c>
      <c r="C291" s="108"/>
      <c r="D291" s="108"/>
      <c r="E291" s="108"/>
      <c r="F291" s="109"/>
      <c r="G291" s="112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9"/>
      <c r="U291" s="119"/>
      <c r="V291" s="119"/>
      <c r="W291" s="119"/>
      <c r="X291" s="119"/>
      <c r="Y291" s="113"/>
    </row>
    <row r="292" spans="1:25" x14ac:dyDescent="0.3">
      <c r="A292" s="110"/>
      <c r="B292" s="110">
        <v>1</v>
      </c>
      <c r="C292" s="114" t="str">
        <f>C223</f>
        <v>Luar Negeri</v>
      </c>
      <c r="D292" s="108"/>
      <c r="E292" s="108"/>
      <c r="F292" s="109"/>
      <c r="G292" s="116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9"/>
      <c r="U292" s="119"/>
      <c r="V292" s="119"/>
      <c r="W292" s="119"/>
      <c r="X292" s="119"/>
      <c r="Y292" s="113"/>
    </row>
    <row r="293" spans="1:25" x14ac:dyDescent="0.3">
      <c r="A293" s="110"/>
      <c r="B293" s="110"/>
      <c r="C293" s="120">
        <v>1</v>
      </c>
      <c r="D293" s="114" t="str">
        <f>D224</f>
        <v>Impor</v>
      </c>
      <c r="E293" s="108"/>
      <c r="F293" s="109"/>
      <c r="G293" s="116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9"/>
      <c r="U293" s="119"/>
      <c r="V293" s="119"/>
      <c r="W293" s="119"/>
      <c r="X293" s="119"/>
      <c r="Y293" s="113"/>
    </row>
    <row r="294" spans="1:25" x14ac:dyDescent="0.3">
      <c r="A294" s="110"/>
      <c r="B294" s="110"/>
      <c r="C294" s="120"/>
      <c r="D294" s="143">
        <v>1</v>
      </c>
      <c r="E294" s="114" t="str">
        <f>E225</f>
        <v>Dwelling Time</v>
      </c>
      <c r="F294" s="109"/>
      <c r="G294" s="116" t="str">
        <f>G225</f>
        <v>hari</v>
      </c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9" t="e">
        <f t="shared" ref="T294:T299" si="189">AVERAGE(H294:S294)</f>
        <v>#DIV/0!</v>
      </c>
      <c r="U294" s="119" t="e">
        <f t="shared" ref="U294:U299" si="190">AVERAGE(H294:J294)</f>
        <v>#DIV/0!</v>
      </c>
      <c r="V294" s="119" t="e">
        <f t="shared" ref="V294:V299" si="191">AVERAGE(K294:M294)</f>
        <v>#DIV/0!</v>
      </c>
      <c r="W294" s="119" t="e">
        <f t="shared" ref="W294:W299" si="192">AVERAGE(N294:P294)</f>
        <v>#DIV/0!</v>
      </c>
      <c r="X294" s="119" t="e">
        <f t="shared" ref="X294:X299" si="193">AVERAGE(Q294:S294)</f>
        <v>#DIV/0!</v>
      </c>
      <c r="Y294" s="113"/>
    </row>
    <row r="295" spans="1:25" x14ac:dyDescent="0.3">
      <c r="A295" s="110"/>
      <c r="B295" s="110"/>
      <c r="C295" s="120"/>
      <c r="D295" s="143"/>
      <c r="E295" s="143">
        <v>1</v>
      </c>
      <c r="F295" s="125" t="str">
        <f t="shared" ref="F295:G296" si="194">F226</f>
        <v>Full</v>
      </c>
      <c r="G295" s="116" t="str">
        <f t="shared" si="194"/>
        <v>hari</v>
      </c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9" t="e">
        <f t="shared" si="189"/>
        <v>#DIV/0!</v>
      </c>
      <c r="U295" s="119" t="e">
        <f t="shared" si="190"/>
        <v>#DIV/0!</v>
      </c>
      <c r="V295" s="119" t="e">
        <f t="shared" si="191"/>
        <v>#DIV/0!</v>
      </c>
      <c r="W295" s="119" t="e">
        <f t="shared" si="192"/>
        <v>#DIV/0!</v>
      </c>
      <c r="X295" s="119" t="e">
        <f t="shared" si="193"/>
        <v>#DIV/0!</v>
      </c>
      <c r="Y295" s="113"/>
    </row>
    <row r="296" spans="1:25" x14ac:dyDescent="0.3">
      <c r="A296" s="110"/>
      <c r="B296" s="110"/>
      <c r="C296" s="120"/>
      <c r="D296" s="120"/>
      <c r="E296" s="143">
        <v>2</v>
      </c>
      <c r="F296" s="125" t="str">
        <f t="shared" si="194"/>
        <v>Empty</v>
      </c>
      <c r="G296" s="116" t="str">
        <f t="shared" si="194"/>
        <v>hari</v>
      </c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9" t="e">
        <f t="shared" si="189"/>
        <v>#DIV/0!</v>
      </c>
      <c r="U296" s="119" t="e">
        <f t="shared" si="190"/>
        <v>#DIV/0!</v>
      </c>
      <c r="V296" s="119" t="e">
        <f t="shared" si="191"/>
        <v>#DIV/0!</v>
      </c>
      <c r="W296" s="119" t="e">
        <f t="shared" si="192"/>
        <v>#DIV/0!</v>
      </c>
      <c r="X296" s="119" t="e">
        <f t="shared" si="193"/>
        <v>#DIV/0!</v>
      </c>
      <c r="Y296" s="113"/>
    </row>
    <row r="297" spans="1:25" x14ac:dyDescent="0.3">
      <c r="A297" s="110"/>
      <c r="B297" s="110"/>
      <c r="C297" s="120"/>
      <c r="D297" s="120">
        <v>2</v>
      </c>
      <c r="E297" s="114" t="str">
        <f>E228</f>
        <v>External Truck Round Time</v>
      </c>
      <c r="F297" s="109"/>
      <c r="G297" s="116" t="str">
        <f>G228</f>
        <v>menit</v>
      </c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9" t="e">
        <f t="shared" si="189"/>
        <v>#DIV/0!</v>
      </c>
      <c r="U297" s="119" t="e">
        <f t="shared" si="190"/>
        <v>#DIV/0!</v>
      </c>
      <c r="V297" s="119" t="e">
        <f t="shared" si="191"/>
        <v>#DIV/0!</v>
      </c>
      <c r="W297" s="119" t="e">
        <f t="shared" si="192"/>
        <v>#DIV/0!</v>
      </c>
      <c r="X297" s="119" t="e">
        <f t="shared" si="193"/>
        <v>#DIV/0!</v>
      </c>
      <c r="Y297" s="113"/>
    </row>
    <row r="298" spans="1:25" ht="28.8" x14ac:dyDescent="0.3">
      <c r="A298" s="110"/>
      <c r="B298" s="110"/>
      <c r="C298" s="120"/>
      <c r="D298" s="143"/>
      <c r="E298" s="143">
        <v>1</v>
      </c>
      <c r="F298" s="125" t="str">
        <f t="shared" ref="F298:G299" si="195">F229</f>
        <v>Delivery Full</v>
      </c>
      <c r="G298" s="116" t="str">
        <f t="shared" si="195"/>
        <v>menit</v>
      </c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9" t="e">
        <f t="shared" si="189"/>
        <v>#DIV/0!</v>
      </c>
      <c r="U298" s="119" t="e">
        <f t="shared" si="190"/>
        <v>#DIV/0!</v>
      </c>
      <c r="V298" s="119" t="e">
        <f t="shared" si="191"/>
        <v>#DIV/0!</v>
      </c>
      <c r="W298" s="119" t="e">
        <f t="shared" si="192"/>
        <v>#DIV/0!</v>
      </c>
      <c r="X298" s="119" t="e">
        <f t="shared" si="193"/>
        <v>#DIV/0!</v>
      </c>
      <c r="Y298" s="113"/>
    </row>
    <row r="299" spans="1:25" ht="28.8" x14ac:dyDescent="0.3">
      <c r="A299" s="110"/>
      <c r="B299" s="110"/>
      <c r="C299" s="120"/>
      <c r="D299" s="120"/>
      <c r="E299" s="143">
        <v>2</v>
      </c>
      <c r="F299" s="125" t="str">
        <f t="shared" si="195"/>
        <v>Delivery Empty</v>
      </c>
      <c r="G299" s="116" t="str">
        <f t="shared" si="195"/>
        <v>menit</v>
      </c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9" t="e">
        <f t="shared" si="189"/>
        <v>#DIV/0!</v>
      </c>
      <c r="U299" s="119" t="e">
        <f t="shared" si="190"/>
        <v>#DIV/0!</v>
      </c>
      <c r="V299" s="119" t="e">
        <f t="shared" si="191"/>
        <v>#DIV/0!</v>
      </c>
      <c r="W299" s="119" t="e">
        <f t="shared" si="192"/>
        <v>#DIV/0!</v>
      </c>
      <c r="X299" s="119" t="e">
        <f t="shared" si="193"/>
        <v>#DIV/0!</v>
      </c>
      <c r="Y299" s="113"/>
    </row>
    <row r="300" spans="1:25" x14ac:dyDescent="0.3">
      <c r="A300" s="110"/>
      <c r="B300" s="110"/>
      <c r="C300" s="120">
        <v>2</v>
      </c>
      <c r="D300" s="114" t="str">
        <f>D231</f>
        <v>Ekspor</v>
      </c>
      <c r="E300" s="108"/>
      <c r="F300" s="109"/>
      <c r="G300" s="116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9"/>
      <c r="U300" s="119"/>
      <c r="V300" s="119"/>
      <c r="W300" s="119"/>
      <c r="X300" s="119"/>
      <c r="Y300" s="113"/>
    </row>
    <row r="301" spans="1:25" x14ac:dyDescent="0.3">
      <c r="A301" s="110"/>
      <c r="B301" s="110"/>
      <c r="C301" s="120"/>
      <c r="D301" s="143">
        <v>1</v>
      </c>
      <c r="E301" s="114" t="str">
        <f>E232</f>
        <v>Dwelling Time</v>
      </c>
      <c r="F301" s="109"/>
      <c r="G301" s="116" t="str">
        <f>G232</f>
        <v>hari</v>
      </c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9" t="e">
        <f t="shared" ref="T301:T306" si="196">AVERAGE(H301:S301)</f>
        <v>#DIV/0!</v>
      </c>
      <c r="U301" s="119" t="e">
        <f t="shared" ref="U301:U306" si="197">AVERAGE(H301:J301)</f>
        <v>#DIV/0!</v>
      </c>
      <c r="V301" s="119" t="e">
        <f t="shared" ref="V301:V306" si="198">AVERAGE(K301:M301)</f>
        <v>#DIV/0!</v>
      </c>
      <c r="W301" s="119" t="e">
        <f t="shared" ref="W301:W306" si="199">AVERAGE(N301:P301)</f>
        <v>#DIV/0!</v>
      </c>
      <c r="X301" s="119" t="e">
        <f t="shared" ref="X301:X306" si="200">AVERAGE(Q301:S301)</f>
        <v>#DIV/0!</v>
      </c>
      <c r="Y301" s="113"/>
    </row>
    <row r="302" spans="1:25" x14ac:dyDescent="0.3">
      <c r="A302" s="110"/>
      <c r="B302" s="110"/>
      <c r="C302" s="120"/>
      <c r="D302" s="143"/>
      <c r="E302" s="143">
        <v>1</v>
      </c>
      <c r="F302" s="125" t="str">
        <f t="shared" ref="F302:G303" si="201">F233</f>
        <v>Full</v>
      </c>
      <c r="G302" s="116" t="str">
        <f t="shared" si="201"/>
        <v>hari</v>
      </c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9" t="e">
        <f t="shared" si="196"/>
        <v>#DIV/0!</v>
      </c>
      <c r="U302" s="119" t="e">
        <f t="shared" si="197"/>
        <v>#DIV/0!</v>
      </c>
      <c r="V302" s="119" t="e">
        <f t="shared" si="198"/>
        <v>#DIV/0!</v>
      </c>
      <c r="W302" s="119" t="e">
        <f t="shared" si="199"/>
        <v>#DIV/0!</v>
      </c>
      <c r="X302" s="119" t="e">
        <f t="shared" si="200"/>
        <v>#DIV/0!</v>
      </c>
      <c r="Y302" s="113"/>
    </row>
    <row r="303" spans="1:25" x14ac:dyDescent="0.3">
      <c r="A303" s="110"/>
      <c r="B303" s="110"/>
      <c r="C303" s="120"/>
      <c r="D303" s="120"/>
      <c r="E303" s="143">
        <v>2</v>
      </c>
      <c r="F303" s="125" t="str">
        <f t="shared" si="201"/>
        <v>Empty</v>
      </c>
      <c r="G303" s="116" t="str">
        <f t="shared" si="201"/>
        <v>hari</v>
      </c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9" t="e">
        <f t="shared" si="196"/>
        <v>#DIV/0!</v>
      </c>
      <c r="U303" s="119" t="e">
        <f t="shared" si="197"/>
        <v>#DIV/0!</v>
      </c>
      <c r="V303" s="119" t="e">
        <f t="shared" si="198"/>
        <v>#DIV/0!</v>
      </c>
      <c r="W303" s="119" t="e">
        <f t="shared" si="199"/>
        <v>#DIV/0!</v>
      </c>
      <c r="X303" s="119" t="e">
        <f t="shared" si="200"/>
        <v>#DIV/0!</v>
      </c>
      <c r="Y303" s="113"/>
    </row>
    <row r="304" spans="1:25" x14ac:dyDescent="0.3">
      <c r="A304" s="110"/>
      <c r="B304" s="110"/>
      <c r="C304" s="120"/>
      <c r="D304" s="120">
        <v>2</v>
      </c>
      <c r="E304" s="114" t="str">
        <f>E235</f>
        <v>External Truck Round Time</v>
      </c>
      <c r="F304" s="109"/>
      <c r="G304" s="116" t="str">
        <f>G235</f>
        <v>menit</v>
      </c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9" t="e">
        <f t="shared" si="196"/>
        <v>#DIV/0!</v>
      </c>
      <c r="U304" s="119" t="e">
        <f t="shared" si="197"/>
        <v>#DIV/0!</v>
      </c>
      <c r="V304" s="119" t="e">
        <f t="shared" si="198"/>
        <v>#DIV/0!</v>
      </c>
      <c r="W304" s="119" t="e">
        <f t="shared" si="199"/>
        <v>#DIV/0!</v>
      </c>
      <c r="X304" s="119" t="e">
        <f t="shared" si="200"/>
        <v>#DIV/0!</v>
      </c>
      <c r="Y304" s="113"/>
    </row>
    <row r="305" spans="1:25" ht="28.8" x14ac:dyDescent="0.3">
      <c r="A305" s="110"/>
      <c r="B305" s="110"/>
      <c r="C305" s="120"/>
      <c r="D305" s="143"/>
      <c r="E305" s="143">
        <v>1</v>
      </c>
      <c r="F305" s="125" t="str">
        <f t="shared" ref="F305:G306" si="202">F236</f>
        <v>Receiving Full</v>
      </c>
      <c r="G305" s="116" t="str">
        <f t="shared" si="202"/>
        <v>menit</v>
      </c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9" t="e">
        <f t="shared" si="196"/>
        <v>#DIV/0!</v>
      </c>
      <c r="U305" s="119" t="e">
        <f t="shared" si="197"/>
        <v>#DIV/0!</v>
      </c>
      <c r="V305" s="119" t="e">
        <f t="shared" si="198"/>
        <v>#DIV/0!</v>
      </c>
      <c r="W305" s="119" t="e">
        <f t="shared" si="199"/>
        <v>#DIV/0!</v>
      </c>
      <c r="X305" s="119" t="e">
        <f t="shared" si="200"/>
        <v>#DIV/0!</v>
      </c>
      <c r="Y305" s="113"/>
    </row>
    <row r="306" spans="1:25" ht="28.8" x14ac:dyDescent="0.3">
      <c r="A306" s="110"/>
      <c r="B306" s="110"/>
      <c r="C306" s="120"/>
      <c r="D306" s="120"/>
      <c r="E306" s="143">
        <v>2</v>
      </c>
      <c r="F306" s="125" t="str">
        <f t="shared" si="202"/>
        <v>Receiving Empty</v>
      </c>
      <c r="G306" s="116" t="str">
        <f t="shared" si="202"/>
        <v>menit</v>
      </c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9" t="e">
        <f t="shared" si="196"/>
        <v>#DIV/0!</v>
      </c>
      <c r="U306" s="119" t="e">
        <f t="shared" si="197"/>
        <v>#DIV/0!</v>
      </c>
      <c r="V306" s="119" t="e">
        <f t="shared" si="198"/>
        <v>#DIV/0!</v>
      </c>
      <c r="W306" s="119" t="e">
        <f t="shared" si="199"/>
        <v>#DIV/0!</v>
      </c>
      <c r="X306" s="119" t="e">
        <f t="shared" si="200"/>
        <v>#DIV/0!</v>
      </c>
      <c r="Y306" s="113"/>
    </row>
    <row r="307" spans="1:25" x14ac:dyDescent="0.3">
      <c r="A307" s="110"/>
      <c r="B307" s="110"/>
      <c r="C307" s="120"/>
      <c r="D307" s="144"/>
      <c r="E307" s="144"/>
      <c r="F307" s="145"/>
      <c r="G307" s="116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9"/>
      <c r="U307" s="119"/>
      <c r="V307" s="119"/>
      <c r="W307" s="119"/>
      <c r="X307" s="119"/>
      <c r="Y307" s="113"/>
    </row>
    <row r="308" spans="1:25" x14ac:dyDescent="0.3">
      <c r="A308" s="110"/>
      <c r="B308" s="110"/>
      <c r="C308" s="114" t="str">
        <f t="shared" ref="C308:C309" si="203">C239</f>
        <v>Dwelling Time Rekap Luar Negeri</v>
      </c>
      <c r="D308" s="108"/>
      <c r="E308" s="108"/>
      <c r="F308" s="109"/>
      <c r="G308" s="116" t="str">
        <f t="shared" ref="G308:G309" si="204">G239</f>
        <v>hari</v>
      </c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9" t="e">
        <f t="shared" ref="T308:T309" si="205">AVERAGE(H308:S308)</f>
        <v>#DIV/0!</v>
      </c>
      <c r="U308" s="119" t="e">
        <f t="shared" ref="U308:U309" si="206">AVERAGE(H308:J308)</f>
        <v>#DIV/0!</v>
      </c>
      <c r="V308" s="119" t="e">
        <f t="shared" ref="V308:V309" si="207">AVERAGE(K308:M308)</f>
        <v>#DIV/0!</v>
      </c>
      <c r="W308" s="119" t="e">
        <f t="shared" ref="W308:W309" si="208">AVERAGE(N308:P308)</f>
        <v>#DIV/0!</v>
      </c>
      <c r="X308" s="119" t="e">
        <f t="shared" ref="X308:X309" si="209">AVERAGE(Q308:S308)</f>
        <v>#DIV/0!</v>
      </c>
      <c r="Y308" s="113"/>
    </row>
    <row r="309" spans="1:25" x14ac:dyDescent="0.3">
      <c r="A309" s="110"/>
      <c r="B309" s="110"/>
      <c r="C309" s="114" t="str">
        <f t="shared" si="203"/>
        <v>External Truck Round Time Rekap Luar Negeri</v>
      </c>
      <c r="D309" s="108"/>
      <c r="E309" s="108"/>
      <c r="F309" s="109"/>
      <c r="G309" s="116" t="str">
        <f t="shared" si="204"/>
        <v>menit</v>
      </c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9" t="e">
        <f t="shared" si="205"/>
        <v>#DIV/0!</v>
      </c>
      <c r="U309" s="119" t="e">
        <f t="shared" si="206"/>
        <v>#DIV/0!</v>
      </c>
      <c r="V309" s="119" t="e">
        <f t="shared" si="207"/>
        <v>#DIV/0!</v>
      </c>
      <c r="W309" s="119" t="e">
        <f t="shared" si="208"/>
        <v>#DIV/0!</v>
      </c>
      <c r="X309" s="119" t="e">
        <f t="shared" si="209"/>
        <v>#DIV/0!</v>
      </c>
      <c r="Y309" s="113"/>
    </row>
    <row r="310" spans="1:25" x14ac:dyDescent="0.3">
      <c r="A310" s="110"/>
      <c r="B310" s="110"/>
      <c r="C310" s="120"/>
      <c r="D310" s="144"/>
      <c r="E310" s="144"/>
      <c r="F310" s="145"/>
      <c r="G310" s="116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9"/>
      <c r="U310" s="119"/>
      <c r="V310" s="119"/>
      <c r="W310" s="119"/>
      <c r="X310" s="119"/>
      <c r="Y310" s="113"/>
    </row>
    <row r="311" spans="1:25" x14ac:dyDescent="0.3">
      <c r="A311" s="110"/>
      <c r="B311" s="110">
        <v>2</v>
      </c>
      <c r="C311" s="114" t="str">
        <f>C242</f>
        <v>Dalam Negeri</v>
      </c>
      <c r="D311" s="108"/>
      <c r="E311" s="108"/>
      <c r="F311" s="109"/>
      <c r="G311" s="116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9"/>
      <c r="U311" s="119"/>
      <c r="V311" s="119"/>
      <c r="W311" s="119"/>
      <c r="X311" s="119"/>
      <c r="Y311" s="113"/>
    </row>
    <row r="312" spans="1:25" x14ac:dyDescent="0.3">
      <c r="A312" s="110"/>
      <c r="B312" s="110"/>
      <c r="C312" s="120">
        <v>1</v>
      </c>
      <c r="D312" s="114" t="str">
        <f>D243</f>
        <v>Bongkar</v>
      </c>
      <c r="E312" s="108"/>
      <c r="F312" s="109"/>
      <c r="G312" s="116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9"/>
      <c r="U312" s="119"/>
      <c r="V312" s="119"/>
      <c r="W312" s="119"/>
      <c r="X312" s="119"/>
      <c r="Y312" s="113"/>
    </row>
    <row r="313" spans="1:25" x14ac:dyDescent="0.3">
      <c r="A313" s="110"/>
      <c r="B313" s="110"/>
      <c r="C313" s="120"/>
      <c r="D313" s="143">
        <v>1</v>
      </c>
      <c r="E313" s="114" t="str">
        <f>E251</f>
        <v>Dwelling Time</v>
      </c>
      <c r="F313" s="109"/>
      <c r="G313" s="116" t="str">
        <f>G244</f>
        <v>hari</v>
      </c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9" t="e">
        <f t="shared" ref="T313:T318" si="210">AVERAGE(H313:S313)</f>
        <v>#DIV/0!</v>
      </c>
      <c r="U313" s="119" t="e">
        <f t="shared" ref="U313:U318" si="211">AVERAGE(H313:J313)</f>
        <v>#DIV/0!</v>
      </c>
      <c r="V313" s="119" t="e">
        <f t="shared" ref="V313:V318" si="212">AVERAGE(K313:M313)</f>
        <v>#DIV/0!</v>
      </c>
      <c r="W313" s="119" t="e">
        <f t="shared" ref="W313:W318" si="213">AVERAGE(N313:P313)</f>
        <v>#DIV/0!</v>
      </c>
      <c r="X313" s="119" t="e">
        <f t="shared" ref="X313:X318" si="214">AVERAGE(Q313:S313)</f>
        <v>#DIV/0!</v>
      </c>
      <c r="Y313" s="113"/>
    </row>
    <row r="314" spans="1:25" x14ac:dyDescent="0.3">
      <c r="A314" s="110"/>
      <c r="B314" s="110"/>
      <c r="C314" s="120"/>
      <c r="D314" s="143"/>
      <c r="E314" s="143">
        <v>1</v>
      </c>
      <c r="F314" s="125" t="str">
        <f t="shared" ref="F314:G315" si="215">F245</f>
        <v>Full</v>
      </c>
      <c r="G314" s="116" t="str">
        <f t="shared" si="215"/>
        <v>hari</v>
      </c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9" t="e">
        <f t="shared" si="210"/>
        <v>#DIV/0!</v>
      </c>
      <c r="U314" s="119" t="e">
        <f t="shared" si="211"/>
        <v>#DIV/0!</v>
      </c>
      <c r="V314" s="119" t="e">
        <f t="shared" si="212"/>
        <v>#DIV/0!</v>
      </c>
      <c r="W314" s="119" t="e">
        <f t="shared" si="213"/>
        <v>#DIV/0!</v>
      </c>
      <c r="X314" s="119" t="e">
        <f t="shared" si="214"/>
        <v>#DIV/0!</v>
      </c>
      <c r="Y314" s="113"/>
    </row>
    <row r="315" spans="1:25" x14ac:dyDescent="0.3">
      <c r="A315" s="110"/>
      <c r="B315" s="110"/>
      <c r="C315" s="120"/>
      <c r="D315" s="120"/>
      <c r="E315" s="143">
        <v>2</v>
      </c>
      <c r="F315" s="125" t="str">
        <f t="shared" si="215"/>
        <v>Empty</v>
      </c>
      <c r="G315" s="116" t="str">
        <f t="shared" si="215"/>
        <v>hari</v>
      </c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9" t="e">
        <f t="shared" si="210"/>
        <v>#DIV/0!</v>
      </c>
      <c r="U315" s="119" t="e">
        <f t="shared" si="211"/>
        <v>#DIV/0!</v>
      </c>
      <c r="V315" s="119" t="e">
        <f t="shared" si="212"/>
        <v>#DIV/0!</v>
      </c>
      <c r="W315" s="119" t="e">
        <f t="shared" si="213"/>
        <v>#DIV/0!</v>
      </c>
      <c r="X315" s="119" t="e">
        <f t="shared" si="214"/>
        <v>#DIV/0!</v>
      </c>
      <c r="Y315" s="113"/>
    </row>
    <row r="316" spans="1:25" x14ac:dyDescent="0.3">
      <c r="A316" s="110"/>
      <c r="B316" s="110"/>
      <c r="C316" s="120"/>
      <c r="D316" s="120">
        <v>2</v>
      </c>
      <c r="E316" s="114" t="str">
        <f>E254</f>
        <v>External Truck Round Time</v>
      </c>
      <c r="F316" s="109"/>
      <c r="G316" s="116" t="str">
        <f>G247</f>
        <v>menit</v>
      </c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9" t="e">
        <f t="shared" si="210"/>
        <v>#DIV/0!</v>
      </c>
      <c r="U316" s="119" t="e">
        <f t="shared" si="211"/>
        <v>#DIV/0!</v>
      </c>
      <c r="V316" s="119" t="e">
        <f t="shared" si="212"/>
        <v>#DIV/0!</v>
      </c>
      <c r="W316" s="119" t="e">
        <f t="shared" si="213"/>
        <v>#DIV/0!</v>
      </c>
      <c r="X316" s="119" t="e">
        <f t="shared" si="214"/>
        <v>#DIV/0!</v>
      </c>
      <c r="Y316" s="113"/>
    </row>
    <row r="317" spans="1:25" ht="28.8" x14ac:dyDescent="0.3">
      <c r="A317" s="110"/>
      <c r="B317" s="110"/>
      <c r="C317" s="120"/>
      <c r="D317" s="143"/>
      <c r="E317" s="143">
        <v>1</v>
      </c>
      <c r="F317" s="125" t="str">
        <f t="shared" ref="F317:G318" si="216">F248</f>
        <v>Delivery Full</v>
      </c>
      <c r="G317" s="116" t="str">
        <f t="shared" si="216"/>
        <v>menit</v>
      </c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9" t="e">
        <f t="shared" si="210"/>
        <v>#DIV/0!</v>
      </c>
      <c r="U317" s="119" t="e">
        <f t="shared" si="211"/>
        <v>#DIV/0!</v>
      </c>
      <c r="V317" s="119" t="e">
        <f t="shared" si="212"/>
        <v>#DIV/0!</v>
      </c>
      <c r="W317" s="119" t="e">
        <f t="shared" si="213"/>
        <v>#DIV/0!</v>
      </c>
      <c r="X317" s="119" t="e">
        <f t="shared" si="214"/>
        <v>#DIV/0!</v>
      </c>
      <c r="Y317" s="113"/>
    </row>
    <row r="318" spans="1:25" ht="28.8" x14ac:dyDescent="0.3">
      <c r="A318" s="123"/>
      <c r="B318" s="110"/>
      <c r="C318" s="120"/>
      <c r="D318" s="120"/>
      <c r="E318" s="143">
        <v>2</v>
      </c>
      <c r="F318" s="125" t="str">
        <f t="shared" si="216"/>
        <v>Delivery Empty</v>
      </c>
      <c r="G318" s="116" t="str">
        <f t="shared" si="216"/>
        <v>menit</v>
      </c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9" t="e">
        <f t="shared" si="210"/>
        <v>#DIV/0!</v>
      </c>
      <c r="U318" s="119" t="e">
        <f t="shared" si="211"/>
        <v>#DIV/0!</v>
      </c>
      <c r="V318" s="119" t="e">
        <f t="shared" si="212"/>
        <v>#DIV/0!</v>
      </c>
      <c r="W318" s="119" t="e">
        <f t="shared" si="213"/>
        <v>#DIV/0!</v>
      </c>
      <c r="X318" s="119" t="e">
        <f t="shared" si="214"/>
        <v>#DIV/0!</v>
      </c>
      <c r="Y318" s="113"/>
    </row>
    <row r="319" spans="1:25" x14ac:dyDescent="0.3">
      <c r="A319" s="110"/>
      <c r="B319" s="110"/>
      <c r="C319" s="120">
        <v>2</v>
      </c>
      <c r="D319" s="114" t="str">
        <f>D250</f>
        <v>Muat</v>
      </c>
      <c r="E319" s="108"/>
      <c r="F319" s="109"/>
      <c r="G319" s="116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9"/>
      <c r="U319" s="119"/>
      <c r="V319" s="119"/>
      <c r="W319" s="119"/>
      <c r="X319" s="119"/>
      <c r="Y319" s="113"/>
    </row>
    <row r="320" spans="1:25" x14ac:dyDescent="0.3">
      <c r="A320" s="110"/>
      <c r="B320" s="110"/>
      <c r="C320" s="120"/>
      <c r="D320" s="143">
        <v>1</v>
      </c>
      <c r="E320" s="114" t="str">
        <f>E251</f>
        <v>Dwelling Time</v>
      </c>
      <c r="F320" s="109"/>
      <c r="G320" s="116" t="str">
        <f>G251</f>
        <v>hari</v>
      </c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9" t="e">
        <f t="shared" ref="T320:T325" si="217">AVERAGE(H320:S320)</f>
        <v>#DIV/0!</v>
      </c>
      <c r="U320" s="119" t="e">
        <f t="shared" ref="U320:U325" si="218">AVERAGE(H320:J320)</f>
        <v>#DIV/0!</v>
      </c>
      <c r="V320" s="119" t="e">
        <f t="shared" ref="V320:V325" si="219">AVERAGE(K320:M320)</f>
        <v>#DIV/0!</v>
      </c>
      <c r="W320" s="119" t="e">
        <f t="shared" ref="W320:W325" si="220">AVERAGE(N320:P320)</f>
        <v>#DIV/0!</v>
      </c>
      <c r="X320" s="119" t="e">
        <f t="shared" ref="X320:X325" si="221">AVERAGE(Q320:S320)</f>
        <v>#DIV/0!</v>
      </c>
      <c r="Y320" s="113"/>
    </row>
    <row r="321" spans="1:25" x14ac:dyDescent="0.3">
      <c r="A321" s="110"/>
      <c r="B321" s="110"/>
      <c r="C321" s="120"/>
      <c r="D321" s="143"/>
      <c r="E321" s="143">
        <v>1</v>
      </c>
      <c r="F321" s="125" t="str">
        <f t="shared" ref="F321:G322" si="222">F252</f>
        <v>Full</v>
      </c>
      <c r="G321" s="116" t="str">
        <f t="shared" si="222"/>
        <v>hari</v>
      </c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9" t="e">
        <f t="shared" si="217"/>
        <v>#DIV/0!</v>
      </c>
      <c r="U321" s="119" t="e">
        <f t="shared" si="218"/>
        <v>#DIV/0!</v>
      </c>
      <c r="V321" s="119" t="e">
        <f t="shared" si="219"/>
        <v>#DIV/0!</v>
      </c>
      <c r="W321" s="119" t="e">
        <f t="shared" si="220"/>
        <v>#DIV/0!</v>
      </c>
      <c r="X321" s="119" t="e">
        <f t="shared" si="221"/>
        <v>#DIV/0!</v>
      </c>
      <c r="Y321" s="113"/>
    </row>
    <row r="322" spans="1:25" x14ac:dyDescent="0.3">
      <c r="A322" s="110"/>
      <c r="B322" s="110"/>
      <c r="C322" s="120"/>
      <c r="D322" s="120"/>
      <c r="E322" s="143">
        <v>2</v>
      </c>
      <c r="F322" s="125" t="str">
        <f t="shared" si="222"/>
        <v>Empty</v>
      </c>
      <c r="G322" s="116" t="str">
        <f t="shared" si="222"/>
        <v>hari</v>
      </c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9" t="e">
        <f t="shared" si="217"/>
        <v>#DIV/0!</v>
      </c>
      <c r="U322" s="119" t="e">
        <f t="shared" si="218"/>
        <v>#DIV/0!</v>
      </c>
      <c r="V322" s="119" t="e">
        <f t="shared" si="219"/>
        <v>#DIV/0!</v>
      </c>
      <c r="W322" s="119" t="e">
        <f t="shared" si="220"/>
        <v>#DIV/0!</v>
      </c>
      <c r="X322" s="119" t="e">
        <f t="shared" si="221"/>
        <v>#DIV/0!</v>
      </c>
      <c r="Y322" s="113"/>
    </row>
    <row r="323" spans="1:25" x14ac:dyDescent="0.3">
      <c r="A323" s="110"/>
      <c r="B323" s="110"/>
      <c r="C323" s="120"/>
      <c r="D323" s="120">
        <v>2</v>
      </c>
      <c r="E323" s="114" t="str">
        <f>E254</f>
        <v>External Truck Round Time</v>
      </c>
      <c r="F323" s="109"/>
      <c r="G323" s="116" t="str">
        <f>G254</f>
        <v>menit</v>
      </c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9" t="e">
        <f t="shared" si="217"/>
        <v>#DIV/0!</v>
      </c>
      <c r="U323" s="119" t="e">
        <f t="shared" si="218"/>
        <v>#DIV/0!</v>
      </c>
      <c r="V323" s="119" t="e">
        <f t="shared" si="219"/>
        <v>#DIV/0!</v>
      </c>
      <c r="W323" s="119" t="e">
        <f t="shared" si="220"/>
        <v>#DIV/0!</v>
      </c>
      <c r="X323" s="119" t="e">
        <f t="shared" si="221"/>
        <v>#DIV/0!</v>
      </c>
      <c r="Y323" s="113"/>
    </row>
    <row r="324" spans="1:25" ht="28.8" x14ac:dyDescent="0.3">
      <c r="A324" s="110"/>
      <c r="B324" s="110"/>
      <c r="C324" s="120"/>
      <c r="D324" s="143"/>
      <c r="E324" s="143">
        <v>1</v>
      </c>
      <c r="F324" s="125" t="str">
        <f t="shared" ref="F324:G325" si="223">F255</f>
        <v>Receiving Full</v>
      </c>
      <c r="G324" s="116" t="str">
        <f t="shared" si="223"/>
        <v>menit</v>
      </c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9" t="e">
        <f t="shared" si="217"/>
        <v>#DIV/0!</v>
      </c>
      <c r="U324" s="119" t="e">
        <f t="shared" si="218"/>
        <v>#DIV/0!</v>
      </c>
      <c r="V324" s="119" t="e">
        <f t="shared" si="219"/>
        <v>#DIV/0!</v>
      </c>
      <c r="W324" s="119" t="e">
        <f t="shared" si="220"/>
        <v>#DIV/0!</v>
      </c>
      <c r="X324" s="119" t="e">
        <f t="shared" si="221"/>
        <v>#DIV/0!</v>
      </c>
      <c r="Y324" s="113"/>
    </row>
    <row r="325" spans="1:25" ht="28.8" x14ac:dyDescent="0.3">
      <c r="A325" s="110"/>
      <c r="B325" s="110"/>
      <c r="C325" s="120"/>
      <c r="D325" s="120"/>
      <c r="E325" s="143">
        <v>2</v>
      </c>
      <c r="F325" s="125" t="str">
        <f t="shared" si="223"/>
        <v>Receiving Empty</v>
      </c>
      <c r="G325" s="116" t="str">
        <f t="shared" si="223"/>
        <v>menit</v>
      </c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9" t="e">
        <f t="shared" si="217"/>
        <v>#DIV/0!</v>
      </c>
      <c r="U325" s="119" t="e">
        <f t="shared" si="218"/>
        <v>#DIV/0!</v>
      </c>
      <c r="V325" s="119" t="e">
        <f t="shared" si="219"/>
        <v>#DIV/0!</v>
      </c>
      <c r="W325" s="119" t="e">
        <f t="shared" si="220"/>
        <v>#DIV/0!</v>
      </c>
      <c r="X325" s="119" t="e">
        <f t="shared" si="221"/>
        <v>#DIV/0!</v>
      </c>
      <c r="Y325" s="113"/>
    </row>
    <row r="326" spans="1:25" x14ac:dyDescent="0.3">
      <c r="A326" s="110"/>
      <c r="B326" s="110"/>
      <c r="C326" s="120"/>
      <c r="D326" s="144"/>
      <c r="E326" s="144"/>
      <c r="F326" s="145"/>
      <c r="G326" s="116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9"/>
      <c r="U326" s="119"/>
      <c r="V326" s="119"/>
      <c r="W326" s="119"/>
      <c r="X326" s="119"/>
      <c r="Y326" s="113"/>
    </row>
    <row r="327" spans="1:25" x14ac:dyDescent="0.3">
      <c r="A327" s="110"/>
      <c r="B327" s="110"/>
      <c r="C327" s="114" t="str">
        <f t="shared" ref="C327:C328" si="224">C258</f>
        <v>Dwelling Time Dalam Negeri</v>
      </c>
      <c r="D327" s="108"/>
      <c r="E327" s="108"/>
      <c r="F327" s="109"/>
      <c r="G327" s="116" t="str">
        <f t="shared" ref="G327:G328" si="225">G258</f>
        <v>hari</v>
      </c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9" t="e">
        <f t="shared" ref="T327:T328" si="226">AVERAGE(H327:S327)</f>
        <v>#DIV/0!</v>
      </c>
      <c r="U327" s="119" t="e">
        <f t="shared" ref="U327:U328" si="227">AVERAGE(H327:J327)</f>
        <v>#DIV/0!</v>
      </c>
      <c r="V327" s="119" t="e">
        <f t="shared" ref="V327:V328" si="228">AVERAGE(K327:M327)</f>
        <v>#DIV/0!</v>
      </c>
      <c r="W327" s="119" t="e">
        <f t="shared" ref="W327:W328" si="229">AVERAGE(N327:P327)</f>
        <v>#DIV/0!</v>
      </c>
      <c r="X327" s="119" t="e">
        <f t="shared" ref="X327:X328" si="230">AVERAGE(Q327:S327)</f>
        <v>#DIV/0!</v>
      </c>
      <c r="Y327" s="113"/>
    </row>
    <row r="328" spans="1:25" x14ac:dyDescent="0.3">
      <c r="A328" s="110"/>
      <c r="B328" s="110"/>
      <c r="C328" s="114" t="str">
        <f t="shared" si="224"/>
        <v>External Truck Round Time Dalam Negeri</v>
      </c>
      <c r="D328" s="108"/>
      <c r="E328" s="108"/>
      <c r="F328" s="109"/>
      <c r="G328" s="116" t="str">
        <f t="shared" si="225"/>
        <v>menit</v>
      </c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9" t="e">
        <f t="shared" si="226"/>
        <v>#DIV/0!</v>
      </c>
      <c r="U328" s="119" t="e">
        <f t="shared" si="227"/>
        <v>#DIV/0!</v>
      </c>
      <c r="V328" s="119" t="e">
        <f t="shared" si="228"/>
        <v>#DIV/0!</v>
      </c>
      <c r="W328" s="119" t="e">
        <f t="shared" si="229"/>
        <v>#DIV/0!</v>
      </c>
      <c r="X328" s="119" t="e">
        <f t="shared" si="230"/>
        <v>#DIV/0!</v>
      </c>
      <c r="Y328" s="113"/>
    </row>
    <row r="329" spans="1:25" x14ac:dyDescent="0.3">
      <c r="A329" s="110"/>
      <c r="B329" s="110"/>
      <c r="C329" s="120"/>
      <c r="D329" s="144"/>
      <c r="E329" s="144"/>
      <c r="F329" s="145"/>
      <c r="G329" s="116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9"/>
      <c r="U329" s="119"/>
      <c r="V329" s="119"/>
      <c r="W329" s="119"/>
      <c r="X329" s="119"/>
      <c r="Y329" s="113"/>
    </row>
    <row r="330" spans="1:25" x14ac:dyDescent="0.3">
      <c r="A330" s="110"/>
      <c r="B330" s="114" t="str">
        <f t="shared" ref="B330:B331" si="231">B261</f>
        <v>Dwelling Time Konsolidasi</v>
      </c>
      <c r="C330" s="108"/>
      <c r="D330" s="108"/>
      <c r="E330" s="108"/>
      <c r="F330" s="109"/>
      <c r="G330" s="116" t="str">
        <f t="shared" ref="G330:G331" si="232">G261</f>
        <v>hari</v>
      </c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9" t="e">
        <f t="shared" ref="T330:T331" si="233">AVERAGE(H330:S330)</f>
        <v>#DIV/0!</v>
      </c>
      <c r="U330" s="119" t="e">
        <f t="shared" ref="U330:U331" si="234">AVERAGE(H330:J330)</f>
        <v>#DIV/0!</v>
      </c>
      <c r="V330" s="119" t="e">
        <f t="shared" ref="V330:V331" si="235">AVERAGE(K330:M330)</f>
        <v>#DIV/0!</v>
      </c>
      <c r="W330" s="119" t="e">
        <f t="shared" ref="W330:W331" si="236">AVERAGE(N330:P330)</f>
        <v>#DIV/0!</v>
      </c>
      <c r="X330" s="119" t="e">
        <f t="shared" ref="X330:X331" si="237">AVERAGE(Q330:S330)</f>
        <v>#DIV/0!</v>
      </c>
      <c r="Y330" s="113"/>
    </row>
    <row r="331" spans="1:25" x14ac:dyDescent="0.3">
      <c r="A331" s="110"/>
      <c r="B331" s="114" t="str">
        <f t="shared" si="231"/>
        <v>External Truck Round Time Konsolidasi</v>
      </c>
      <c r="C331" s="108"/>
      <c r="D331" s="108"/>
      <c r="E331" s="108"/>
      <c r="F331" s="109"/>
      <c r="G331" s="116" t="str">
        <f t="shared" si="232"/>
        <v>menit</v>
      </c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9" t="e">
        <f t="shared" si="233"/>
        <v>#DIV/0!</v>
      </c>
      <c r="U331" s="119" t="e">
        <f t="shared" si="234"/>
        <v>#DIV/0!</v>
      </c>
      <c r="V331" s="119" t="e">
        <f t="shared" si="235"/>
        <v>#DIV/0!</v>
      </c>
      <c r="W331" s="119" t="e">
        <f t="shared" si="236"/>
        <v>#DIV/0!</v>
      </c>
      <c r="X331" s="119" t="e">
        <f t="shared" si="237"/>
        <v>#DIV/0!</v>
      </c>
      <c r="Y331" s="113"/>
    </row>
    <row r="332" spans="1:25" x14ac:dyDescent="0.3">
      <c r="A332" s="138"/>
      <c r="B332" s="138"/>
      <c r="C332" s="138"/>
      <c r="D332" s="138"/>
      <c r="E332" s="138"/>
      <c r="F332" s="138"/>
      <c r="G332" s="138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</row>
    <row r="333" spans="1:25" ht="18" x14ac:dyDescent="0.35">
      <c r="A333" s="85" t="s">
        <v>117</v>
      </c>
      <c r="B333" s="86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</row>
    <row r="334" spans="1:25" x14ac:dyDescent="0.3">
      <c r="A334" s="90"/>
      <c r="B334" s="90"/>
      <c r="C334" s="90"/>
      <c r="D334" s="90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</row>
    <row r="335" spans="1:25" x14ac:dyDescent="0.3">
      <c r="A335" s="92" t="s">
        <v>50</v>
      </c>
      <c r="B335" s="93" t="s">
        <v>51</v>
      </c>
      <c r="C335" s="24"/>
      <c r="D335" s="24"/>
      <c r="E335" s="24"/>
      <c r="F335" s="25"/>
      <c r="G335" s="94" t="s">
        <v>52</v>
      </c>
      <c r="H335" s="93" t="str">
        <f>H266</f>
        <v>REALISASI PERIODE BERJALAN</v>
      </c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5"/>
      <c r="T335" s="95" t="s">
        <v>54</v>
      </c>
      <c r="U335" s="95" t="s">
        <v>54</v>
      </c>
      <c r="V335" s="95" t="s">
        <v>54</v>
      </c>
      <c r="W335" s="95" t="s">
        <v>54</v>
      </c>
      <c r="X335" s="95" t="s">
        <v>54</v>
      </c>
      <c r="Y335" s="95"/>
    </row>
    <row r="336" spans="1:25" x14ac:dyDescent="0.3">
      <c r="A336" s="96"/>
      <c r="B336" s="97"/>
      <c r="C336" s="98"/>
      <c r="D336" s="98"/>
      <c r="E336" s="98"/>
      <c r="F336" s="75"/>
      <c r="G336" s="96"/>
      <c r="H336" s="99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1"/>
      <c r="T336" s="102" t="s">
        <v>56</v>
      </c>
      <c r="U336" s="102" t="s">
        <v>57</v>
      </c>
      <c r="V336" s="102" t="s">
        <v>58</v>
      </c>
      <c r="W336" s="102" t="s">
        <v>59</v>
      </c>
      <c r="X336" s="102" t="s">
        <v>60</v>
      </c>
      <c r="Y336" s="102"/>
    </row>
    <row r="337" spans="1:25" ht="28.8" x14ac:dyDescent="0.3">
      <c r="A337" s="103"/>
      <c r="B337" s="99"/>
      <c r="C337" s="100"/>
      <c r="D337" s="100"/>
      <c r="E337" s="100"/>
      <c r="F337" s="101"/>
      <c r="G337" s="103"/>
      <c r="H337" s="104" t="s">
        <v>11</v>
      </c>
      <c r="I337" s="104" t="s">
        <v>12</v>
      </c>
      <c r="J337" s="104" t="s">
        <v>13</v>
      </c>
      <c r="K337" s="104" t="s">
        <v>14</v>
      </c>
      <c r="L337" s="104" t="s">
        <v>15</v>
      </c>
      <c r="M337" s="104" t="s">
        <v>16</v>
      </c>
      <c r="N337" s="104" t="s">
        <v>17</v>
      </c>
      <c r="O337" s="104" t="s">
        <v>18</v>
      </c>
      <c r="P337" s="104" t="s">
        <v>19</v>
      </c>
      <c r="Q337" s="104" t="s">
        <v>20</v>
      </c>
      <c r="R337" s="104" t="s">
        <v>61</v>
      </c>
      <c r="S337" s="104" t="s">
        <v>22</v>
      </c>
      <c r="T337" s="105">
        <v>2021</v>
      </c>
      <c r="U337" s="105">
        <v>2021</v>
      </c>
      <c r="V337" s="105">
        <v>2021</v>
      </c>
      <c r="W337" s="105">
        <v>2021</v>
      </c>
      <c r="X337" s="105">
        <v>2021</v>
      </c>
      <c r="Y337" s="105"/>
    </row>
    <row r="338" spans="1:25" x14ac:dyDescent="0.3">
      <c r="A338" s="106">
        <v>1</v>
      </c>
      <c r="B338" s="107">
        <v>2</v>
      </c>
      <c r="C338" s="108"/>
      <c r="D338" s="108"/>
      <c r="E338" s="108"/>
      <c r="F338" s="109"/>
      <c r="G338" s="104">
        <v>3</v>
      </c>
      <c r="H338" s="107">
        <v>4</v>
      </c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9"/>
      <c r="T338" s="104">
        <v>5</v>
      </c>
      <c r="U338" s="104">
        <f t="shared" ref="U338:X338" si="238">T338+1</f>
        <v>6</v>
      </c>
      <c r="V338" s="104">
        <f t="shared" si="238"/>
        <v>7</v>
      </c>
      <c r="W338" s="104">
        <f t="shared" si="238"/>
        <v>8</v>
      </c>
      <c r="X338" s="104">
        <f t="shared" si="238"/>
        <v>9</v>
      </c>
      <c r="Y338" s="104"/>
    </row>
    <row r="339" spans="1:25" x14ac:dyDescent="0.3">
      <c r="A339" s="110"/>
      <c r="B339" s="120"/>
      <c r="C339" s="144"/>
      <c r="D339" s="144"/>
      <c r="E339" s="144"/>
      <c r="F339" s="147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</row>
    <row r="340" spans="1:25" x14ac:dyDescent="0.3">
      <c r="A340" s="143">
        <v>1</v>
      </c>
      <c r="B340" s="114" t="s">
        <v>62</v>
      </c>
      <c r="C340" s="108"/>
      <c r="D340" s="108"/>
      <c r="E340" s="108"/>
      <c r="F340" s="109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</row>
    <row r="341" spans="1:25" x14ac:dyDescent="0.3">
      <c r="A341" s="110"/>
      <c r="B341" s="148">
        <v>1</v>
      </c>
      <c r="C341" s="127" t="s">
        <v>72</v>
      </c>
      <c r="D341" s="128"/>
      <c r="E341" s="128"/>
      <c r="F341" s="129"/>
      <c r="G341" s="149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43"/>
      <c r="U341" s="143"/>
      <c r="V341" s="143"/>
      <c r="W341" s="143"/>
      <c r="X341" s="143"/>
      <c r="Y341" s="143"/>
    </row>
    <row r="342" spans="1:25" x14ac:dyDescent="0.3">
      <c r="A342" s="110"/>
      <c r="B342" s="148"/>
      <c r="C342" s="148">
        <v>1</v>
      </c>
      <c r="D342" s="127" t="s">
        <v>35</v>
      </c>
      <c r="E342" s="128"/>
      <c r="F342" s="129"/>
      <c r="G342" s="130" t="s">
        <v>36</v>
      </c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9" t="e">
        <f t="shared" ref="T342:T358" si="239">AVERAGE(H342:S342)</f>
        <v>#DIV/0!</v>
      </c>
      <c r="U342" s="119" t="e">
        <f t="shared" ref="U342:U358" si="240">AVERAGE(H342:J342)</f>
        <v>#DIV/0!</v>
      </c>
      <c r="V342" s="119" t="e">
        <f t="shared" ref="V342:V358" si="241">AVERAGE(K342:M342)</f>
        <v>#DIV/0!</v>
      </c>
      <c r="W342" s="119" t="e">
        <f t="shared" ref="W342:W358" si="242">AVERAGE(N342:P342)</f>
        <v>#DIV/0!</v>
      </c>
      <c r="X342" s="119" t="e">
        <f t="shared" ref="X342:X358" si="243">AVERAGE(Q342:S342)</f>
        <v>#DIV/0!</v>
      </c>
      <c r="Y342" s="143"/>
    </row>
    <row r="343" spans="1:25" x14ac:dyDescent="0.3">
      <c r="A343" s="110"/>
      <c r="B343" s="148"/>
      <c r="C343" s="148">
        <v>2</v>
      </c>
      <c r="D343" s="127" t="s">
        <v>37</v>
      </c>
      <c r="E343" s="128"/>
      <c r="F343" s="129"/>
      <c r="G343" s="130" t="s">
        <v>36</v>
      </c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9" t="e">
        <f t="shared" si="239"/>
        <v>#DIV/0!</v>
      </c>
      <c r="U343" s="119" t="e">
        <f t="shared" si="240"/>
        <v>#DIV/0!</v>
      </c>
      <c r="V343" s="119" t="e">
        <f t="shared" si="241"/>
        <v>#DIV/0!</v>
      </c>
      <c r="W343" s="119" t="e">
        <f t="shared" si="242"/>
        <v>#DIV/0!</v>
      </c>
      <c r="X343" s="119" t="e">
        <f t="shared" si="243"/>
        <v>#DIV/0!</v>
      </c>
      <c r="Y343" s="143"/>
    </row>
    <row r="344" spans="1:25" x14ac:dyDescent="0.3">
      <c r="A344" s="110"/>
      <c r="B344" s="148"/>
      <c r="C344" s="148">
        <v>3</v>
      </c>
      <c r="D344" s="127" t="s">
        <v>40</v>
      </c>
      <c r="E344" s="128"/>
      <c r="F344" s="129"/>
      <c r="G344" s="130" t="s">
        <v>36</v>
      </c>
      <c r="H344" s="150">
        <v>81.12</v>
      </c>
      <c r="I344" s="137">
        <v>97.95</v>
      </c>
      <c r="J344" s="137">
        <v>95.22</v>
      </c>
      <c r="K344" s="150"/>
      <c r="L344" s="150">
        <v>116.07</v>
      </c>
      <c r="M344" s="137">
        <v>67.92</v>
      </c>
      <c r="N344" s="137">
        <v>121.56</v>
      </c>
      <c r="O344" s="137">
        <v>87.59</v>
      </c>
      <c r="P344" s="118"/>
      <c r="Q344" s="118"/>
      <c r="R344" s="118"/>
      <c r="S344" s="118"/>
      <c r="T344" s="119">
        <f t="shared" si="239"/>
        <v>95.347142857142856</v>
      </c>
      <c r="U344" s="119">
        <f t="shared" si="240"/>
        <v>91.429999999999993</v>
      </c>
      <c r="V344" s="119">
        <f t="shared" si="241"/>
        <v>91.995000000000005</v>
      </c>
      <c r="W344" s="119">
        <f t="shared" si="242"/>
        <v>104.575</v>
      </c>
      <c r="X344" s="119" t="e">
        <f t="shared" si="243"/>
        <v>#DIV/0!</v>
      </c>
      <c r="Y344" s="143"/>
    </row>
    <row r="345" spans="1:25" x14ac:dyDescent="0.3">
      <c r="A345" s="110"/>
      <c r="B345" s="110"/>
      <c r="C345" s="110"/>
      <c r="D345" s="120">
        <v>1</v>
      </c>
      <c r="E345" s="114" t="s">
        <v>118</v>
      </c>
      <c r="F345" s="109"/>
      <c r="G345" s="116" t="s">
        <v>36</v>
      </c>
      <c r="H345" s="137"/>
      <c r="I345" s="137"/>
      <c r="J345" s="137"/>
      <c r="K345" s="137"/>
      <c r="L345" s="137"/>
      <c r="M345" s="137"/>
      <c r="N345" s="137"/>
      <c r="O345" s="137"/>
      <c r="P345" s="118"/>
      <c r="Q345" s="118"/>
      <c r="R345" s="118"/>
      <c r="S345" s="118"/>
      <c r="T345" s="119" t="e">
        <f t="shared" si="239"/>
        <v>#DIV/0!</v>
      </c>
      <c r="U345" s="119" t="e">
        <f t="shared" si="240"/>
        <v>#DIV/0!</v>
      </c>
      <c r="V345" s="119" t="e">
        <f t="shared" si="241"/>
        <v>#DIV/0!</v>
      </c>
      <c r="W345" s="119" t="e">
        <f t="shared" si="242"/>
        <v>#DIV/0!</v>
      </c>
      <c r="X345" s="119" t="e">
        <f t="shared" si="243"/>
        <v>#DIV/0!</v>
      </c>
      <c r="Y345" s="143"/>
    </row>
    <row r="346" spans="1:25" x14ac:dyDescent="0.3">
      <c r="A346" s="110"/>
      <c r="B346" s="110"/>
      <c r="C346" s="110"/>
      <c r="D346" s="120">
        <v>2</v>
      </c>
      <c r="E346" s="114" t="s">
        <v>119</v>
      </c>
      <c r="F346" s="109"/>
      <c r="G346" s="116" t="s">
        <v>36</v>
      </c>
      <c r="H346" s="137"/>
      <c r="I346" s="137"/>
      <c r="J346" s="137"/>
      <c r="K346" s="137"/>
      <c r="L346" s="137"/>
      <c r="M346" s="137"/>
      <c r="N346" s="137"/>
      <c r="O346" s="137"/>
      <c r="P346" s="118"/>
      <c r="Q346" s="118"/>
      <c r="R346" s="118"/>
      <c r="S346" s="118"/>
      <c r="T346" s="119" t="e">
        <f t="shared" si="239"/>
        <v>#DIV/0!</v>
      </c>
      <c r="U346" s="119" t="e">
        <f t="shared" si="240"/>
        <v>#DIV/0!</v>
      </c>
      <c r="V346" s="119" t="e">
        <f t="shared" si="241"/>
        <v>#DIV/0!</v>
      </c>
      <c r="W346" s="119" t="e">
        <f t="shared" si="242"/>
        <v>#DIV/0!</v>
      </c>
      <c r="X346" s="119" t="e">
        <f t="shared" si="243"/>
        <v>#DIV/0!</v>
      </c>
      <c r="Y346" s="143"/>
    </row>
    <row r="347" spans="1:25" x14ac:dyDescent="0.3">
      <c r="A347" s="110"/>
      <c r="B347" s="148"/>
      <c r="C347" s="148">
        <v>4</v>
      </c>
      <c r="D347" s="127" t="s">
        <v>41</v>
      </c>
      <c r="E347" s="128"/>
      <c r="F347" s="129"/>
      <c r="G347" s="130" t="s">
        <v>36</v>
      </c>
      <c r="H347" s="137">
        <v>209.4</v>
      </c>
      <c r="I347" s="137">
        <v>225.96</v>
      </c>
      <c r="J347" s="137">
        <v>209.21</v>
      </c>
      <c r="K347" s="137"/>
      <c r="L347" s="137">
        <v>234.97</v>
      </c>
      <c r="M347" s="137"/>
      <c r="N347" s="137">
        <v>327.35000000000002</v>
      </c>
      <c r="O347" s="137">
        <v>236.81</v>
      </c>
      <c r="P347" s="118"/>
      <c r="Q347" s="118"/>
      <c r="R347" s="118"/>
      <c r="S347" s="118"/>
      <c r="T347" s="119">
        <f t="shared" si="239"/>
        <v>240.61666666666667</v>
      </c>
      <c r="U347" s="119">
        <f t="shared" si="240"/>
        <v>214.85666666666668</v>
      </c>
      <c r="V347" s="119">
        <f t="shared" si="241"/>
        <v>234.97</v>
      </c>
      <c r="W347" s="119">
        <f t="shared" si="242"/>
        <v>282.08000000000004</v>
      </c>
      <c r="X347" s="119" t="e">
        <f t="shared" si="243"/>
        <v>#DIV/0!</v>
      </c>
      <c r="Y347" s="143"/>
    </row>
    <row r="348" spans="1:25" x14ac:dyDescent="0.3">
      <c r="A348" s="110"/>
      <c r="B348" s="110"/>
      <c r="C348" s="110"/>
      <c r="D348" s="120">
        <v>1</v>
      </c>
      <c r="E348" s="114" t="s">
        <v>118</v>
      </c>
      <c r="F348" s="109"/>
      <c r="G348" s="116" t="s">
        <v>36</v>
      </c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9" t="e">
        <f t="shared" si="239"/>
        <v>#DIV/0!</v>
      </c>
      <c r="U348" s="119" t="e">
        <f t="shared" si="240"/>
        <v>#DIV/0!</v>
      </c>
      <c r="V348" s="119" t="e">
        <f t="shared" si="241"/>
        <v>#DIV/0!</v>
      </c>
      <c r="W348" s="119" t="e">
        <f t="shared" si="242"/>
        <v>#DIV/0!</v>
      </c>
      <c r="X348" s="119" t="e">
        <f t="shared" si="243"/>
        <v>#DIV/0!</v>
      </c>
      <c r="Y348" s="143"/>
    </row>
    <row r="349" spans="1:25" x14ac:dyDescent="0.3">
      <c r="A349" s="110"/>
      <c r="B349" s="110"/>
      <c r="C349" s="110"/>
      <c r="D349" s="120">
        <v>2</v>
      </c>
      <c r="E349" s="114" t="s">
        <v>119</v>
      </c>
      <c r="F349" s="109"/>
      <c r="G349" s="116" t="s">
        <v>36</v>
      </c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9" t="e">
        <f t="shared" si="239"/>
        <v>#DIV/0!</v>
      </c>
      <c r="U349" s="119" t="e">
        <f t="shared" si="240"/>
        <v>#DIV/0!</v>
      </c>
      <c r="V349" s="119" t="e">
        <f t="shared" si="241"/>
        <v>#DIV/0!</v>
      </c>
      <c r="W349" s="119" t="e">
        <f t="shared" si="242"/>
        <v>#DIV/0!</v>
      </c>
      <c r="X349" s="119" t="e">
        <f t="shared" si="243"/>
        <v>#DIV/0!</v>
      </c>
      <c r="Y349" s="143"/>
    </row>
    <row r="350" spans="1:25" x14ac:dyDescent="0.3">
      <c r="A350" s="110"/>
      <c r="B350" s="110"/>
      <c r="C350" s="110"/>
      <c r="D350" s="120">
        <v>3</v>
      </c>
      <c r="E350" s="114" t="s">
        <v>120</v>
      </c>
      <c r="F350" s="109"/>
      <c r="G350" s="116" t="s">
        <v>36</v>
      </c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9" t="e">
        <f t="shared" si="239"/>
        <v>#DIV/0!</v>
      </c>
      <c r="U350" s="119" t="e">
        <f t="shared" si="240"/>
        <v>#DIV/0!</v>
      </c>
      <c r="V350" s="119" t="e">
        <f t="shared" si="241"/>
        <v>#DIV/0!</v>
      </c>
      <c r="W350" s="119" t="e">
        <f t="shared" si="242"/>
        <v>#DIV/0!</v>
      </c>
      <c r="X350" s="119" t="e">
        <f t="shared" si="243"/>
        <v>#DIV/0!</v>
      </c>
      <c r="Y350" s="143"/>
    </row>
    <row r="351" spans="1:25" x14ac:dyDescent="0.3">
      <c r="A351" s="110"/>
      <c r="B351" s="110">
        <v>2</v>
      </c>
      <c r="C351" s="114" t="s">
        <v>74</v>
      </c>
      <c r="D351" s="108"/>
      <c r="E351" s="108"/>
      <c r="F351" s="109"/>
      <c r="G351" s="116" t="s">
        <v>36</v>
      </c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9" t="e">
        <f t="shared" si="239"/>
        <v>#DIV/0!</v>
      </c>
      <c r="U351" s="119" t="e">
        <f t="shared" si="240"/>
        <v>#DIV/0!</v>
      </c>
      <c r="V351" s="119" t="e">
        <f t="shared" si="241"/>
        <v>#DIV/0!</v>
      </c>
      <c r="W351" s="119" t="e">
        <f t="shared" si="242"/>
        <v>#DIV/0!</v>
      </c>
      <c r="X351" s="119" t="e">
        <f t="shared" si="243"/>
        <v>#DIV/0!</v>
      </c>
      <c r="Y351" s="143"/>
    </row>
    <row r="352" spans="1:25" x14ac:dyDescent="0.3">
      <c r="A352" s="110"/>
      <c r="B352" s="110"/>
      <c r="C352" s="133"/>
      <c r="D352" s="120">
        <v>1</v>
      </c>
      <c r="E352" s="114" t="s">
        <v>118</v>
      </c>
      <c r="F352" s="109"/>
      <c r="G352" s="116" t="s">
        <v>36</v>
      </c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9" t="e">
        <f t="shared" si="239"/>
        <v>#DIV/0!</v>
      </c>
      <c r="U352" s="119" t="e">
        <f t="shared" si="240"/>
        <v>#DIV/0!</v>
      </c>
      <c r="V352" s="119" t="e">
        <f t="shared" si="241"/>
        <v>#DIV/0!</v>
      </c>
      <c r="W352" s="119" t="e">
        <f t="shared" si="242"/>
        <v>#DIV/0!</v>
      </c>
      <c r="X352" s="119" t="e">
        <f t="shared" si="243"/>
        <v>#DIV/0!</v>
      </c>
      <c r="Y352" s="143"/>
    </row>
    <row r="353" spans="1:25" x14ac:dyDescent="0.3">
      <c r="A353" s="110"/>
      <c r="B353" s="110"/>
      <c r="C353" s="133"/>
      <c r="D353" s="120">
        <v>2</v>
      </c>
      <c r="E353" s="114" t="s">
        <v>119</v>
      </c>
      <c r="F353" s="109"/>
      <c r="G353" s="116" t="s">
        <v>36</v>
      </c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9" t="e">
        <f t="shared" si="239"/>
        <v>#DIV/0!</v>
      </c>
      <c r="U353" s="119" t="e">
        <f t="shared" si="240"/>
        <v>#DIV/0!</v>
      </c>
      <c r="V353" s="119" t="e">
        <f t="shared" si="241"/>
        <v>#DIV/0!</v>
      </c>
      <c r="W353" s="119" t="e">
        <f t="shared" si="242"/>
        <v>#DIV/0!</v>
      </c>
      <c r="X353" s="119" t="e">
        <f t="shared" si="243"/>
        <v>#DIV/0!</v>
      </c>
      <c r="Y353" s="143"/>
    </row>
    <row r="354" spans="1:25" x14ac:dyDescent="0.3">
      <c r="A354" s="110"/>
      <c r="B354" s="110">
        <v>3</v>
      </c>
      <c r="C354" s="114" t="s">
        <v>75</v>
      </c>
      <c r="D354" s="108"/>
      <c r="E354" s="108"/>
      <c r="F354" s="109"/>
      <c r="G354" s="116" t="s">
        <v>36</v>
      </c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9" t="e">
        <f t="shared" si="239"/>
        <v>#DIV/0!</v>
      </c>
      <c r="U354" s="119" t="e">
        <f t="shared" si="240"/>
        <v>#DIV/0!</v>
      </c>
      <c r="V354" s="119" t="e">
        <f t="shared" si="241"/>
        <v>#DIV/0!</v>
      </c>
      <c r="W354" s="119" t="e">
        <f t="shared" si="242"/>
        <v>#DIV/0!</v>
      </c>
      <c r="X354" s="119" t="e">
        <f t="shared" si="243"/>
        <v>#DIV/0!</v>
      </c>
      <c r="Y354" s="143"/>
    </row>
    <row r="355" spans="1:25" x14ac:dyDescent="0.3">
      <c r="A355" s="110"/>
      <c r="B355" s="135"/>
      <c r="C355" s="124"/>
      <c r="D355" s="120">
        <v>1</v>
      </c>
      <c r="E355" s="114" t="s">
        <v>118</v>
      </c>
      <c r="F355" s="109"/>
      <c r="G355" s="116" t="s">
        <v>36</v>
      </c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9" t="e">
        <f t="shared" si="239"/>
        <v>#DIV/0!</v>
      </c>
      <c r="U355" s="119" t="e">
        <f t="shared" si="240"/>
        <v>#DIV/0!</v>
      </c>
      <c r="V355" s="119" t="e">
        <f t="shared" si="241"/>
        <v>#DIV/0!</v>
      </c>
      <c r="W355" s="119" t="e">
        <f t="shared" si="242"/>
        <v>#DIV/0!</v>
      </c>
      <c r="X355" s="119" t="e">
        <f t="shared" si="243"/>
        <v>#DIV/0!</v>
      </c>
      <c r="Y355" s="143"/>
    </row>
    <row r="356" spans="1:25" x14ac:dyDescent="0.3">
      <c r="A356" s="110"/>
      <c r="B356" s="135"/>
      <c r="C356" s="124"/>
      <c r="D356" s="120">
        <v>2</v>
      </c>
      <c r="E356" s="114" t="s">
        <v>119</v>
      </c>
      <c r="F356" s="109"/>
      <c r="G356" s="116" t="s">
        <v>36</v>
      </c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9" t="e">
        <f t="shared" si="239"/>
        <v>#DIV/0!</v>
      </c>
      <c r="U356" s="119" t="e">
        <f t="shared" si="240"/>
        <v>#DIV/0!</v>
      </c>
      <c r="V356" s="119" t="e">
        <f t="shared" si="241"/>
        <v>#DIV/0!</v>
      </c>
      <c r="W356" s="119" t="e">
        <f t="shared" si="242"/>
        <v>#DIV/0!</v>
      </c>
      <c r="X356" s="119" t="e">
        <f t="shared" si="243"/>
        <v>#DIV/0!</v>
      </c>
      <c r="Y356" s="143"/>
    </row>
    <row r="357" spans="1:25" x14ac:dyDescent="0.3">
      <c r="A357" s="110"/>
      <c r="B357" s="135"/>
      <c r="C357" s="124"/>
      <c r="D357" s="120">
        <v>3</v>
      </c>
      <c r="E357" s="114" t="s">
        <v>120</v>
      </c>
      <c r="F357" s="109"/>
      <c r="G357" s="116" t="s">
        <v>36</v>
      </c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9" t="e">
        <f t="shared" si="239"/>
        <v>#DIV/0!</v>
      </c>
      <c r="U357" s="119" t="e">
        <f t="shared" si="240"/>
        <v>#DIV/0!</v>
      </c>
      <c r="V357" s="119" t="e">
        <f t="shared" si="241"/>
        <v>#DIV/0!</v>
      </c>
      <c r="W357" s="119" t="e">
        <f t="shared" si="242"/>
        <v>#DIV/0!</v>
      </c>
      <c r="X357" s="119" t="e">
        <f t="shared" si="243"/>
        <v>#DIV/0!</v>
      </c>
      <c r="Y357" s="143"/>
    </row>
    <row r="358" spans="1:25" x14ac:dyDescent="0.3">
      <c r="A358" s="110"/>
      <c r="B358" s="135">
        <v>4</v>
      </c>
      <c r="C358" s="114" t="s">
        <v>76</v>
      </c>
      <c r="D358" s="108"/>
      <c r="E358" s="108"/>
      <c r="F358" s="109"/>
      <c r="G358" s="116" t="s">
        <v>39</v>
      </c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9" t="e">
        <f t="shared" si="239"/>
        <v>#DIV/0!</v>
      </c>
      <c r="U358" s="119" t="e">
        <f t="shared" si="240"/>
        <v>#DIV/0!</v>
      </c>
      <c r="V358" s="119" t="e">
        <f t="shared" si="241"/>
        <v>#DIV/0!</v>
      </c>
      <c r="W358" s="119" t="e">
        <f t="shared" si="242"/>
        <v>#DIV/0!</v>
      </c>
      <c r="X358" s="119" t="e">
        <f t="shared" si="243"/>
        <v>#DIV/0!</v>
      </c>
      <c r="Y358" s="143"/>
    </row>
    <row r="359" spans="1:25" x14ac:dyDescent="0.3">
      <c r="A359" s="110"/>
      <c r="B359" s="135"/>
      <c r="C359" s="124"/>
      <c r="D359" s="144"/>
      <c r="E359" s="124"/>
      <c r="F359" s="125"/>
      <c r="G359" s="11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43"/>
      <c r="U359" s="143"/>
      <c r="V359" s="143"/>
      <c r="W359" s="143"/>
      <c r="X359" s="143"/>
      <c r="Y359" s="143"/>
    </row>
    <row r="360" spans="1:25" x14ac:dyDescent="0.3">
      <c r="A360" s="143">
        <v>2</v>
      </c>
      <c r="B360" s="114" t="s">
        <v>77</v>
      </c>
      <c r="C360" s="108"/>
      <c r="D360" s="108"/>
      <c r="E360" s="108"/>
      <c r="F360" s="109"/>
      <c r="G360" s="112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43"/>
      <c r="U360" s="143"/>
      <c r="V360" s="143"/>
      <c r="W360" s="143"/>
      <c r="X360" s="143"/>
      <c r="Y360" s="143"/>
    </row>
    <row r="361" spans="1:25" x14ac:dyDescent="0.3">
      <c r="A361" s="110"/>
      <c r="B361" s="148">
        <v>1</v>
      </c>
      <c r="C361" s="127" t="str">
        <f>C341</f>
        <v>Terminal Multipurpose</v>
      </c>
      <c r="D361" s="128"/>
      <c r="E361" s="128"/>
      <c r="F361" s="129"/>
      <c r="G361" s="149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43"/>
      <c r="U361" s="143"/>
      <c r="V361" s="143"/>
      <c r="W361" s="143"/>
      <c r="X361" s="143"/>
      <c r="Y361" s="143"/>
    </row>
    <row r="362" spans="1:25" x14ac:dyDescent="0.3">
      <c r="A362" s="110"/>
      <c r="B362" s="148"/>
      <c r="C362" s="148">
        <v>1</v>
      </c>
      <c r="D362" s="127" t="str">
        <f t="shared" ref="D362:D364" si="244">D342</f>
        <v>General Cargo</v>
      </c>
      <c r="E362" s="128"/>
      <c r="F362" s="129"/>
      <c r="G362" s="130" t="str">
        <f t="shared" ref="G362:G378" si="245">G342</f>
        <v>T/G/H</v>
      </c>
      <c r="H362" s="137">
        <v>40.65</v>
      </c>
      <c r="I362" s="137">
        <v>76.849999999999994</v>
      </c>
      <c r="J362" s="137">
        <v>57.36</v>
      </c>
      <c r="K362" s="137">
        <v>42.13</v>
      </c>
      <c r="L362" s="137">
        <v>69.59</v>
      </c>
      <c r="M362" s="137">
        <v>58.37</v>
      </c>
      <c r="N362" s="137">
        <v>40.47</v>
      </c>
      <c r="O362" s="137">
        <v>44.74</v>
      </c>
      <c r="P362" s="118"/>
      <c r="Q362" s="118"/>
      <c r="R362" s="118"/>
      <c r="S362" s="118"/>
      <c r="T362" s="119">
        <f t="shared" ref="T362:T378" si="246">AVERAGE(H362:S362)</f>
        <v>53.77000000000001</v>
      </c>
      <c r="U362" s="119">
        <f t="shared" ref="U362:U378" si="247">AVERAGE(H362:J362)</f>
        <v>58.286666666666669</v>
      </c>
      <c r="V362" s="119">
        <f t="shared" ref="V362:V378" si="248">AVERAGE(K362:M362)</f>
        <v>56.696666666666665</v>
      </c>
      <c r="W362" s="119">
        <f t="shared" ref="W362:W378" si="249">AVERAGE(N362:P362)</f>
        <v>42.605000000000004</v>
      </c>
      <c r="X362" s="119" t="e">
        <f t="shared" ref="X362:X378" si="250">AVERAGE(Q362:S362)</f>
        <v>#DIV/0!</v>
      </c>
      <c r="Y362" s="143"/>
    </row>
    <row r="363" spans="1:25" x14ac:dyDescent="0.3">
      <c r="A363" s="110"/>
      <c r="B363" s="148"/>
      <c r="C363" s="148">
        <v>2</v>
      </c>
      <c r="D363" s="127" t="str">
        <f t="shared" si="244"/>
        <v>Bag Cargo</v>
      </c>
      <c r="E363" s="128"/>
      <c r="F363" s="129"/>
      <c r="G363" s="130" t="str">
        <f t="shared" si="245"/>
        <v>T/G/H</v>
      </c>
      <c r="H363" s="137">
        <v>30.46</v>
      </c>
      <c r="I363" s="137">
        <v>48.72</v>
      </c>
      <c r="J363" s="137">
        <v>43.22</v>
      </c>
      <c r="K363" s="137">
        <v>27.79</v>
      </c>
      <c r="L363" s="137">
        <v>56.73</v>
      </c>
      <c r="M363" s="137">
        <v>38.909999999999997</v>
      </c>
      <c r="N363" s="137">
        <v>54.9</v>
      </c>
      <c r="O363" s="137">
        <v>33.97</v>
      </c>
      <c r="P363" s="118"/>
      <c r="Q363" s="118"/>
      <c r="R363" s="118"/>
      <c r="S363" s="118"/>
      <c r="T363" s="119">
        <f t="shared" si="246"/>
        <v>41.837499999999991</v>
      </c>
      <c r="U363" s="119">
        <f t="shared" si="247"/>
        <v>40.800000000000004</v>
      </c>
      <c r="V363" s="119">
        <f t="shared" si="248"/>
        <v>41.143333333333331</v>
      </c>
      <c r="W363" s="119">
        <f t="shared" si="249"/>
        <v>44.435000000000002</v>
      </c>
      <c r="X363" s="119" t="e">
        <f t="shared" si="250"/>
        <v>#DIV/0!</v>
      </c>
      <c r="Y363" s="143"/>
    </row>
    <row r="364" spans="1:25" x14ac:dyDescent="0.3">
      <c r="A364" s="110"/>
      <c r="B364" s="148"/>
      <c r="C364" s="148">
        <v>3</v>
      </c>
      <c r="D364" s="127" t="str">
        <f t="shared" si="244"/>
        <v>Curah Cair</v>
      </c>
      <c r="E364" s="128"/>
      <c r="F364" s="129"/>
      <c r="G364" s="130" t="str">
        <f t="shared" si="245"/>
        <v>T/G/H</v>
      </c>
      <c r="H364" s="137">
        <v>120.23</v>
      </c>
      <c r="I364" s="137">
        <v>126.04</v>
      </c>
      <c r="J364" s="137">
        <v>106.03</v>
      </c>
      <c r="K364" s="137">
        <v>103.21</v>
      </c>
      <c r="L364" s="137">
        <v>101.53</v>
      </c>
      <c r="M364" s="137">
        <v>103.04</v>
      </c>
      <c r="N364" s="137">
        <v>124.77</v>
      </c>
      <c r="O364" s="137">
        <v>114.95</v>
      </c>
      <c r="P364" s="118"/>
      <c r="Q364" s="118"/>
      <c r="R364" s="118"/>
      <c r="S364" s="118"/>
      <c r="T364" s="119">
        <f t="shared" si="246"/>
        <v>112.47499999999999</v>
      </c>
      <c r="U364" s="119">
        <f t="shared" si="247"/>
        <v>117.43333333333334</v>
      </c>
      <c r="V364" s="119">
        <f t="shared" si="248"/>
        <v>102.59333333333335</v>
      </c>
      <c r="W364" s="119">
        <f t="shared" si="249"/>
        <v>119.86</v>
      </c>
      <c r="X364" s="119" t="e">
        <f t="shared" si="250"/>
        <v>#DIV/0!</v>
      </c>
      <c r="Y364" s="143"/>
    </row>
    <row r="365" spans="1:25" x14ac:dyDescent="0.3">
      <c r="A365" s="110"/>
      <c r="B365" s="110"/>
      <c r="C365" s="110"/>
      <c r="D365" s="120">
        <v>1</v>
      </c>
      <c r="E365" s="114" t="str">
        <f t="shared" ref="E365:E366" si="251">E345</f>
        <v>Melalui truk</v>
      </c>
      <c r="F365" s="109"/>
      <c r="G365" s="116" t="str">
        <f t="shared" si="245"/>
        <v>T/G/H</v>
      </c>
      <c r="H365" s="137"/>
      <c r="I365" s="137"/>
      <c r="J365" s="137"/>
      <c r="K365" s="137"/>
      <c r="L365" s="137"/>
      <c r="M365" s="137"/>
      <c r="N365" s="137"/>
      <c r="O365" s="137"/>
      <c r="P365" s="118"/>
      <c r="Q365" s="118"/>
      <c r="R365" s="118"/>
      <c r="S365" s="118"/>
      <c r="T365" s="119" t="e">
        <f t="shared" si="246"/>
        <v>#DIV/0!</v>
      </c>
      <c r="U365" s="119" t="e">
        <f t="shared" si="247"/>
        <v>#DIV/0!</v>
      </c>
      <c r="V365" s="119" t="e">
        <f t="shared" si="248"/>
        <v>#DIV/0!</v>
      </c>
      <c r="W365" s="119" t="e">
        <f t="shared" si="249"/>
        <v>#DIV/0!</v>
      </c>
      <c r="X365" s="119" t="e">
        <f t="shared" si="250"/>
        <v>#DIV/0!</v>
      </c>
      <c r="Y365" s="143"/>
    </row>
    <row r="366" spans="1:25" x14ac:dyDescent="0.3">
      <c r="A366" s="110"/>
      <c r="B366" s="110"/>
      <c r="C366" s="110"/>
      <c r="D366" s="120">
        <v>2</v>
      </c>
      <c r="E366" s="114" t="str">
        <f t="shared" si="251"/>
        <v>Melalui pipa</v>
      </c>
      <c r="F366" s="109"/>
      <c r="G366" s="116" t="str">
        <f t="shared" si="245"/>
        <v>T/G/H</v>
      </c>
      <c r="H366" s="137"/>
      <c r="I366" s="137"/>
      <c r="J366" s="137"/>
      <c r="K366" s="137"/>
      <c r="L366" s="137"/>
      <c r="M366" s="137"/>
      <c r="N366" s="137"/>
      <c r="O366" s="137"/>
      <c r="P366" s="118"/>
      <c r="Q366" s="118"/>
      <c r="R366" s="118"/>
      <c r="S366" s="118"/>
      <c r="T366" s="119" t="e">
        <f t="shared" si="246"/>
        <v>#DIV/0!</v>
      </c>
      <c r="U366" s="119" t="e">
        <f t="shared" si="247"/>
        <v>#DIV/0!</v>
      </c>
      <c r="V366" s="119" t="e">
        <f t="shared" si="248"/>
        <v>#DIV/0!</v>
      </c>
      <c r="W366" s="119" t="e">
        <f t="shared" si="249"/>
        <v>#DIV/0!</v>
      </c>
      <c r="X366" s="119" t="e">
        <f t="shared" si="250"/>
        <v>#DIV/0!</v>
      </c>
      <c r="Y366" s="143"/>
    </row>
    <row r="367" spans="1:25" x14ac:dyDescent="0.3">
      <c r="A367" s="110"/>
      <c r="B367" s="148"/>
      <c r="C367" s="148">
        <v>4</v>
      </c>
      <c r="D367" s="127" t="str">
        <f>D347</f>
        <v>Curah Kering</v>
      </c>
      <c r="E367" s="128"/>
      <c r="F367" s="129"/>
      <c r="G367" s="130" t="str">
        <f t="shared" si="245"/>
        <v>T/G/H</v>
      </c>
      <c r="H367" s="137">
        <v>216.62</v>
      </c>
      <c r="I367" s="137">
        <v>218.23</v>
      </c>
      <c r="J367" s="137">
        <v>204.81</v>
      </c>
      <c r="K367" s="137">
        <v>218.22</v>
      </c>
      <c r="L367" s="137">
        <v>236.29</v>
      </c>
      <c r="M367" s="137">
        <v>233.58</v>
      </c>
      <c r="N367" s="137">
        <v>220.78</v>
      </c>
      <c r="O367" s="137">
        <v>241.37</v>
      </c>
      <c r="P367" s="118"/>
      <c r="Q367" s="118"/>
      <c r="R367" s="118"/>
      <c r="S367" s="118"/>
      <c r="T367" s="119">
        <f t="shared" si="246"/>
        <v>223.73750000000001</v>
      </c>
      <c r="U367" s="119">
        <f t="shared" si="247"/>
        <v>213.22000000000003</v>
      </c>
      <c r="V367" s="119">
        <f t="shared" si="248"/>
        <v>229.36333333333334</v>
      </c>
      <c r="W367" s="119">
        <f t="shared" si="249"/>
        <v>231.07499999999999</v>
      </c>
      <c r="X367" s="119" t="e">
        <f t="shared" si="250"/>
        <v>#DIV/0!</v>
      </c>
      <c r="Y367" s="143"/>
    </row>
    <row r="368" spans="1:25" x14ac:dyDescent="0.3">
      <c r="A368" s="110"/>
      <c r="B368" s="110"/>
      <c r="C368" s="110"/>
      <c r="D368" s="120">
        <v>1</v>
      </c>
      <c r="E368" s="114" t="str">
        <f t="shared" ref="E368:E370" si="252">E348</f>
        <v>Melalui truk</v>
      </c>
      <c r="F368" s="109"/>
      <c r="G368" s="116" t="str">
        <f t="shared" si="245"/>
        <v>T/G/H</v>
      </c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9" t="e">
        <f t="shared" si="246"/>
        <v>#DIV/0!</v>
      </c>
      <c r="U368" s="119" t="e">
        <f t="shared" si="247"/>
        <v>#DIV/0!</v>
      </c>
      <c r="V368" s="119" t="e">
        <f t="shared" si="248"/>
        <v>#DIV/0!</v>
      </c>
      <c r="W368" s="119" t="e">
        <f t="shared" si="249"/>
        <v>#DIV/0!</v>
      </c>
      <c r="X368" s="119" t="e">
        <f t="shared" si="250"/>
        <v>#DIV/0!</v>
      </c>
      <c r="Y368" s="143"/>
    </row>
    <row r="369" spans="1:25" x14ac:dyDescent="0.3">
      <c r="A369" s="110"/>
      <c r="B369" s="110"/>
      <c r="C369" s="110"/>
      <c r="D369" s="120">
        <v>2</v>
      </c>
      <c r="E369" s="114" t="str">
        <f t="shared" si="252"/>
        <v>Melalui pipa</v>
      </c>
      <c r="F369" s="109"/>
      <c r="G369" s="116" t="str">
        <f t="shared" si="245"/>
        <v>T/G/H</v>
      </c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9" t="e">
        <f t="shared" si="246"/>
        <v>#DIV/0!</v>
      </c>
      <c r="U369" s="119" t="e">
        <f t="shared" si="247"/>
        <v>#DIV/0!</v>
      </c>
      <c r="V369" s="119" t="e">
        <f t="shared" si="248"/>
        <v>#DIV/0!</v>
      </c>
      <c r="W369" s="119" t="e">
        <f t="shared" si="249"/>
        <v>#DIV/0!</v>
      </c>
      <c r="X369" s="119" t="e">
        <f t="shared" si="250"/>
        <v>#DIV/0!</v>
      </c>
      <c r="Y369" s="143"/>
    </row>
    <row r="370" spans="1:25" x14ac:dyDescent="0.3">
      <c r="A370" s="110"/>
      <c r="B370" s="110"/>
      <c r="C370" s="110"/>
      <c r="D370" s="120">
        <v>3</v>
      </c>
      <c r="E370" s="114" t="str">
        <f t="shared" si="252"/>
        <v>Melalui konveyor</v>
      </c>
      <c r="F370" s="109"/>
      <c r="G370" s="116" t="str">
        <f t="shared" si="245"/>
        <v>T/G/H</v>
      </c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9" t="e">
        <f t="shared" si="246"/>
        <v>#DIV/0!</v>
      </c>
      <c r="U370" s="119" t="e">
        <f t="shared" si="247"/>
        <v>#DIV/0!</v>
      </c>
      <c r="V370" s="119" t="e">
        <f t="shared" si="248"/>
        <v>#DIV/0!</v>
      </c>
      <c r="W370" s="119" t="e">
        <f t="shared" si="249"/>
        <v>#DIV/0!</v>
      </c>
      <c r="X370" s="119" t="e">
        <f t="shared" si="250"/>
        <v>#DIV/0!</v>
      </c>
      <c r="Y370" s="143"/>
    </row>
    <row r="371" spans="1:25" x14ac:dyDescent="0.3">
      <c r="A371" s="110"/>
      <c r="B371" s="110">
        <v>2</v>
      </c>
      <c r="C371" s="114" t="str">
        <f>C351</f>
        <v>Terminal Curah Cair</v>
      </c>
      <c r="D371" s="108"/>
      <c r="E371" s="108"/>
      <c r="F371" s="109"/>
      <c r="G371" s="116" t="str">
        <f t="shared" si="245"/>
        <v>T/G/H</v>
      </c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9" t="e">
        <f t="shared" si="246"/>
        <v>#DIV/0!</v>
      </c>
      <c r="U371" s="119" t="e">
        <f t="shared" si="247"/>
        <v>#DIV/0!</v>
      </c>
      <c r="V371" s="119" t="e">
        <f t="shared" si="248"/>
        <v>#DIV/0!</v>
      </c>
      <c r="W371" s="119" t="e">
        <f t="shared" si="249"/>
        <v>#DIV/0!</v>
      </c>
      <c r="X371" s="119" t="e">
        <f t="shared" si="250"/>
        <v>#DIV/0!</v>
      </c>
      <c r="Y371" s="143"/>
    </row>
    <row r="372" spans="1:25" x14ac:dyDescent="0.3">
      <c r="A372" s="110"/>
      <c r="B372" s="110"/>
      <c r="C372" s="133"/>
      <c r="D372" s="120">
        <v>1</v>
      </c>
      <c r="E372" s="114" t="str">
        <f t="shared" ref="E372:E373" si="253">E352</f>
        <v>Melalui truk</v>
      </c>
      <c r="F372" s="109"/>
      <c r="G372" s="116" t="str">
        <f t="shared" si="245"/>
        <v>T/G/H</v>
      </c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9" t="e">
        <f t="shared" si="246"/>
        <v>#DIV/0!</v>
      </c>
      <c r="U372" s="119" t="e">
        <f t="shared" si="247"/>
        <v>#DIV/0!</v>
      </c>
      <c r="V372" s="119" t="e">
        <f t="shared" si="248"/>
        <v>#DIV/0!</v>
      </c>
      <c r="W372" s="119" t="e">
        <f t="shared" si="249"/>
        <v>#DIV/0!</v>
      </c>
      <c r="X372" s="119" t="e">
        <f t="shared" si="250"/>
        <v>#DIV/0!</v>
      </c>
      <c r="Y372" s="143"/>
    </row>
    <row r="373" spans="1:25" x14ac:dyDescent="0.3">
      <c r="A373" s="110"/>
      <c r="B373" s="110"/>
      <c r="C373" s="133"/>
      <c r="D373" s="120">
        <v>2</v>
      </c>
      <c r="E373" s="114" t="str">
        <f t="shared" si="253"/>
        <v>Melalui pipa</v>
      </c>
      <c r="F373" s="109"/>
      <c r="G373" s="116" t="str">
        <f t="shared" si="245"/>
        <v>T/G/H</v>
      </c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9" t="e">
        <f t="shared" si="246"/>
        <v>#DIV/0!</v>
      </c>
      <c r="U373" s="119" t="e">
        <f t="shared" si="247"/>
        <v>#DIV/0!</v>
      </c>
      <c r="V373" s="119" t="e">
        <f t="shared" si="248"/>
        <v>#DIV/0!</v>
      </c>
      <c r="W373" s="119" t="e">
        <f t="shared" si="249"/>
        <v>#DIV/0!</v>
      </c>
      <c r="X373" s="119" t="e">
        <f t="shared" si="250"/>
        <v>#DIV/0!</v>
      </c>
      <c r="Y373" s="143"/>
    </row>
    <row r="374" spans="1:25" x14ac:dyDescent="0.3">
      <c r="A374" s="110"/>
      <c r="B374" s="110">
        <v>3</v>
      </c>
      <c r="C374" s="114" t="str">
        <f>C354</f>
        <v>Terminal Curah Kering</v>
      </c>
      <c r="D374" s="108"/>
      <c r="E374" s="108"/>
      <c r="F374" s="109"/>
      <c r="G374" s="116" t="str">
        <f t="shared" si="245"/>
        <v>T/G/H</v>
      </c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9" t="e">
        <f t="shared" si="246"/>
        <v>#DIV/0!</v>
      </c>
      <c r="U374" s="119" t="e">
        <f t="shared" si="247"/>
        <v>#DIV/0!</v>
      </c>
      <c r="V374" s="119" t="e">
        <f t="shared" si="248"/>
        <v>#DIV/0!</v>
      </c>
      <c r="W374" s="119" t="e">
        <f t="shared" si="249"/>
        <v>#DIV/0!</v>
      </c>
      <c r="X374" s="119" t="e">
        <f t="shared" si="250"/>
        <v>#DIV/0!</v>
      </c>
      <c r="Y374" s="143"/>
    </row>
    <row r="375" spans="1:25" x14ac:dyDescent="0.3">
      <c r="A375" s="110"/>
      <c r="B375" s="135"/>
      <c r="C375" s="124"/>
      <c r="D375" s="120">
        <v>1</v>
      </c>
      <c r="E375" s="114" t="str">
        <f t="shared" ref="E375:E377" si="254">E355</f>
        <v>Melalui truk</v>
      </c>
      <c r="F375" s="109"/>
      <c r="G375" s="116" t="str">
        <f t="shared" si="245"/>
        <v>T/G/H</v>
      </c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9" t="e">
        <f t="shared" si="246"/>
        <v>#DIV/0!</v>
      </c>
      <c r="U375" s="119" t="e">
        <f t="shared" si="247"/>
        <v>#DIV/0!</v>
      </c>
      <c r="V375" s="119" t="e">
        <f t="shared" si="248"/>
        <v>#DIV/0!</v>
      </c>
      <c r="W375" s="119" t="e">
        <f t="shared" si="249"/>
        <v>#DIV/0!</v>
      </c>
      <c r="X375" s="119" t="e">
        <f t="shared" si="250"/>
        <v>#DIV/0!</v>
      </c>
      <c r="Y375" s="143"/>
    </row>
    <row r="376" spans="1:25" x14ac:dyDescent="0.3">
      <c r="A376" s="110"/>
      <c r="B376" s="135"/>
      <c r="C376" s="124"/>
      <c r="D376" s="120">
        <v>2</v>
      </c>
      <c r="E376" s="114" t="str">
        <f t="shared" si="254"/>
        <v>Melalui pipa</v>
      </c>
      <c r="F376" s="109"/>
      <c r="G376" s="116" t="str">
        <f t="shared" si="245"/>
        <v>T/G/H</v>
      </c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9" t="e">
        <f t="shared" si="246"/>
        <v>#DIV/0!</v>
      </c>
      <c r="U376" s="119" t="e">
        <f t="shared" si="247"/>
        <v>#DIV/0!</v>
      </c>
      <c r="V376" s="119" t="e">
        <f t="shared" si="248"/>
        <v>#DIV/0!</v>
      </c>
      <c r="W376" s="119" t="e">
        <f t="shared" si="249"/>
        <v>#DIV/0!</v>
      </c>
      <c r="X376" s="119" t="e">
        <f t="shared" si="250"/>
        <v>#DIV/0!</v>
      </c>
      <c r="Y376" s="143"/>
    </row>
    <row r="377" spans="1:25" x14ac:dyDescent="0.3">
      <c r="A377" s="110"/>
      <c r="B377" s="135"/>
      <c r="C377" s="124"/>
      <c r="D377" s="120">
        <v>3</v>
      </c>
      <c r="E377" s="114" t="str">
        <f t="shared" si="254"/>
        <v>Melalui konveyor</v>
      </c>
      <c r="F377" s="109"/>
      <c r="G377" s="116" t="str">
        <f t="shared" si="245"/>
        <v>T/G/H</v>
      </c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9" t="e">
        <f t="shared" si="246"/>
        <v>#DIV/0!</v>
      </c>
      <c r="U377" s="119" t="e">
        <f t="shared" si="247"/>
        <v>#DIV/0!</v>
      </c>
      <c r="V377" s="119" t="e">
        <f t="shared" si="248"/>
        <v>#DIV/0!</v>
      </c>
      <c r="W377" s="119" t="e">
        <f t="shared" si="249"/>
        <v>#DIV/0!</v>
      </c>
      <c r="X377" s="119" t="e">
        <f t="shared" si="250"/>
        <v>#DIV/0!</v>
      </c>
      <c r="Y377" s="143"/>
    </row>
    <row r="378" spans="1:25" x14ac:dyDescent="0.3">
      <c r="A378" s="110"/>
      <c r="B378" s="135">
        <v>4</v>
      </c>
      <c r="C378" s="114" t="str">
        <f>C358</f>
        <v>Terminal Kendaraan</v>
      </c>
      <c r="D378" s="108"/>
      <c r="E378" s="108"/>
      <c r="F378" s="109"/>
      <c r="G378" s="116" t="str">
        <f t="shared" si="245"/>
        <v>U/G/H</v>
      </c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9" t="e">
        <f t="shared" si="246"/>
        <v>#DIV/0!</v>
      </c>
      <c r="U378" s="119" t="e">
        <f t="shared" si="247"/>
        <v>#DIV/0!</v>
      </c>
      <c r="V378" s="119" t="e">
        <f t="shared" si="248"/>
        <v>#DIV/0!</v>
      </c>
      <c r="W378" s="119" t="e">
        <f t="shared" si="249"/>
        <v>#DIV/0!</v>
      </c>
      <c r="X378" s="119" t="e">
        <f t="shared" si="250"/>
        <v>#DIV/0!</v>
      </c>
      <c r="Y378" s="143"/>
    </row>
    <row r="379" spans="1:25" x14ac:dyDescent="0.3">
      <c r="A379" s="110"/>
      <c r="B379" s="111"/>
      <c r="C379" s="108"/>
      <c r="D379" s="108"/>
      <c r="E379" s="108"/>
      <c r="F379" s="109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43"/>
      <c r="U379" s="143"/>
      <c r="V379" s="143"/>
      <c r="W379" s="143"/>
      <c r="X379" s="143"/>
      <c r="Y379" s="143"/>
    </row>
    <row r="380" spans="1:25" x14ac:dyDescent="0.3">
      <c r="A380" s="110">
        <v>3</v>
      </c>
      <c r="B380" s="114" t="s">
        <v>121</v>
      </c>
      <c r="C380" s="108"/>
      <c r="D380" s="108"/>
      <c r="E380" s="108"/>
      <c r="F380" s="109"/>
      <c r="G380" s="112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43"/>
      <c r="U380" s="143"/>
      <c r="V380" s="143"/>
      <c r="W380" s="143"/>
      <c r="X380" s="143"/>
      <c r="Y380" s="143"/>
    </row>
    <row r="381" spans="1:25" x14ac:dyDescent="0.3">
      <c r="A381" s="110"/>
      <c r="B381" s="148">
        <v>1</v>
      </c>
      <c r="C381" s="127" t="str">
        <f>C361</f>
        <v>Terminal Multipurpose</v>
      </c>
      <c r="D381" s="128"/>
      <c r="E381" s="128"/>
      <c r="F381" s="129"/>
      <c r="G381" s="149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43"/>
      <c r="U381" s="143"/>
      <c r="V381" s="143"/>
      <c r="W381" s="143"/>
      <c r="X381" s="143"/>
      <c r="Y381" s="143"/>
    </row>
    <row r="382" spans="1:25" x14ac:dyDescent="0.3">
      <c r="A382" s="110"/>
      <c r="B382" s="148"/>
      <c r="C382" s="148">
        <v>1</v>
      </c>
      <c r="D382" s="127" t="str">
        <f t="shared" ref="D382:D384" si="255">D362</f>
        <v>General Cargo</v>
      </c>
      <c r="E382" s="128"/>
      <c r="F382" s="129"/>
      <c r="G382" s="130" t="str">
        <f t="shared" ref="G382:G398" si="256">G362</f>
        <v>T/G/H</v>
      </c>
      <c r="H382" s="137">
        <f>AVERAGE(H342,H362)</f>
        <v>40.65</v>
      </c>
      <c r="I382" s="137">
        <f t="shared" ref="I382:O384" si="257">AVERAGE(I342,I362)</f>
        <v>76.849999999999994</v>
      </c>
      <c r="J382" s="137">
        <f t="shared" si="257"/>
        <v>57.36</v>
      </c>
      <c r="K382" s="137">
        <f t="shared" si="257"/>
        <v>42.13</v>
      </c>
      <c r="L382" s="137">
        <f t="shared" si="257"/>
        <v>69.59</v>
      </c>
      <c r="M382" s="137">
        <f t="shared" si="257"/>
        <v>58.37</v>
      </c>
      <c r="N382" s="137">
        <f t="shared" si="257"/>
        <v>40.47</v>
      </c>
      <c r="O382" s="137">
        <f t="shared" si="257"/>
        <v>44.74</v>
      </c>
      <c r="P382" s="137">
        <f t="shared" ref="P382:S384" si="258">SUM(P362+P342)</f>
        <v>0</v>
      </c>
      <c r="Q382" s="118">
        <f t="shared" si="258"/>
        <v>0</v>
      </c>
      <c r="R382" s="118">
        <f t="shared" si="258"/>
        <v>0</v>
      </c>
      <c r="S382" s="118">
        <f t="shared" si="258"/>
        <v>0</v>
      </c>
      <c r="T382" s="119">
        <f t="shared" ref="T382:T398" si="259">AVERAGE(H382:S382)</f>
        <v>35.846666666666671</v>
      </c>
      <c r="U382" s="119">
        <f t="shared" ref="U382:U398" si="260">AVERAGE(H382:J382)</f>
        <v>58.286666666666669</v>
      </c>
      <c r="V382" s="119">
        <f t="shared" ref="V382:V398" si="261">AVERAGE(K382:M382)</f>
        <v>56.696666666666665</v>
      </c>
      <c r="W382" s="119">
        <f t="shared" ref="W382:W398" si="262">AVERAGE(N382:P382)</f>
        <v>28.403333333333336</v>
      </c>
      <c r="X382" s="119">
        <f t="shared" ref="X382:X398" si="263">AVERAGE(Q382:S382)</f>
        <v>0</v>
      </c>
      <c r="Y382" s="143"/>
    </row>
    <row r="383" spans="1:25" x14ac:dyDescent="0.3">
      <c r="A383" s="110"/>
      <c r="B383" s="148"/>
      <c r="C383" s="148">
        <v>2</v>
      </c>
      <c r="D383" s="127" t="str">
        <f t="shared" si="255"/>
        <v>Bag Cargo</v>
      </c>
      <c r="E383" s="128"/>
      <c r="F383" s="129"/>
      <c r="G383" s="130" t="str">
        <f t="shared" si="256"/>
        <v>T/G/H</v>
      </c>
      <c r="H383" s="137">
        <f>AVERAGE(H343,H363)</f>
        <v>30.46</v>
      </c>
      <c r="I383" s="137">
        <f t="shared" si="257"/>
        <v>48.72</v>
      </c>
      <c r="J383" s="137">
        <f t="shared" si="257"/>
        <v>43.22</v>
      </c>
      <c r="K383" s="137">
        <f t="shared" si="257"/>
        <v>27.79</v>
      </c>
      <c r="L383" s="137">
        <f t="shared" si="257"/>
        <v>56.73</v>
      </c>
      <c r="M383" s="137">
        <f t="shared" si="257"/>
        <v>38.909999999999997</v>
      </c>
      <c r="N383" s="137">
        <f t="shared" si="257"/>
        <v>54.9</v>
      </c>
      <c r="O383" s="137">
        <f t="shared" si="257"/>
        <v>33.97</v>
      </c>
      <c r="P383" s="137">
        <f t="shared" si="258"/>
        <v>0</v>
      </c>
      <c r="Q383" s="118">
        <f t="shared" si="258"/>
        <v>0</v>
      </c>
      <c r="R383" s="118">
        <f t="shared" si="258"/>
        <v>0</v>
      </c>
      <c r="S383" s="118">
        <f t="shared" si="258"/>
        <v>0</v>
      </c>
      <c r="T383" s="119">
        <f t="shared" si="259"/>
        <v>27.891666666666662</v>
      </c>
      <c r="U383" s="119">
        <f t="shared" si="260"/>
        <v>40.800000000000004</v>
      </c>
      <c r="V383" s="119">
        <f t="shared" si="261"/>
        <v>41.143333333333331</v>
      </c>
      <c r="W383" s="119">
        <f t="shared" si="262"/>
        <v>29.623333333333335</v>
      </c>
      <c r="X383" s="119">
        <f t="shared" si="263"/>
        <v>0</v>
      </c>
      <c r="Y383" s="143"/>
    </row>
    <row r="384" spans="1:25" x14ac:dyDescent="0.3">
      <c r="A384" s="110"/>
      <c r="B384" s="148"/>
      <c r="C384" s="148">
        <v>3</v>
      </c>
      <c r="D384" s="127" t="str">
        <f t="shared" si="255"/>
        <v>Curah Cair</v>
      </c>
      <c r="E384" s="128"/>
      <c r="F384" s="129"/>
      <c r="G384" s="130" t="str">
        <f t="shared" si="256"/>
        <v>T/G/H</v>
      </c>
      <c r="H384" s="137">
        <f>AVERAGE(H344,H364)</f>
        <v>100.67500000000001</v>
      </c>
      <c r="I384" s="137">
        <f t="shared" si="257"/>
        <v>111.995</v>
      </c>
      <c r="J384" s="137">
        <f t="shared" si="257"/>
        <v>100.625</v>
      </c>
      <c r="K384" s="137">
        <f t="shared" si="257"/>
        <v>103.21</v>
      </c>
      <c r="L384" s="137">
        <f t="shared" si="257"/>
        <v>108.8</v>
      </c>
      <c r="M384" s="137">
        <f t="shared" si="257"/>
        <v>85.48</v>
      </c>
      <c r="N384" s="137">
        <f t="shared" si="257"/>
        <v>123.16499999999999</v>
      </c>
      <c r="O384" s="137">
        <f t="shared" si="257"/>
        <v>101.27000000000001</v>
      </c>
      <c r="P384" s="137">
        <f t="shared" si="258"/>
        <v>0</v>
      </c>
      <c r="Q384" s="118">
        <f t="shared" si="258"/>
        <v>0</v>
      </c>
      <c r="R384" s="118">
        <f t="shared" si="258"/>
        <v>0</v>
      </c>
      <c r="S384" s="118">
        <f t="shared" si="258"/>
        <v>0</v>
      </c>
      <c r="T384" s="119">
        <f t="shared" si="259"/>
        <v>69.601666666666659</v>
      </c>
      <c r="U384" s="119">
        <f t="shared" si="260"/>
        <v>104.43166666666667</v>
      </c>
      <c r="V384" s="119">
        <f t="shared" si="261"/>
        <v>99.163333333333341</v>
      </c>
      <c r="W384" s="119">
        <f t="shared" si="262"/>
        <v>74.811666666666667</v>
      </c>
      <c r="X384" s="119">
        <f t="shared" si="263"/>
        <v>0</v>
      </c>
      <c r="Y384" s="143"/>
    </row>
    <row r="385" spans="1:25" x14ac:dyDescent="0.3">
      <c r="A385" s="110"/>
      <c r="B385" s="110"/>
      <c r="C385" s="110"/>
      <c r="D385" s="120">
        <v>1</v>
      </c>
      <c r="E385" s="114" t="str">
        <f t="shared" ref="E385:E386" si="264">E365</f>
        <v>Melalui truk</v>
      </c>
      <c r="F385" s="109"/>
      <c r="G385" s="116" t="str">
        <f t="shared" si="256"/>
        <v>T/G/H</v>
      </c>
      <c r="H385" s="137"/>
      <c r="I385" s="137"/>
      <c r="J385" s="137"/>
      <c r="K385" s="137"/>
      <c r="L385" s="137"/>
      <c r="M385" s="137"/>
      <c r="N385" s="137"/>
      <c r="O385" s="137"/>
      <c r="P385" s="137"/>
      <c r="Q385" s="118"/>
      <c r="R385" s="118"/>
      <c r="S385" s="118"/>
      <c r="T385" s="119" t="e">
        <f t="shared" si="259"/>
        <v>#DIV/0!</v>
      </c>
      <c r="U385" s="119" t="e">
        <f t="shared" si="260"/>
        <v>#DIV/0!</v>
      </c>
      <c r="V385" s="119" t="e">
        <f t="shared" si="261"/>
        <v>#DIV/0!</v>
      </c>
      <c r="W385" s="119" t="e">
        <f t="shared" si="262"/>
        <v>#DIV/0!</v>
      </c>
      <c r="X385" s="119" t="e">
        <f t="shared" si="263"/>
        <v>#DIV/0!</v>
      </c>
      <c r="Y385" s="143"/>
    </row>
    <row r="386" spans="1:25" x14ac:dyDescent="0.3">
      <c r="A386" s="110"/>
      <c r="B386" s="110"/>
      <c r="C386" s="110"/>
      <c r="D386" s="120">
        <v>2</v>
      </c>
      <c r="E386" s="114" t="str">
        <f t="shared" si="264"/>
        <v>Melalui pipa</v>
      </c>
      <c r="F386" s="109"/>
      <c r="G386" s="116" t="str">
        <f t="shared" si="256"/>
        <v>T/G/H</v>
      </c>
      <c r="H386" s="137"/>
      <c r="I386" s="137"/>
      <c r="J386" s="137"/>
      <c r="K386" s="137"/>
      <c r="L386" s="137"/>
      <c r="M386" s="137"/>
      <c r="N386" s="137"/>
      <c r="O386" s="137"/>
      <c r="P386" s="137"/>
      <c r="Q386" s="118"/>
      <c r="R386" s="118"/>
      <c r="S386" s="118"/>
      <c r="T386" s="119" t="e">
        <f t="shared" si="259"/>
        <v>#DIV/0!</v>
      </c>
      <c r="U386" s="119" t="e">
        <f t="shared" si="260"/>
        <v>#DIV/0!</v>
      </c>
      <c r="V386" s="119" t="e">
        <f t="shared" si="261"/>
        <v>#DIV/0!</v>
      </c>
      <c r="W386" s="119" t="e">
        <f t="shared" si="262"/>
        <v>#DIV/0!</v>
      </c>
      <c r="X386" s="119" t="e">
        <f t="shared" si="263"/>
        <v>#DIV/0!</v>
      </c>
      <c r="Y386" s="143"/>
    </row>
    <row r="387" spans="1:25" x14ac:dyDescent="0.3">
      <c r="A387" s="110"/>
      <c r="B387" s="148"/>
      <c r="C387" s="148">
        <v>4</v>
      </c>
      <c r="D387" s="127" t="str">
        <f>D367</f>
        <v>Curah Kering</v>
      </c>
      <c r="E387" s="128"/>
      <c r="F387" s="129"/>
      <c r="G387" s="130" t="str">
        <f t="shared" si="256"/>
        <v>T/G/H</v>
      </c>
      <c r="H387" s="137">
        <f t="shared" ref="H387:O387" si="265">AVERAGE(H347,H367)</f>
        <v>213.01</v>
      </c>
      <c r="I387" s="137">
        <f t="shared" si="265"/>
        <v>222.095</v>
      </c>
      <c r="J387" s="137">
        <f t="shared" si="265"/>
        <v>207.01</v>
      </c>
      <c r="K387" s="137">
        <f t="shared" si="265"/>
        <v>218.22</v>
      </c>
      <c r="L387" s="137">
        <f t="shared" si="265"/>
        <v>235.63</v>
      </c>
      <c r="M387" s="137">
        <f t="shared" si="265"/>
        <v>233.58</v>
      </c>
      <c r="N387" s="137">
        <f t="shared" si="265"/>
        <v>274.065</v>
      </c>
      <c r="O387" s="137">
        <f t="shared" si="265"/>
        <v>239.09</v>
      </c>
      <c r="P387" s="137">
        <f>SUM(P367+P347)</f>
        <v>0</v>
      </c>
      <c r="Q387" s="118">
        <f>SUM(Q367+Q347)</f>
        <v>0</v>
      </c>
      <c r="R387" s="118">
        <f>SUM(R367+R347)</f>
        <v>0</v>
      </c>
      <c r="S387" s="118">
        <f>SUM(S367+S347)</f>
        <v>0</v>
      </c>
      <c r="T387" s="119">
        <f t="shared" si="259"/>
        <v>153.55833333333334</v>
      </c>
      <c r="U387" s="119">
        <f t="shared" si="260"/>
        <v>214.03833333333333</v>
      </c>
      <c r="V387" s="119">
        <f t="shared" si="261"/>
        <v>229.14333333333335</v>
      </c>
      <c r="W387" s="119">
        <f t="shared" si="262"/>
        <v>171.05166666666665</v>
      </c>
      <c r="X387" s="119">
        <f t="shared" si="263"/>
        <v>0</v>
      </c>
      <c r="Y387" s="143"/>
    </row>
    <row r="388" spans="1:25" x14ac:dyDescent="0.3">
      <c r="A388" s="110"/>
      <c r="B388" s="110"/>
      <c r="C388" s="110"/>
      <c r="D388" s="120">
        <v>1</v>
      </c>
      <c r="E388" s="114" t="str">
        <f t="shared" ref="E388:E390" si="266">E368</f>
        <v>Melalui truk</v>
      </c>
      <c r="F388" s="109"/>
      <c r="G388" s="116" t="str">
        <f t="shared" si="256"/>
        <v>T/G/H</v>
      </c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9" t="e">
        <f t="shared" si="259"/>
        <v>#DIV/0!</v>
      </c>
      <c r="U388" s="119" t="e">
        <f t="shared" si="260"/>
        <v>#DIV/0!</v>
      </c>
      <c r="V388" s="119" t="e">
        <f t="shared" si="261"/>
        <v>#DIV/0!</v>
      </c>
      <c r="W388" s="119" t="e">
        <f t="shared" si="262"/>
        <v>#DIV/0!</v>
      </c>
      <c r="X388" s="119" t="e">
        <f t="shared" si="263"/>
        <v>#DIV/0!</v>
      </c>
      <c r="Y388" s="143"/>
    </row>
    <row r="389" spans="1:25" x14ac:dyDescent="0.3">
      <c r="A389" s="110"/>
      <c r="B389" s="110"/>
      <c r="C389" s="110"/>
      <c r="D389" s="120">
        <v>2</v>
      </c>
      <c r="E389" s="114" t="str">
        <f t="shared" si="266"/>
        <v>Melalui pipa</v>
      </c>
      <c r="F389" s="109"/>
      <c r="G389" s="116" t="str">
        <f t="shared" si="256"/>
        <v>T/G/H</v>
      </c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9" t="e">
        <f t="shared" si="259"/>
        <v>#DIV/0!</v>
      </c>
      <c r="U389" s="119" t="e">
        <f t="shared" si="260"/>
        <v>#DIV/0!</v>
      </c>
      <c r="V389" s="119" t="e">
        <f t="shared" si="261"/>
        <v>#DIV/0!</v>
      </c>
      <c r="W389" s="119" t="e">
        <f t="shared" si="262"/>
        <v>#DIV/0!</v>
      </c>
      <c r="X389" s="119" t="e">
        <f t="shared" si="263"/>
        <v>#DIV/0!</v>
      </c>
      <c r="Y389" s="143"/>
    </row>
    <row r="390" spans="1:25" x14ac:dyDescent="0.3">
      <c r="A390" s="110"/>
      <c r="B390" s="110"/>
      <c r="C390" s="110"/>
      <c r="D390" s="120">
        <v>3</v>
      </c>
      <c r="E390" s="114" t="str">
        <f t="shared" si="266"/>
        <v>Melalui konveyor</v>
      </c>
      <c r="F390" s="109"/>
      <c r="G390" s="116" t="str">
        <f t="shared" si="256"/>
        <v>T/G/H</v>
      </c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9" t="e">
        <f t="shared" si="259"/>
        <v>#DIV/0!</v>
      </c>
      <c r="U390" s="119" t="e">
        <f t="shared" si="260"/>
        <v>#DIV/0!</v>
      </c>
      <c r="V390" s="119" t="e">
        <f t="shared" si="261"/>
        <v>#DIV/0!</v>
      </c>
      <c r="W390" s="119" t="e">
        <f t="shared" si="262"/>
        <v>#DIV/0!</v>
      </c>
      <c r="X390" s="119" t="e">
        <f t="shared" si="263"/>
        <v>#DIV/0!</v>
      </c>
      <c r="Y390" s="143"/>
    </row>
    <row r="391" spans="1:25" x14ac:dyDescent="0.3">
      <c r="A391" s="110"/>
      <c r="B391" s="110">
        <v>2</v>
      </c>
      <c r="C391" s="114" t="str">
        <f>C371</f>
        <v>Terminal Curah Cair</v>
      </c>
      <c r="D391" s="108"/>
      <c r="E391" s="108"/>
      <c r="F391" s="109"/>
      <c r="G391" s="116" t="str">
        <f t="shared" si="256"/>
        <v>T/G/H</v>
      </c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9" t="e">
        <f t="shared" si="259"/>
        <v>#DIV/0!</v>
      </c>
      <c r="U391" s="119" t="e">
        <f t="shared" si="260"/>
        <v>#DIV/0!</v>
      </c>
      <c r="V391" s="119" t="e">
        <f t="shared" si="261"/>
        <v>#DIV/0!</v>
      </c>
      <c r="W391" s="119" t="e">
        <f t="shared" si="262"/>
        <v>#DIV/0!</v>
      </c>
      <c r="X391" s="119" t="e">
        <f t="shared" si="263"/>
        <v>#DIV/0!</v>
      </c>
      <c r="Y391" s="143"/>
    </row>
    <row r="392" spans="1:25" x14ac:dyDescent="0.3">
      <c r="A392" s="110"/>
      <c r="B392" s="110"/>
      <c r="C392" s="133"/>
      <c r="D392" s="120">
        <v>1</v>
      </c>
      <c r="E392" s="114" t="str">
        <f t="shared" ref="E392:E393" si="267">E372</f>
        <v>Melalui truk</v>
      </c>
      <c r="F392" s="109"/>
      <c r="G392" s="116" t="str">
        <f t="shared" si="256"/>
        <v>T/G/H</v>
      </c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9" t="e">
        <f t="shared" si="259"/>
        <v>#DIV/0!</v>
      </c>
      <c r="U392" s="119" t="e">
        <f t="shared" si="260"/>
        <v>#DIV/0!</v>
      </c>
      <c r="V392" s="119" t="e">
        <f t="shared" si="261"/>
        <v>#DIV/0!</v>
      </c>
      <c r="W392" s="119" t="e">
        <f t="shared" si="262"/>
        <v>#DIV/0!</v>
      </c>
      <c r="X392" s="119" t="e">
        <f t="shared" si="263"/>
        <v>#DIV/0!</v>
      </c>
      <c r="Y392" s="143"/>
    </row>
    <row r="393" spans="1:25" x14ac:dyDescent="0.3">
      <c r="A393" s="110"/>
      <c r="B393" s="110"/>
      <c r="C393" s="133"/>
      <c r="D393" s="120">
        <v>2</v>
      </c>
      <c r="E393" s="114" t="str">
        <f t="shared" si="267"/>
        <v>Melalui pipa</v>
      </c>
      <c r="F393" s="109"/>
      <c r="G393" s="116" t="str">
        <f t="shared" si="256"/>
        <v>T/G/H</v>
      </c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9" t="e">
        <f t="shared" si="259"/>
        <v>#DIV/0!</v>
      </c>
      <c r="U393" s="119" t="e">
        <f t="shared" si="260"/>
        <v>#DIV/0!</v>
      </c>
      <c r="V393" s="119" t="e">
        <f t="shared" si="261"/>
        <v>#DIV/0!</v>
      </c>
      <c r="W393" s="119" t="e">
        <f t="shared" si="262"/>
        <v>#DIV/0!</v>
      </c>
      <c r="X393" s="119" t="e">
        <f t="shared" si="263"/>
        <v>#DIV/0!</v>
      </c>
      <c r="Y393" s="143"/>
    </row>
    <row r="394" spans="1:25" x14ac:dyDescent="0.3">
      <c r="A394" s="110"/>
      <c r="B394" s="110">
        <v>3</v>
      </c>
      <c r="C394" s="114" t="str">
        <f>C374</f>
        <v>Terminal Curah Kering</v>
      </c>
      <c r="D394" s="108"/>
      <c r="E394" s="108"/>
      <c r="F394" s="109"/>
      <c r="G394" s="116" t="str">
        <f t="shared" si="256"/>
        <v>T/G/H</v>
      </c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9" t="e">
        <f t="shared" si="259"/>
        <v>#DIV/0!</v>
      </c>
      <c r="U394" s="119" t="e">
        <f t="shared" si="260"/>
        <v>#DIV/0!</v>
      </c>
      <c r="V394" s="119" t="e">
        <f t="shared" si="261"/>
        <v>#DIV/0!</v>
      </c>
      <c r="W394" s="119" t="e">
        <f t="shared" si="262"/>
        <v>#DIV/0!</v>
      </c>
      <c r="X394" s="119" t="e">
        <f t="shared" si="263"/>
        <v>#DIV/0!</v>
      </c>
      <c r="Y394" s="143"/>
    </row>
    <row r="395" spans="1:25" x14ac:dyDescent="0.3">
      <c r="A395" s="110"/>
      <c r="B395" s="135"/>
      <c r="C395" s="124"/>
      <c r="D395" s="120">
        <v>1</v>
      </c>
      <c r="E395" s="114" t="str">
        <f t="shared" ref="E395:E397" si="268">E375</f>
        <v>Melalui truk</v>
      </c>
      <c r="F395" s="109"/>
      <c r="G395" s="116" t="str">
        <f t="shared" si="256"/>
        <v>T/G/H</v>
      </c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9" t="e">
        <f t="shared" si="259"/>
        <v>#DIV/0!</v>
      </c>
      <c r="U395" s="119" t="e">
        <f t="shared" si="260"/>
        <v>#DIV/0!</v>
      </c>
      <c r="V395" s="119" t="e">
        <f t="shared" si="261"/>
        <v>#DIV/0!</v>
      </c>
      <c r="W395" s="119" t="e">
        <f t="shared" si="262"/>
        <v>#DIV/0!</v>
      </c>
      <c r="X395" s="119" t="e">
        <f t="shared" si="263"/>
        <v>#DIV/0!</v>
      </c>
      <c r="Y395" s="143"/>
    </row>
    <row r="396" spans="1:25" x14ac:dyDescent="0.3">
      <c r="A396" s="110"/>
      <c r="B396" s="135"/>
      <c r="C396" s="124"/>
      <c r="D396" s="120">
        <v>2</v>
      </c>
      <c r="E396" s="114" t="str">
        <f t="shared" si="268"/>
        <v>Melalui pipa</v>
      </c>
      <c r="F396" s="109"/>
      <c r="G396" s="116" t="str">
        <f t="shared" si="256"/>
        <v>T/G/H</v>
      </c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9" t="e">
        <f t="shared" si="259"/>
        <v>#DIV/0!</v>
      </c>
      <c r="U396" s="119" t="e">
        <f t="shared" si="260"/>
        <v>#DIV/0!</v>
      </c>
      <c r="V396" s="119" t="e">
        <f t="shared" si="261"/>
        <v>#DIV/0!</v>
      </c>
      <c r="W396" s="119" t="e">
        <f t="shared" si="262"/>
        <v>#DIV/0!</v>
      </c>
      <c r="X396" s="119" t="e">
        <f t="shared" si="263"/>
        <v>#DIV/0!</v>
      </c>
      <c r="Y396" s="143"/>
    </row>
    <row r="397" spans="1:25" x14ac:dyDescent="0.3">
      <c r="A397" s="110"/>
      <c r="B397" s="135"/>
      <c r="C397" s="124"/>
      <c r="D397" s="120">
        <v>3</v>
      </c>
      <c r="E397" s="114" t="str">
        <f t="shared" si="268"/>
        <v>Melalui konveyor</v>
      </c>
      <c r="F397" s="109"/>
      <c r="G397" s="116" t="str">
        <f t="shared" si="256"/>
        <v>T/G/H</v>
      </c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9" t="e">
        <f t="shared" si="259"/>
        <v>#DIV/0!</v>
      </c>
      <c r="U397" s="119" t="e">
        <f t="shared" si="260"/>
        <v>#DIV/0!</v>
      </c>
      <c r="V397" s="119" t="e">
        <f t="shared" si="261"/>
        <v>#DIV/0!</v>
      </c>
      <c r="W397" s="119" t="e">
        <f t="shared" si="262"/>
        <v>#DIV/0!</v>
      </c>
      <c r="X397" s="119" t="e">
        <f t="shared" si="263"/>
        <v>#DIV/0!</v>
      </c>
      <c r="Y397" s="143"/>
    </row>
    <row r="398" spans="1:25" x14ac:dyDescent="0.3">
      <c r="A398" s="110"/>
      <c r="B398" s="135">
        <v>4</v>
      </c>
      <c r="C398" s="114" t="str">
        <f>C378</f>
        <v>Terminal Kendaraan</v>
      </c>
      <c r="D398" s="108"/>
      <c r="E398" s="108"/>
      <c r="F398" s="109"/>
      <c r="G398" s="116" t="str">
        <f t="shared" si="256"/>
        <v>U/G/H</v>
      </c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9" t="e">
        <f t="shared" si="259"/>
        <v>#DIV/0!</v>
      </c>
      <c r="U398" s="119" t="e">
        <f t="shared" si="260"/>
        <v>#DIV/0!</v>
      </c>
      <c r="V398" s="119" t="e">
        <f t="shared" si="261"/>
        <v>#DIV/0!</v>
      </c>
      <c r="W398" s="119" t="e">
        <f t="shared" si="262"/>
        <v>#DIV/0!</v>
      </c>
      <c r="X398" s="119" t="e">
        <f t="shared" si="263"/>
        <v>#DIV/0!</v>
      </c>
      <c r="Y398" s="143"/>
    </row>
  </sheetData>
  <mergeCells count="378">
    <mergeCell ref="E397:F397"/>
    <mergeCell ref="C398:F398"/>
    <mergeCell ref="C391:F391"/>
    <mergeCell ref="E392:F392"/>
    <mergeCell ref="E393:F393"/>
    <mergeCell ref="C394:F394"/>
    <mergeCell ref="E395:F395"/>
    <mergeCell ref="E396:F396"/>
    <mergeCell ref="E385:F385"/>
    <mergeCell ref="E386:F386"/>
    <mergeCell ref="D387:F387"/>
    <mergeCell ref="E388:F388"/>
    <mergeCell ref="E389:F389"/>
    <mergeCell ref="E390:F390"/>
    <mergeCell ref="B379:F379"/>
    <mergeCell ref="B380:F380"/>
    <mergeCell ref="C381:F381"/>
    <mergeCell ref="D382:F382"/>
    <mergeCell ref="D383:F383"/>
    <mergeCell ref="D384:F384"/>
    <mergeCell ref="E373:F373"/>
    <mergeCell ref="C374:F374"/>
    <mergeCell ref="E375:F375"/>
    <mergeCell ref="E376:F376"/>
    <mergeCell ref="E377:F377"/>
    <mergeCell ref="C378:F378"/>
    <mergeCell ref="D367:F367"/>
    <mergeCell ref="E368:F368"/>
    <mergeCell ref="E369:F369"/>
    <mergeCell ref="E370:F370"/>
    <mergeCell ref="C371:F371"/>
    <mergeCell ref="E372:F372"/>
    <mergeCell ref="C361:F361"/>
    <mergeCell ref="D362:F362"/>
    <mergeCell ref="D363:F363"/>
    <mergeCell ref="D364:F364"/>
    <mergeCell ref="E365:F365"/>
    <mergeCell ref="E366:F366"/>
    <mergeCell ref="C354:F354"/>
    <mergeCell ref="E355:F355"/>
    <mergeCell ref="E356:F356"/>
    <mergeCell ref="E357:F357"/>
    <mergeCell ref="C358:F358"/>
    <mergeCell ref="B360:F360"/>
    <mergeCell ref="E348:F348"/>
    <mergeCell ref="E349:F349"/>
    <mergeCell ref="E350:F350"/>
    <mergeCell ref="C351:F351"/>
    <mergeCell ref="E352:F352"/>
    <mergeCell ref="E353:F353"/>
    <mergeCell ref="D342:F342"/>
    <mergeCell ref="D343:F343"/>
    <mergeCell ref="D344:F344"/>
    <mergeCell ref="E345:F345"/>
    <mergeCell ref="E346:F346"/>
    <mergeCell ref="D347:F347"/>
    <mergeCell ref="G335:G337"/>
    <mergeCell ref="H335:S336"/>
    <mergeCell ref="B338:F338"/>
    <mergeCell ref="H338:S338"/>
    <mergeCell ref="B340:F340"/>
    <mergeCell ref="C341:F341"/>
    <mergeCell ref="C327:F327"/>
    <mergeCell ref="C328:F328"/>
    <mergeCell ref="B330:F330"/>
    <mergeCell ref="B331:F331"/>
    <mergeCell ref="A335:A337"/>
    <mergeCell ref="B335:F337"/>
    <mergeCell ref="D312:F312"/>
    <mergeCell ref="E313:F313"/>
    <mergeCell ref="E316:F316"/>
    <mergeCell ref="D319:F319"/>
    <mergeCell ref="E320:F320"/>
    <mergeCell ref="E323:F323"/>
    <mergeCell ref="D300:F300"/>
    <mergeCell ref="E301:F301"/>
    <mergeCell ref="E304:F304"/>
    <mergeCell ref="C308:F308"/>
    <mergeCell ref="C309:F309"/>
    <mergeCell ref="C311:F311"/>
    <mergeCell ref="B290:F290"/>
    <mergeCell ref="B291:F291"/>
    <mergeCell ref="C292:F292"/>
    <mergeCell ref="D293:F293"/>
    <mergeCell ref="E294:F294"/>
    <mergeCell ref="E297:F297"/>
    <mergeCell ref="E284:F284"/>
    <mergeCell ref="E285:F285"/>
    <mergeCell ref="D286:F286"/>
    <mergeCell ref="E287:F287"/>
    <mergeCell ref="E288:F288"/>
    <mergeCell ref="E289:F289"/>
    <mergeCell ref="E278:F278"/>
    <mergeCell ref="E279:F279"/>
    <mergeCell ref="E280:F280"/>
    <mergeCell ref="C281:F281"/>
    <mergeCell ref="D282:F282"/>
    <mergeCell ref="E283:F283"/>
    <mergeCell ref="C272:F272"/>
    <mergeCell ref="D273:F273"/>
    <mergeCell ref="E274:F274"/>
    <mergeCell ref="E275:F275"/>
    <mergeCell ref="E276:F276"/>
    <mergeCell ref="D277:F277"/>
    <mergeCell ref="G266:G268"/>
    <mergeCell ref="H266:S267"/>
    <mergeCell ref="B269:F269"/>
    <mergeCell ref="H269:S269"/>
    <mergeCell ref="B270:F270"/>
    <mergeCell ref="B271:F271"/>
    <mergeCell ref="C258:F258"/>
    <mergeCell ref="C259:F259"/>
    <mergeCell ref="B261:F261"/>
    <mergeCell ref="B262:F262"/>
    <mergeCell ref="E263:F263"/>
    <mergeCell ref="A266:A268"/>
    <mergeCell ref="B266:F268"/>
    <mergeCell ref="D243:F243"/>
    <mergeCell ref="E244:F244"/>
    <mergeCell ref="E247:F247"/>
    <mergeCell ref="D250:F250"/>
    <mergeCell ref="E251:F251"/>
    <mergeCell ref="E254:F254"/>
    <mergeCell ref="D231:F231"/>
    <mergeCell ref="E232:F232"/>
    <mergeCell ref="E235:F235"/>
    <mergeCell ref="C239:F239"/>
    <mergeCell ref="C240:F240"/>
    <mergeCell ref="C242:F242"/>
    <mergeCell ref="B221:F221"/>
    <mergeCell ref="B222:F222"/>
    <mergeCell ref="C223:F223"/>
    <mergeCell ref="D224:F224"/>
    <mergeCell ref="E225:F225"/>
    <mergeCell ref="E228:F228"/>
    <mergeCell ref="E215:F215"/>
    <mergeCell ref="E216:F216"/>
    <mergeCell ref="D217:F217"/>
    <mergeCell ref="E218:F218"/>
    <mergeCell ref="E219:F219"/>
    <mergeCell ref="E220:F220"/>
    <mergeCell ref="E209:F209"/>
    <mergeCell ref="E210:F210"/>
    <mergeCell ref="E211:F211"/>
    <mergeCell ref="C212:F212"/>
    <mergeCell ref="D213:F213"/>
    <mergeCell ref="E214:F214"/>
    <mergeCell ref="C203:F203"/>
    <mergeCell ref="D204:F204"/>
    <mergeCell ref="E205:F205"/>
    <mergeCell ref="E206:F206"/>
    <mergeCell ref="E207:F207"/>
    <mergeCell ref="D208:F208"/>
    <mergeCell ref="G197:G199"/>
    <mergeCell ref="H197:S198"/>
    <mergeCell ref="B200:F200"/>
    <mergeCell ref="H200:S200"/>
    <mergeCell ref="B201:F201"/>
    <mergeCell ref="B202:F202"/>
    <mergeCell ref="D191:F191"/>
    <mergeCell ref="D192:F192"/>
    <mergeCell ref="D193:F193"/>
    <mergeCell ref="D194:F194"/>
    <mergeCell ref="A197:A199"/>
    <mergeCell ref="B197:F199"/>
    <mergeCell ref="D184:F184"/>
    <mergeCell ref="D185:F185"/>
    <mergeCell ref="D186:F186"/>
    <mergeCell ref="B188:F188"/>
    <mergeCell ref="D189:F189"/>
    <mergeCell ref="D190:F190"/>
    <mergeCell ref="D178:F178"/>
    <mergeCell ref="D179:F179"/>
    <mergeCell ref="D180:F180"/>
    <mergeCell ref="D181:F181"/>
    <mergeCell ref="D182:F182"/>
    <mergeCell ref="D183:F183"/>
    <mergeCell ref="D171:F171"/>
    <mergeCell ref="D172:F172"/>
    <mergeCell ref="D173:F173"/>
    <mergeCell ref="B175:F175"/>
    <mergeCell ref="D176:F176"/>
    <mergeCell ref="D177:F177"/>
    <mergeCell ref="D165:F165"/>
    <mergeCell ref="D166:F166"/>
    <mergeCell ref="D167:F167"/>
    <mergeCell ref="D168:F168"/>
    <mergeCell ref="D169:F169"/>
    <mergeCell ref="D170:F170"/>
    <mergeCell ref="D158:F158"/>
    <mergeCell ref="D159:F159"/>
    <mergeCell ref="D160:F160"/>
    <mergeCell ref="C162:F162"/>
    <mergeCell ref="D163:F163"/>
    <mergeCell ref="D164:F164"/>
    <mergeCell ref="D152:F152"/>
    <mergeCell ref="D153:F153"/>
    <mergeCell ref="D154:F154"/>
    <mergeCell ref="D155:F155"/>
    <mergeCell ref="D156:F156"/>
    <mergeCell ref="D157:F157"/>
    <mergeCell ref="D145:F145"/>
    <mergeCell ref="D146:F146"/>
    <mergeCell ref="D147:F147"/>
    <mergeCell ref="C149:F149"/>
    <mergeCell ref="D150:F150"/>
    <mergeCell ref="D151:F151"/>
    <mergeCell ref="D139:F139"/>
    <mergeCell ref="D140:F140"/>
    <mergeCell ref="D141:F141"/>
    <mergeCell ref="D142:F142"/>
    <mergeCell ref="D143:F143"/>
    <mergeCell ref="D144:F144"/>
    <mergeCell ref="D132:F132"/>
    <mergeCell ref="D133:F133"/>
    <mergeCell ref="D134:F134"/>
    <mergeCell ref="C136:F136"/>
    <mergeCell ref="D137:F137"/>
    <mergeCell ref="D138:F138"/>
    <mergeCell ref="D126:F126"/>
    <mergeCell ref="D127:F127"/>
    <mergeCell ref="D128:F128"/>
    <mergeCell ref="D129:F129"/>
    <mergeCell ref="D130:F130"/>
    <mergeCell ref="D131:F131"/>
    <mergeCell ref="D119:F119"/>
    <mergeCell ref="D120:F120"/>
    <mergeCell ref="D121:F121"/>
    <mergeCell ref="C123:F123"/>
    <mergeCell ref="D124:F124"/>
    <mergeCell ref="D125:F125"/>
    <mergeCell ref="D113:F113"/>
    <mergeCell ref="D114:F114"/>
    <mergeCell ref="D115:F115"/>
    <mergeCell ref="D116:F116"/>
    <mergeCell ref="D117:F117"/>
    <mergeCell ref="D118:F118"/>
    <mergeCell ref="D106:F106"/>
    <mergeCell ref="D107:F107"/>
    <mergeCell ref="B109:F109"/>
    <mergeCell ref="C110:F110"/>
    <mergeCell ref="D111:F111"/>
    <mergeCell ref="D112:F112"/>
    <mergeCell ref="D100:F100"/>
    <mergeCell ref="D101:F101"/>
    <mergeCell ref="D102:F102"/>
    <mergeCell ref="D103:F103"/>
    <mergeCell ref="D104:F104"/>
    <mergeCell ref="D105:F105"/>
    <mergeCell ref="D93:F93"/>
    <mergeCell ref="D94:F94"/>
    <mergeCell ref="C96:F96"/>
    <mergeCell ref="D97:F97"/>
    <mergeCell ref="D98:F98"/>
    <mergeCell ref="D99:F99"/>
    <mergeCell ref="D87:F87"/>
    <mergeCell ref="D88:F88"/>
    <mergeCell ref="D89:F89"/>
    <mergeCell ref="D90:F90"/>
    <mergeCell ref="D91:F91"/>
    <mergeCell ref="D92:F92"/>
    <mergeCell ref="D80:F80"/>
    <mergeCell ref="D81:F81"/>
    <mergeCell ref="C83:F83"/>
    <mergeCell ref="D84:F84"/>
    <mergeCell ref="D85:F85"/>
    <mergeCell ref="D86:F86"/>
    <mergeCell ref="D74:F74"/>
    <mergeCell ref="D75:F75"/>
    <mergeCell ref="D76:F76"/>
    <mergeCell ref="D77:F77"/>
    <mergeCell ref="D78:F78"/>
    <mergeCell ref="D79:F79"/>
    <mergeCell ref="D67:F67"/>
    <mergeCell ref="D68:F68"/>
    <mergeCell ref="C70:F70"/>
    <mergeCell ref="D71:F71"/>
    <mergeCell ref="D72:F72"/>
    <mergeCell ref="D73:F73"/>
    <mergeCell ref="D61:F61"/>
    <mergeCell ref="D62:F62"/>
    <mergeCell ref="D63:F63"/>
    <mergeCell ref="D64:F64"/>
    <mergeCell ref="D65:F65"/>
    <mergeCell ref="D66:F66"/>
    <mergeCell ref="D54:F54"/>
    <mergeCell ref="D55:F55"/>
    <mergeCell ref="C57:F57"/>
    <mergeCell ref="D58:F58"/>
    <mergeCell ref="D59:F59"/>
    <mergeCell ref="D60:F60"/>
    <mergeCell ref="D48:F48"/>
    <mergeCell ref="D49:F49"/>
    <mergeCell ref="D50:F50"/>
    <mergeCell ref="D51:F51"/>
    <mergeCell ref="D52:F52"/>
    <mergeCell ref="D53:F53"/>
    <mergeCell ref="B42:F42"/>
    <mergeCell ref="B43:F43"/>
    <mergeCell ref="C44:F44"/>
    <mergeCell ref="D45:F45"/>
    <mergeCell ref="D46:F46"/>
    <mergeCell ref="D47:F47"/>
    <mergeCell ref="AF30:AG30"/>
    <mergeCell ref="A38:A40"/>
    <mergeCell ref="B38:F40"/>
    <mergeCell ref="G38:G40"/>
    <mergeCell ref="H38:S39"/>
    <mergeCell ref="B41:F41"/>
    <mergeCell ref="H41:S41"/>
    <mergeCell ref="T30:U30"/>
    <mergeCell ref="V30:W30"/>
    <mergeCell ref="X30:Y30"/>
    <mergeCell ref="Z30:AA30"/>
    <mergeCell ref="AB30:AC30"/>
    <mergeCell ref="AD30:AE30"/>
    <mergeCell ref="J28:AG29"/>
    <mergeCell ref="AH28:AI30"/>
    <mergeCell ref="AJ28:AK30"/>
    <mergeCell ref="AL28:AM30"/>
    <mergeCell ref="AN28:AO30"/>
    <mergeCell ref="J30:K30"/>
    <mergeCell ref="L30:M30"/>
    <mergeCell ref="N30:O30"/>
    <mergeCell ref="P30:Q30"/>
    <mergeCell ref="R30:S30"/>
    <mergeCell ref="Z18:AA18"/>
    <mergeCell ref="AB18:AC18"/>
    <mergeCell ref="AD18:AE18"/>
    <mergeCell ref="AF18:AG18"/>
    <mergeCell ref="A28:A31"/>
    <mergeCell ref="B28:B31"/>
    <mergeCell ref="C28:C31"/>
    <mergeCell ref="D28:E30"/>
    <mergeCell ref="F28:G30"/>
    <mergeCell ref="H28:I30"/>
    <mergeCell ref="AH17:AI18"/>
    <mergeCell ref="AJ17:AK18"/>
    <mergeCell ref="AL17:AM18"/>
    <mergeCell ref="AN17:AO18"/>
    <mergeCell ref="J18:K18"/>
    <mergeCell ref="L18:M18"/>
    <mergeCell ref="N18:O18"/>
    <mergeCell ref="P18:Q18"/>
    <mergeCell ref="R18:S18"/>
    <mergeCell ref="T18:U18"/>
    <mergeCell ref="AF6:AG6"/>
    <mergeCell ref="A17:A19"/>
    <mergeCell ref="B17:B19"/>
    <mergeCell ref="C17:C19"/>
    <mergeCell ref="D17:E18"/>
    <mergeCell ref="F17:G18"/>
    <mergeCell ref="H17:I18"/>
    <mergeCell ref="J17:AG17"/>
    <mergeCell ref="V18:W18"/>
    <mergeCell ref="X18:Y18"/>
    <mergeCell ref="T6:U6"/>
    <mergeCell ref="V6:W6"/>
    <mergeCell ref="X6:Y6"/>
    <mergeCell ref="Z6:AA6"/>
    <mergeCell ref="AB6:AC6"/>
    <mergeCell ref="AD6:AE6"/>
    <mergeCell ref="J5:AG5"/>
    <mergeCell ref="AH5:AI6"/>
    <mergeCell ref="AJ5:AK6"/>
    <mergeCell ref="AL5:AM6"/>
    <mergeCell ref="AN5:AO6"/>
    <mergeCell ref="J6:K6"/>
    <mergeCell ref="L6:M6"/>
    <mergeCell ref="N6:O6"/>
    <mergeCell ref="P6:Q6"/>
    <mergeCell ref="R6:S6"/>
    <mergeCell ref="A5:A7"/>
    <mergeCell ref="B5:B7"/>
    <mergeCell ref="C5:C7"/>
    <mergeCell ref="D5:E6"/>
    <mergeCell ref="F5:G6"/>
    <mergeCell ref="H5:I6"/>
  </mergeCells>
  <conditionalFormatting sqref="J9:AG14 J21:AG25 J32:AG33">
    <cfRule type="expression" dxfId="3" priority="1">
      <formula>J$1&lt;$B$1</formula>
    </cfRule>
  </conditionalFormatting>
  <conditionalFormatting sqref="J9:AG14 J21:AG25 J32:AG33">
    <cfRule type="expression" dxfId="2" priority="2">
      <formula>J$1=$B$1</formula>
    </cfRule>
  </conditionalFormatting>
  <conditionalFormatting sqref="AH9:AI14 AH21:AI25 AH32:AI33">
    <cfRule type="cellIs" dxfId="1" priority="3" operator="lessThan">
      <formula>H9</formula>
    </cfRule>
  </conditionalFormatting>
  <conditionalFormatting sqref="AJ9:AK14 AJ21:AK25 AJ32:AK33">
    <cfRule type="cellIs" dxfId="0" priority="4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reyhan</dc:creator>
  <cp:lastModifiedBy>Axel reyhan</cp:lastModifiedBy>
  <dcterms:created xsi:type="dcterms:W3CDTF">2021-10-22T09:52:06Z</dcterms:created>
  <dcterms:modified xsi:type="dcterms:W3CDTF">2021-10-22T09:55:11Z</dcterms:modified>
</cp:coreProperties>
</file>