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2"/>
  </bookViews>
  <sheets>
    <sheet name="文档说明" sheetId="10" r:id="rId1"/>
    <sheet name="神器与芦花古楼" sheetId="65" r:id="rId2"/>
    <sheet name="Sheet1" sheetId="66" r:id="rId3"/>
    <sheet name="属性表" sheetId="38" state="hidden" r:id="rId4"/>
    <sheet name="军阶数值" sheetId="42" state="hidden" r:id="rId5"/>
    <sheet name="突破数值备份" sheetId="49" state="hidden" r:id="rId6"/>
    <sheet name="关卡思路" sheetId="36" state="hidden" r:id="rId7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1" i="65" l="1"/>
  <c r="AV2" i="65"/>
  <c r="AG10" i="65"/>
  <c r="AF11" i="65"/>
  <c r="AU2" i="65"/>
  <c r="AF10" i="65"/>
  <c r="AI5" i="65"/>
  <c r="W64" i="65" l="1"/>
  <c r="X64" i="65"/>
  <c r="Y64" i="65"/>
  <c r="W65" i="65"/>
  <c r="X65" i="65"/>
  <c r="Y65" i="65"/>
  <c r="W66" i="65"/>
  <c r="X66" i="65"/>
  <c r="Y66" i="65"/>
  <c r="W67" i="65"/>
  <c r="X67" i="65"/>
  <c r="Y67" i="65"/>
  <c r="W68" i="65"/>
  <c r="X68" i="65"/>
  <c r="Y68" i="65"/>
  <c r="W69" i="65"/>
  <c r="X69" i="65"/>
  <c r="Y69" i="65"/>
  <c r="W70" i="65"/>
  <c r="X70" i="65"/>
  <c r="Y70" i="65"/>
  <c r="W71" i="65"/>
  <c r="X71" i="65"/>
  <c r="Y71" i="65"/>
  <c r="W72" i="65"/>
  <c r="X72" i="65"/>
  <c r="Y72" i="65"/>
  <c r="W73" i="65"/>
  <c r="X73" i="65"/>
  <c r="Y73" i="65"/>
  <c r="W74" i="65"/>
  <c r="X74" i="65"/>
  <c r="Y74" i="65"/>
  <c r="W75" i="65"/>
  <c r="X75" i="65"/>
  <c r="Y75" i="65"/>
  <c r="W76" i="65"/>
  <c r="X76" i="65"/>
  <c r="Y76" i="65"/>
  <c r="W77" i="65"/>
  <c r="X77" i="65"/>
  <c r="Y77" i="65"/>
  <c r="W78" i="65"/>
  <c r="X78" i="65"/>
  <c r="Y78" i="65"/>
  <c r="W79" i="65"/>
  <c r="X79" i="65"/>
  <c r="Y79" i="65"/>
  <c r="W80" i="65"/>
  <c r="X80" i="65"/>
  <c r="Y80" i="65"/>
  <c r="W81" i="65"/>
  <c r="X81" i="65"/>
  <c r="Y81" i="65"/>
  <c r="W82" i="65"/>
  <c r="X82" i="65"/>
  <c r="Y82" i="65"/>
  <c r="W83" i="65"/>
  <c r="X83" i="65"/>
  <c r="Y83" i="65"/>
  <c r="W84" i="65"/>
  <c r="X84" i="65"/>
  <c r="Y84" i="65"/>
  <c r="W85" i="65"/>
  <c r="X85" i="65"/>
  <c r="Y85" i="65"/>
  <c r="W86" i="65"/>
  <c r="X86" i="65"/>
  <c r="Y86" i="65"/>
  <c r="W87" i="65"/>
  <c r="X87" i="65"/>
  <c r="Y87" i="65"/>
  <c r="W88" i="65"/>
  <c r="X88" i="65"/>
  <c r="Y88" i="65"/>
  <c r="W89" i="65"/>
  <c r="X89" i="65"/>
  <c r="Y89" i="65"/>
  <c r="W90" i="65"/>
  <c r="X90" i="65"/>
  <c r="Y90" i="65"/>
  <c r="W91" i="65"/>
  <c r="X91" i="65"/>
  <c r="Y91" i="65"/>
  <c r="W92" i="65"/>
  <c r="X92" i="65"/>
  <c r="Y92" i="65"/>
  <c r="W93" i="65"/>
  <c r="X93" i="65"/>
  <c r="Y93" i="65"/>
  <c r="AE3" i="65"/>
  <c r="Y6" i="65" l="1"/>
  <c r="Y7" i="65"/>
  <c r="Y8" i="65"/>
  <c r="Y9" i="65"/>
  <c r="Y10" i="65"/>
  <c r="Y11" i="65"/>
  <c r="Y12" i="65"/>
  <c r="Y13" i="65"/>
  <c r="Y14" i="65"/>
  <c r="Y15" i="65"/>
  <c r="Y16" i="65"/>
  <c r="Y17" i="65"/>
  <c r="Y18" i="65"/>
  <c r="Y19" i="65"/>
  <c r="Y20" i="65"/>
  <c r="Y21" i="65"/>
  <c r="Y22" i="65"/>
  <c r="Y23" i="65"/>
  <c r="Y24" i="65"/>
  <c r="Y25" i="65"/>
  <c r="Y26" i="65"/>
  <c r="Y27" i="65"/>
  <c r="Y28" i="65"/>
  <c r="Y29" i="65"/>
  <c r="Y30" i="65"/>
  <c r="Y31" i="65"/>
  <c r="Y32" i="65"/>
  <c r="Y33" i="65"/>
  <c r="Y34" i="65"/>
  <c r="Y35" i="65"/>
  <c r="Y36" i="65"/>
  <c r="Y37" i="65"/>
  <c r="Y38" i="65"/>
  <c r="Y39" i="65"/>
  <c r="Y40" i="65"/>
  <c r="Y41" i="65"/>
  <c r="Y42" i="65"/>
  <c r="Y43" i="65"/>
  <c r="Y44" i="65"/>
  <c r="Y45" i="65"/>
  <c r="Y46" i="65"/>
  <c r="Y47" i="65"/>
  <c r="Y48" i="65"/>
  <c r="Y49" i="65"/>
  <c r="Y50" i="65"/>
  <c r="Y51" i="65"/>
  <c r="Y52" i="65"/>
  <c r="Y53" i="65"/>
  <c r="Y54" i="65"/>
  <c r="Y55" i="65"/>
  <c r="Y56" i="65"/>
  <c r="Y57" i="65"/>
  <c r="Y58" i="65"/>
  <c r="Y59" i="65"/>
  <c r="Y60" i="65"/>
  <c r="Y61" i="65"/>
  <c r="Y62" i="65"/>
  <c r="Y63" i="65"/>
  <c r="Y5" i="65"/>
  <c r="Y4" i="65"/>
  <c r="AC6" i="65" s="1"/>
  <c r="AM6" i="65" s="1"/>
  <c r="AP6" i="65" s="1"/>
  <c r="AS6" i="65" s="1"/>
  <c r="AO6" i="65" l="1"/>
  <c r="AR6" i="65" s="1"/>
  <c r="AN6" i="65"/>
  <c r="AQ6" i="65" s="1"/>
  <c r="AC60" i="65"/>
  <c r="AC52" i="65"/>
  <c r="AC44" i="65"/>
  <c r="AC40" i="65"/>
  <c r="AC32" i="65"/>
  <c r="AC28" i="65"/>
  <c r="AC24" i="65"/>
  <c r="AC20" i="65"/>
  <c r="AC16" i="65"/>
  <c r="AC8" i="65"/>
  <c r="AC59" i="65"/>
  <c r="AC51" i="65"/>
  <c r="AC43" i="65"/>
  <c r="AM25" i="65" s="1"/>
  <c r="AC35" i="65"/>
  <c r="AM21" i="65" s="1"/>
  <c r="AC23" i="65"/>
  <c r="AM15" i="65" s="1"/>
  <c r="AC7" i="65"/>
  <c r="AM7" i="65" s="1"/>
  <c r="AC62" i="65"/>
  <c r="AC58" i="65"/>
  <c r="AM28" i="65" s="1"/>
  <c r="AC54" i="65"/>
  <c r="AC50" i="65"/>
  <c r="AC46" i="65"/>
  <c r="AC42" i="65"/>
  <c r="AC38" i="65"/>
  <c r="AC34" i="65"/>
  <c r="AC30" i="65"/>
  <c r="AC26" i="65"/>
  <c r="AC22" i="65"/>
  <c r="AC18" i="65"/>
  <c r="AC14" i="65"/>
  <c r="AC10" i="65"/>
  <c r="AC64" i="65"/>
  <c r="AC70" i="65"/>
  <c r="AC74" i="65"/>
  <c r="AC78" i="65"/>
  <c r="AM32" i="65" s="1"/>
  <c r="AC82" i="65"/>
  <c r="AC86" i="65"/>
  <c r="AC88" i="65"/>
  <c r="AC92" i="65"/>
  <c r="AC65" i="65"/>
  <c r="AC67" i="65"/>
  <c r="AC69" i="65"/>
  <c r="AC71" i="65"/>
  <c r="AC73" i="65"/>
  <c r="AM31" i="65" s="1"/>
  <c r="AC75" i="65"/>
  <c r="AC77" i="65"/>
  <c r="AC79" i="65"/>
  <c r="AC81" i="65"/>
  <c r="AC83" i="65"/>
  <c r="AM33" i="65" s="1"/>
  <c r="AC85" i="65"/>
  <c r="AC87" i="65"/>
  <c r="AC89" i="65"/>
  <c r="AC91" i="65"/>
  <c r="AC93" i="65"/>
  <c r="AC66" i="65"/>
  <c r="AC68" i="65"/>
  <c r="AM30" i="65" s="1"/>
  <c r="AC72" i="65"/>
  <c r="AC76" i="65"/>
  <c r="AC80" i="65"/>
  <c r="AC84" i="65"/>
  <c r="AC90" i="65"/>
  <c r="AC4" i="65"/>
  <c r="AM4" i="65" s="1"/>
  <c r="AC56" i="65"/>
  <c r="AC48" i="65"/>
  <c r="AM26" i="65" s="1"/>
  <c r="AC36" i="65"/>
  <c r="AC12" i="65"/>
  <c r="AC63" i="65"/>
  <c r="AM29" i="65" s="1"/>
  <c r="AC55" i="65"/>
  <c r="AC47" i="65"/>
  <c r="AC39" i="65"/>
  <c r="AM23" i="65" s="1"/>
  <c r="AC31" i="65"/>
  <c r="AM19" i="65" s="1"/>
  <c r="AC27" i="65"/>
  <c r="AM17" i="65" s="1"/>
  <c r="AC19" i="65"/>
  <c r="AM13" i="65" s="1"/>
  <c r="AC15" i="65"/>
  <c r="AM11" i="65" s="1"/>
  <c r="AC11" i="65"/>
  <c r="AM9" i="65" s="1"/>
  <c r="AC61" i="65"/>
  <c r="AC57" i="65"/>
  <c r="AC53" i="65"/>
  <c r="AM27" i="65" s="1"/>
  <c r="AC49" i="65"/>
  <c r="AC45" i="65"/>
  <c r="AC41" i="65"/>
  <c r="AM24" i="65" s="1"/>
  <c r="AC37" i="65"/>
  <c r="AM22" i="65" s="1"/>
  <c r="AC33" i="65"/>
  <c r="AM20" i="65" s="1"/>
  <c r="AC29" i="65"/>
  <c r="AM18" i="65" s="1"/>
  <c r="AC25" i="65"/>
  <c r="AM16" i="65" s="1"/>
  <c r="AC21" i="65"/>
  <c r="AM14" i="65" s="1"/>
  <c r="AC17" i="65"/>
  <c r="AM12" i="65" s="1"/>
  <c r="AC13" i="65"/>
  <c r="AM10" i="65" s="1"/>
  <c r="AC9" i="65"/>
  <c r="AM8" i="65" s="1"/>
  <c r="AC5" i="65"/>
  <c r="AM5" i="65" s="1"/>
  <c r="W5" i="65"/>
  <c r="W6" i="65"/>
  <c r="W7" i="65"/>
  <c r="W8" i="65"/>
  <c r="W9" i="65"/>
  <c r="W10" i="65"/>
  <c r="W11" i="65"/>
  <c r="W12" i="65"/>
  <c r="W13" i="65"/>
  <c r="W14" i="65"/>
  <c r="W15" i="65"/>
  <c r="W16" i="65"/>
  <c r="W17" i="65"/>
  <c r="W18" i="65"/>
  <c r="W19" i="65"/>
  <c r="W20" i="65"/>
  <c r="W21" i="65"/>
  <c r="W22" i="65"/>
  <c r="W23" i="65"/>
  <c r="W24" i="65"/>
  <c r="W25" i="65"/>
  <c r="W26" i="65"/>
  <c r="W27" i="65"/>
  <c r="W28" i="65"/>
  <c r="W29" i="65"/>
  <c r="W30" i="65"/>
  <c r="W31" i="65"/>
  <c r="W32" i="65"/>
  <c r="W33" i="65"/>
  <c r="W34" i="65"/>
  <c r="W35" i="65"/>
  <c r="W36" i="65"/>
  <c r="W37" i="65"/>
  <c r="W38" i="65"/>
  <c r="W39" i="65"/>
  <c r="W40" i="65"/>
  <c r="W41" i="65"/>
  <c r="W42" i="65"/>
  <c r="W43" i="65"/>
  <c r="W44" i="65"/>
  <c r="W45" i="65"/>
  <c r="W46" i="65"/>
  <c r="W47" i="65"/>
  <c r="W48" i="65"/>
  <c r="W49" i="65"/>
  <c r="W50" i="65"/>
  <c r="W51" i="65"/>
  <c r="W52" i="65"/>
  <c r="W53" i="65"/>
  <c r="W54" i="65"/>
  <c r="W55" i="65"/>
  <c r="W56" i="65"/>
  <c r="W57" i="65"/>
  <c r="W58" i="65"/>
  <c r="W59" i="65"/>
  <c r="W60" i="65"/>
  <c r="W61" i="65"/>
  <c r="W62" i="65"/>
  <c r="W63" i="65"/>
  <c r="W4" i="65"/>
  <c r="X5" i="65"/>
  <c r="X6" i="65"/>
  <c r="X7" i="65"/>
  <c r="X8" i="65"/>
  <c r="X9" i="65"/>
  <c r="X10" i="65"/>
  <c r="X11" i="65"/>
  <c r="X12" i="65"/>
  <c r="X13" i="65"/>
  <c r="X14" i="65"/>
  <c r="X15" i="65"/>
  <c r="X16" i="65"/>
  <c r="X17" i="65"/>
  <c r="X18" i="65"/>
  <c r="X19" i="65"/>
  <c r="X20" i="65"/>
  <c r="X21" i="65"/>
  <c r="X22" i="65"/>
  <c r="X23" i="65"/>
  <c r="X24" i="65"/>
  <c r="X25" i="65"/>
  <c r="X26" i="65"/>
  <c r="X27" i="65"/>
  <c r="X28" i="65"/>
  <c r="X29" i="65"/>
  <c r="X30" i="65"/>
  <c r="X31" i="65"/>
  <c r="X32" i="65"/>
  <c r="X33" i="65"/>
  <c r="X34" i="65"/>
  <c r="X35" i="65"/>
  <c r="X36" i="65"/>
  <c r="X37" i="65"/>
  <c r="X38" i="65"/>
  <c r="X39" i="65"/>
  <c r="X40" i="65"/>
  <c r="X41" i="65"/>
  <c r="X42" i="65"/>
  <c r="X43" i="65"/>
  <c r="X44" i="65"/>
  <c r="X45" i="65"/>
  <c r="X46" i="65"/>
  <c r="X47" i="65"/>
  <c r="X48" i="65"/>
  <c r="X49" i="65"/>
  <c r="X50" i="65"/>
  <c r="X51" i="65"/>
  <c r="X52" i="65"/>
  <c r="X53" i="65"/>
  <c r="X54" i="65"/>
  <c r="X55" i="65"/>
  <c r="X56" i="65"/>
  <c r="X57" i="65"/>
  <c r="X58" i="65"/>
  <c r="X59" i="65"/>
  <c r="X60" i="65"/>
  <c r="X61" i="65"/>
  <c r="X62" i="65"/>
  <c r="X63" i="65"/>
  <c r="X4" i="65"/>
  <c r="AN12" i="65" l="1"/>
  <c r="AQ12" i="65" s="1"/>
  <c r="AO12" i="65"/>
  <c r="AR12" i="65" s="1"/>
  <c r="AP12" i="65"/>
  <c r="AS12" i="65" s="1"/>
  <c r="AN29" i="65"/>
  <c r="AQ29" i="65" s="1"/>
  <c r="AO29" i="65"/>
  <c r="AR29" i="65" s="1"/>
  <c r="AP29" i="65"/>
  <c r="AS29" i="65" s="1"/>
  <c r="AP21" i="65"/>
  <c r="AS21" i="65" s="1"/>
  <c r="AN21" i="65"/>
  <c r="AQ21" i="65" s="1"/>
  <c r="AO21" i="65"/>
  <c r="AR21" i="65" s="1"/>
  <c r="AP14" i="65"/>
  <c r="AS14" i="65" s="1"/>
  <c r="AO14" i="65"/>
  <c r="AR14" i="65" s="1"/>
  <c r="AN14" i="65"/>
  <c r="AQ14" i="65" s="1"/>
  <c r="AN27" i="65"/>
  <c r="AQ27" i="65" s="1"/>
  <c r="AO27" i="65"/>
  <c r="AR27" i="65" s="1"/>
  <c r="AP27" i="65"/>
  <c r="AS27" i="65" s="1"/>
  <c r="AP11" i="65"/>
  <c r="AS11" i="65" s="1"/>
  <c r="AN11" i="65"/>
  <c r="AQ11" i="65" s="1"/>
  <c r="AO11" i="65"/>
  <c r="AR11" i="65" s="1"/>
  <c r="AP25" i="65"/>
  <c r="AS25" i="65" s="1"/>
  <c r="AO25" i="65"/>
  <c r="AR25" i="65" s="1"/>
  <c r="AN25" i="65"/>
  <c r="AQ25" i="65" s="1"/>
  <c r="AN8" i="65"/>
  <c r="AQ8" i="65" s="1"/>
  <c r="AO8" i="65"/>
  <c r="AR8" i="65" s="1"/>
  <c r="AP8" i="65"/>
  <c r="AS8" i="65" s="1"/>
  <c r="AO16" i="65"/>
  <c r="AR16" i="65" s="1"/>
  <c r="AP16" i="65"/>
  <c r="AS16" i="65" s="1"/>
  <c r="AN16" i="65"/>
  <c r="AQ16" i="65" s="1"/>
  <c r="AN24" i="65"/>
  <c r="AQ24" i="65" s="1"/>
  <c r="AO24" i="65"/>
  <c r="AR24" i="65" s="1"/>
  <c r="AP24" i="65"/>
  <c r="AS24" i="65" s="1"/>
  <c r="AN13" i="65"/>
  <c r="AQ13" i="65" s="1"/>
  <c r="AO13" i="65"/>
  <c r="AR13" i="65" s="1"/>
  <c r="AP13" i="65"/>
  <c r="AS13" i="65" s="1"/>
  <c r="AO33" i="65"/>
  <c r="AR33" i="65" s="1"/>
  <c r="AN33" i="65"/>
  <c r="AQ33" i="65" s="1"/>
  <c r="AP33" i="65"/>
  <c r="AS33" i="65" s="1"/>
  <c r="AP7" i="65"/>
  <c r="AS7" i="65" s="1"/>
  <c r="AN7" i="65"/>
  <c r="AQ7" i="65" s="1"/>
  <c r="AO7" i="65"/>
  <c r="AR7" i="65" s="1"/>
  <c r="AO20" i="65"/>
  <c r="AR20" i="65" s="1"/>
  <c r="AP20" i="65"/>
  <c r="AS20" i="65" s="1"/>
  <c r="AN20" i="65"/>
  <c r="AQ20" i="65" s="1"/>
  <c r="AN9" i="65"/>
  <c r="AQ9" i="65" s="1"/>
  <c r="AP9" i="65"/>
  <c r="AS9" i="65" s="1"/>
  <c r="AO9" i="65"/>
  <c r="AR9" i="65" s="1"/>
  <c r="AP19" i="65"/>
  <c r="AS19" i="65" s="1"/>
  <c r="AN19" i="65"/>
  <c r="AQ19" i="65" s="1"/>
  <c r="AO19" i="65"/>
  <c r="AR19" i="65" s="1"/>
  <c r="AO32" i="65"/>
  <c r="AR32" i="65" s="1"/>
  <c r="AP32" i="65"/>
  <c r="AS32" i="65" s="1"/>
  <c r="AN32" i="65"/>
  <c r="AQ32" i="65" s="1"/>
  <c r="AN28" i="65"/>
  <c r="AQ28" i="65" s="1"/>
  <c r="AO28" i="65"/>
  <c r="AR28" i="65" s="1"/>
  <c r="AP28" i="65"/>
  <c r="AS28" i="65" s="1"/>
  <c r="AB64" i="65"/>
  <c r="AB68" i="65"/>
  <c r="AB72" i="65"/>
  <c r="AB76" i="65"/>
  <c r="AB80" i="65"/>
  <c r="AB84" i="65"/>
  <c r="AB88" i="65"/>
  <c r="AB92" i="65"/>
  <c r="AB65" i="65"/>
  <c r="AB69" i="65"/>
  <c r="AB73" i="65"/>
  <c r="AB77" i="65"/>
  <c r="AB81" i="65"/>
  <c r="AB85" i="65"/>
  <c r="AB89" i="65"/>
  <c r="AB93" i="65"/>
  <c r="AB66" i="65"/>
  <c r="AB70" i="65"/>
  <c r="AB74" i="65"/>
  <c r="AB78" i="65"/>
  <c r="AB82" i="65"/>
  <c r="AB86" i="65"/>
  <c r="AB90" i="65"/>
  <c r="AB67" i="65"/>
  <c r="AB71" i="65"/>
  <c r="AB75" i="65"/>
  <c r="AB79" i="65"/>
  <c r="AB83" i="65"/>
  <c r="AB87" i="65"/>
  <c r="AB91" i="65"/>
  <c r="AB6" i="65"/>
  <c r="AB10" i="65"/>
  <c r="AB14" i="65"/>
  <c r="AB18" i="65"/>
  <c r="AB22" i="65"/>
  <c r="AB26" i="65"/>
  <c r="AB30" i="65"/>
  <c r="AB34" i="65"/>
  <c r="AB38" i="65"/>
  <c r="AB42" i="65"/>
  <c r="AB46" i="65"/>
  <c r="AB50" i="65"/>
  <c r="AB54" i="65"/>
  <c r="AB58" i="65"/>
  <c r="AB62" i="65"/>
  <c r="AB8" i="65"/>
  <c r="AB12" i="65"/>
  <c r="AB16" i="65"/>
  <c r="AB20" i="65"/>
  <c r="AB24" i="65"/>
  <c r="AB28" i="65"/>
  <c r="AB32" i="65"/>
  <c r="AB36" i="65"/>
  <c r="AB40" i="65"/>
  <c r="AB44" i="65"/>
  <c r="AB48" i="65"/>
  <c r="AB52" i="65"/>
  <c r="AB56" i="65"/>
  <c r="AB60" i="65"/>
  <c r="AB4" i="65"/>
  <c r="AB13" i="65"/>
  <c r="AB29" i="65"/>
  <c r="AB37" i="65"/>
  <c r="AB45" i="65"/>
  <c r="AB53" i="65"/>
  <c r="AB61" i="65"/>
  <c r="AB7" i="65"/>
  <c r="AB11" i="65"/>
  <c r="AB15" i="65"/>
  <c r="AB19" i="65"/>
  <c r="AB23" i="65"/>
  <c r="AB27" i="65"/>
  <c r="AB31" i="65"/>
  <c r="AB35" i="65"/>
  <c r="AB39" i="65"/>
  <c r="AB43" i="65"/>
  <c r="AB47" i="65"/>
  <c r="AB51" i="65"/>
  <c r="AB55" i="65"/>
  <c r="AB59" i="65"/>
  <c r="AB63" i="65"/>
  <c r="AB5" i="65"/>
  <c r="AB9" i="65"/>
  <c r="AB17" i="65"/>
  <c r="AB21" i="65"/>
  <c r="AB25" i="65"/>
  <c r="AB33" i="65"/>
  <c r="AB41" i="65"/>
  <c r="AB49" i="65"/>
  <c r="AB57" i="65"/>
  <c r="AO5" i="65"/>
  <c r="AR5" i="65" s="1"/>
  <c r="AP5" i="65"/>
  <c r="AS5" i="65" s="1"/>
  <c r="AN5" i="65"/>
  <c r="AQ5" i="65" s="1"/>
  <c r="AP22" i="65"/>
  <c r="AS22" i="65" s="1"/>
  <c r="AO22" i="65"/>
  <c r="AR22" i="65" s="1"/>
  <c r="AN22" i="65"/>
  <c r="AQ22" i="65" s="1"/>
  <c r="AN23" i="65"/>
  <c r="AQ23" i="65" s="1"/>
  <c r="AO23" i="65"/>
  <c r="AR23" i="65" s="1"/>
  <c r="AP23" i="65"/>
  <c r="AS23" i="65" s="1"/>
  <c r="AN10" i="65"/>
  <c r="AQ10" i="65" s="1"/>
  <c r="AO10" i="65"/>
  <c r="AR10" i="65" s="1"/>
  <c r="AP10" i="65"/>
  <c r="AS10" i="65" s="1"/>
  <c r="AO18" i="65"/>
  <c r="AR18" i="65" s="1"/>
  <c r="AN18" i="65"/>
  <c r="AQ18" i="65" s="1"/>
  <c r="AP18" i="65"/>
  <c r="AS18" i="65" s="1"/>
  <c r="AO17" i="65"/>
  <c r="AR17" i="65" s="1"/>
  <c r="AP17" i="65"/>
  <c r="AS17" i="65" s="1"/>
  <c r="AN17" i="65"/>
  <c r="AQ17" i="65" s="1"/>
  <c r="AN26" i="65"/>
  <c r="AQ26" i="65" s="1"/>
  <c r="AP26" i="65"/>
  <c r="AS26" i="65" s="1"/>
  <c r="AO26" i="65"/>
  <c r="AR26" i="65" s="1"/>
  <c r="AO30" i="65"/>
  <c r="AR30" i="65" s="1"/>
  <c r="AP30" i="65"/>
  <c r="AS30" i="65" s="1"/>
  <c r="AN30" i="65"/>
  <c r="AQ30" i="65" s="1"/>
  <c r="AN31" i="65"/>
  <c r="AQ31" i="65" s="1"/>
  <c r="AO31" i="65"/>
  <c r="AR31" i="65" s="1"/>
  <c r="AP31" i="65"/>
  <c r="AS31" i="65" s="1"/>
  <c r="AN15" i="65"/>
  <c r="AQ15" i="65" s="1"/>
  <c r="AO15" i="65"/>
  <c r="AR15" i="65" s="1"/>
  <c r="AP15" i="65"/>
  <c r="AS15" i="65" s="1"/>
  <c r="H10" i="42" l="1"/>
  <c r="H11" i="42" l="1"/>
  <c r="B2" i="42" l="1"/>
  <c r="I11" i="42" s="1"/>
  <c r="H12" i="42"/>
  <c r="B34" i="49"/>
  <c r="C5" i="49"/>
  <c r="B35" i="49" s="1"/>
  <c r="I9" i="42" l="1"/>
  <c r="I10" i="42"/>
  <c r="H13" i="42"/>
  <c r="I12" i="42"/>
  <c r="C6" i="49"/>
  <c r="H14" i="42" l="1"/>
  <c r="I13" i="42"/>
  <c r="B36" i="49"/>
  <c r="C7" i="49"/>
  <c r="H15" i="42" l="1"/>
  <c r="I14" i="42"/>
  <c r="B37" i="49"/>
  <c r="C8" i="49"/>
  <c r="H16" i="42" l="1"/>
  <c r="I15" i="42"/>
  <c r="B38" i="49"/>
  <c r="C9" i="49"/>
  <c r="H17" i="42" l="1"/>
  <c r="I16" i="42"/>
  <c r="B39" i="49"/>
  <c r="C10" i="49"/>
  <c r="H18" i="42" l="1"/>
  <c r="I17" i="42"/>
  <c r="B40" i="49"/>
  <c r="C11" i="49"/>
  <c r="H19" i="42" l="1"/>
  <c r="I18" i="42"/>
  <c r="B41" i="49"/>
  <c r="C12" i="49"/>
  <c r="H20" i="42" l="1"/>
  <c r="I19" i="42"/>
  <c r="B42" i="49"/>
  <c r="C13" i="49"/>
  <c r="H21" i="42" l="1"/>
  <c r="I20" i="42"/>
  <c r="B43" i="49"/>
  <c r="C14" i="49"/>
  <c r="H22" i="42" l="1"/>
  <c r="I21" i="42"/>
  <c r="B44" i="49"/>
  <c r="C15" i="49"/>
  <c r="H23" i="42" l="1"/>
  <c r="I22" i="42"/>
  <c r="B45" i="49"/>
  <c r="C17" i="49"/>
  <c r="H24" i="42" l="1"/>
  <c r="I23" i="42"/>
  <c r="B46" i="49"/>
  <c r="C18" i="49"/>
  <c r="H25" i="42" l="1"/>
  <c r="I24" i="42"/>
  <c r="B47" i="49"/>
  <c r="C19" i="49"/>
  <c r="H26" i="42" l="1"/>
  <c r="I25" i="42"/>
  <c r="B48" i="49"/>
  <c r="C20" i="49"/>
  <c r="H27" i="42" l="1"/>
  <c r="I26" i="42"/>
  <c r="B49" i="49"/>
  <c r="C21" i="49"/>
  <c r="H28" i="42" l="1"/>
  <c r="I27" i="42"/>
  <c r="C22" i="49"/>
  <c r="B50" i="49"/>
  <c r="H29" i="42" l="1"/>
  <c r="I28" i="42"/>
  <c r="B51" i="49"/>
  <c r="C23" i="49"/>
  <c r="H30" i="42" l="1"/>
  <c r="I29" i="42"/>
  <c r="B52" i="49"/>
  <c r="C24" i="49"/>
  <c r="H31" i="42" l="1"/>
  <c r="I30" i="42"/>
  <c r="B53" i="49"/>
  <c r="C25" i="49"/>
  <c r="H32" i="42" l="1"/>
  <c r="I31" i="42"/>
  <c r="B54" i="49"/>
  <c r="C26" i="49"/>
  <c r="H33" i="42" l="1"/>
  <c r="I32" i="42"/>
  <c r="B55" i="49"/>
  <c r="C27" i="49"/>
  <c r="H34" i="42" l="1"/>
  <c r="I33" i="42"/>
  <c r="B56" i="49"/>
  <c r="C28" i="49"/>
  <c r="H35" i="42" l="1"/>
  <c r="I34" i="42"/>
  <c r="B57" i="49"/>
  <c r="C29" i="49"/>
  <c r="B58" i="49" s="1"/>
  <c r="H36" i="42" l="1"/>
  <c r="I35" i="42"/>
  <c r="H37" i="42" l="1"/>
  <c r="I36" i="42"/>
  <c r="I37" i="42" l="1"/>
  <c r="H5" i="42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<sst xmlns="http://schemas.openxmlformats.org/spreadsheetml/2006/main" count="1120" uniqueCount="402">
  <si>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</si>
  <si>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</si>
  <si>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</si>
  <si>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</si>
  <si>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</si>
  <si>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</si>
  <si>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</si>
  <si>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</si>
  <si>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</si>
  <si>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</si>
  <si>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</si>
  <si>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</si>
  <si>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</si>
  <si>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</si>
  <si>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</si>
  <si>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</si>
  <si>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</si>
  <si>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</si>
  <si>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</si>
  <si>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</si>
  <si>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</si>
  <si>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</si>
  <si>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</si>
  <si>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</si>
  <si>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</si>
  <si>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</si>
  <si>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</si>
  <si>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</si>
  <si>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</si>
  <si>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</si>
  <si>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</si>
  <si>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</si>
  <si>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</si>
  <si>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</si>
  <si>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</si>
  <si>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</si>
  <si>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</si>
  <si>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</si>
  <si>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</si>
  <si>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</si>
  <si>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</si>
  <si>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</si>
  <si>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</si>
  <si>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</si>
  <si>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</si>
  <si>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</si>
  <si>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</si>
  <si>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</si>
  <si>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</si>
  <si>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</si>
  <si>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</si>
  <si>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</si>
  <si>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</si>
  <si>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</si>
  <si>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</si>
  <si>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</si>
  <si>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</si>
  <si>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</si>
  <si>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</si>
  <si>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</si>
  <si>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</si>
  <si>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</si>
  <si>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</si>
  <si>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</si>
  <si>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</si>
  <si>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</si>
  <si>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</si>
  <si>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</si>
  <si>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</si>
  <si>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</si>
  <si>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</si>
  <si>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</si>
  <si>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</si>
  <si>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</si>
  <si>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</si>
  <si>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</si>
  <si>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</si>
  <si>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</si>
  <si>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</si>
  <si>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</si>
  <si>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</si>
  <si>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</si>
  <si>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</si>
  <si>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</si>
  <si>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</si>
  <si>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</si>
  <si>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</si>
  <si>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</si>
  <si>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</si>
  <si>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</si>
  <si>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</si>
  <si>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</si>
  <si>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</si>
  <si>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</si>
  <si>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</si>
  <si>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</si>
  <si>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</si>
  <si>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</si>
  <si>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</si>
  <si>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</si>
  <si>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</si>
  <si>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</si>
  <si>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</si>
  <si>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</si>
  <si>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</si>
  <si>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</si>
  <si>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</si>
  <si>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</si>
  <si>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</si>
  <si>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</si>
  <si>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</si>
  <si>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</si>
  <si>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</si>
  <si>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</si>
  <si>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</si>
  <si>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</si>
  <si>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</si>
  <si>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</si>
  <si>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</si>
  <si>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</si>
  <si>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</si>
  <si>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</si>
  <si>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</si>
  <si>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</si>
  <si>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</si>
  <si>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</si>
  <si>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</si>
  <si>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</si>
  <si>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</si>
  <si>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</si>
  <si>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</si>
  <si>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</si>
  <si>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</si>
  <si>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</si>
  <si>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</si>
  <si>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</si>
  <si>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</si>
  <si>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</si>
  <si>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</si>
  <si>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</si>
  <si>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</si>
  <si>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</si>
  <si>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</si>
  <si>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</si>
  <si>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</si>
  <si>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</si>
  <si>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</si>
  <si>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</si>
  <si>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</si>
  <si>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</si>
  <si>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</si>
  <si>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</si>
  <si>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</si>
  <si>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</si>
  <si>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</si>
  <si>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</si>
  <si>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</si>
  <si>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</si>
  <si>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</si>
  <si>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</si>
  <si>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</si>
  <si>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</si>
  <si>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</si>
  <si>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</si>
  <si>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</si>
  <si>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</si>
  <si>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</si>
  <si>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</si>
  <si>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</si>
  <si>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</si>
  <si>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</si>
  <si>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</si>
  <si>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</si>
  <si>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</si>
  <si>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</si>
  <si>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</si>
  <si>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</si>
  <si>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</si>
  <si>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</si>
  <si>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</si>
  <si>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</si>
  <si>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</si>
  <si>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</si>
  <si>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</si>
  <si>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</si>
  <si>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</si>
  <si>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</si>
  <si>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</si>
  <si>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</si>
  <si>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</si>
  <si>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</si>
  <si>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</si>
  <si>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</si>
  <si>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</si>
  <si>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</si>
  <si>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</si>
  <si>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</si>
  <si>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</si>
  <si>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</si>
  <si>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</si>
  <si>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</si>
  <si>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</si>
  <si>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</si>
  <si>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</si>
  <si>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</si>
  <si>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</si>
  <si>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</si>
  <si>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</si>
  <si>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</si>
  <si>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</si>
  <si>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</si>
  <si>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</si>
  <si>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</si>
  <si>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</si>
  <si>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</si>
  <si>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</si>
  <si>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</si>
  <si>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</si>
  <si>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</si>
  <si>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</si>
  <si>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</si>
  <si>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</si>
  <si>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</si>
  <si>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</si>
  <si>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</si>
  <si>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</si>
  <si>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</si>
  <si>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</si>
  <si>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</si>
  <si>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</si>
  <si>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</si>
  <si>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</si>
  <si>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</si>
  <si>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</si>
  <si>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</si>
  <si>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</si>
  <si>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</si>
  <si>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</si>
  <si>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</si>
  <si>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</si>
  <si>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</si>
  <si>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</si>
  <si>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</si>
  <si>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</si>
  <si>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</si>
  <si>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</si>
  <si>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</si>
  <si>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</si>
  <si>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</si>
  <si>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</si>
  <si>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</si>
  <si>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</si>
  <si>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</si>
  <si>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</si>
  <si>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</si>
  <si>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</si>
  <si>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</si>
  <si>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</si>
  <si>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</si>
  <si>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</si>
  <si>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</si>
  <si>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</si>
  <si>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</si>
  <si>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</si>
  <si>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</si>
  <si>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</si>
  <si>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</si>
  <si>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</si>
  <si>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</si>
  <si>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</si>
  <si>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</si>
  <si>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</si>
  <si>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</si>
  <si>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</si>
  <si>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</si>
  <si>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</si>
  <si>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</si>
  <si>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</si>
  <si>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</si>
  <si>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</si>
  <si>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</si>
  <si>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</si>
  <si>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</si>
  <si>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</si>
  <si>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</si>
  <si>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</si>
  <si>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</si>
  <si>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</si>
  <si>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</si>
  <si>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</si>
  <si>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</si>
  <si>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</si>
  <si>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</si>
  <si>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</si>
  <si>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</si>
  <si>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</si>
  <si>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</si>
  <si>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</si>
  <si>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</si>
  <si>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</si>
  <si>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</si>
  <si>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</si>
  <si>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</si>
  <si>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</si>
  <si>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</si>
  <si>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</si>
  <si>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</si>
  <si>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</si>
  <si>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</si>
  <si>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</si>
  <si>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</si>
  <si>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</si>
  <si>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</si>
  <si>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</si>
  <si>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</si>
  <si>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</si>
  <si>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金币</t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</si>
  <si>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</si>
  <si>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</si>
  <si>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</si>
  <si>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</si>
  <si>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</si>
  <si>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</si>
  <si>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</si>
  <si>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</si>
  <si>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</si>
  <si>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</si>
  <si>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</si>
  <si>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初级神器1配件1</t>
  </si>
  <si>
    <t>初级神器1配件2</t>
  </si>
  <si>
    <t>神器低级材料</t>
  </si>
  <si>
    <t>初级神器2配件1</t>
  </si>
  <si>
    <t>初级神器2配件2</t>
  </si>
  <si>
    <t>中级神器1配件3</t>
  </si>
  <si>
    <t>中级神器1配件4</t>
  </si>
  <si>
    <t>中级神器2配件2</t>
  </si>
  <si>
    <t>中级神器2配件4</t>
  </si>
  <si>
    <t>高级神器1配件2</t>
  </si>
  <si>
    <t>高级神器2配件2</t>
  </si>
  <si>
    <t>高级神器3配件2</t>
  </si>
  <si>
    <t>中级神器1配件1</t>
  </si>
  <si>
    <t>中级神器2配件1</t>
  </si>
  <si>
    <t>高级神器1配件3</t>
  </si>
  <si>
    <t>高级神器2配件3</t>
  </si>
  <si>
    <t>高级神器3配件3</t>
  </si>
  <si>
    <t>中级神器1配件2</t>
  </si>
  <si>
    <t>中级神器2配件3</t>
  </si>
  <si>
    <t>高级神器1配件4</t>
  </si>
  <si>
    <t>高级神器2配件4</t>
  </si>
  <si>
    <t>高级神器3配件4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</si>
  <si>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</si>
  <si>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</si>
  <si>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</si>
  <si>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</si>
  <si>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</si>
  <si>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</si>
  <si>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</si>
  <si>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</si>
  <si>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</si>
  <si>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</si>
  <si>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</si>
  <si>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</si>
  <si>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</si>
  <si>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</si>
  <si>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</si>
  <si>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</si>
  <si>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</si>
  <si>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</si>
  <si>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</si>
  <si>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</si>
  <si>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</si>
  <si>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</si>
  <si>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高级神器1配件1</t>
  </si>
  <si>
    <t>高级神器2配件1</t>
  </si>
  <si>
    <t>高级神器3配件1</t>
  </si>
  <si>
    <t>高级神器1配件5</t>
  </si>
  <si>
    <t>高级神器2配件5</t>
  </si>
  <si>
    <t>高级神器3配件5</t>
  </si>
  <si>
    <t>高级神器1配件6</t>
  </si>
  <si>
    <t>高级神器2配件6</t>
  </si>
  <si>
    <t>层数</t>
    <phoneticPr fontId="2" type="noConversion"/>
  </si>
  <si>
    <t>时间</t>
    <phoneticPr fontId="2" type="noConversion"/>
  </si>
  <si>
    <t>金币总产</t>
    <phoneticPr fontId="2" type="noConversion"/>
  </si>
  <si>
    <t>芦花币总产</t>
  </si>
  <si>
    <t>芦花币总产</t>
    <phoneticPr fontId="2" type="noConversion"/>
  </si>
  <si>
    <t>神器低级材料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</si>
  <si>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</si>
  <si>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</si>
  <si>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</si>
  <si>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</si>
  <si>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</si>
  <si>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</si>
  <si>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</si>
  <si>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</si>
  <si>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低级神器材料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</si>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</sst>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43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0" fontId="5" fillId="5" borderId="22" xfId="5" applyBorder="1">
      <alignment horizontal="center" vertical="center" shrinkToFit="1"/>
    </xf>
    <xf numFmtId="0" fontId="0" fillId="0" borderId="0" xfId="0"/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4" t="s">
        <v>313</v>
      </c>
      <c r="C2" s="25"/>
      <c r="D2" s="25"/>
      <c r="E2" s="26"/>
    </row>
    <row r="3" spans="2:5" ht="35.1" customHeight="1" x14ac:dyDescent="0.2">
      <c r="B3" s="2" t="s">
        <v>0</v>
      </c>
      <c r="C3" s="3" t="s">
        <v>11</v>
      </c>
      <c r="D3" s="27" t="s">
        <v>1</v>
      </c>
      <c r="E3" s="29" t="s">
        <v>314</v>
      </c>
    </row>
    <row r="4" spans="2:5" ht="35.1" customHeight="1" x14ac:dyDescent="0.2">
      <c r="B4" s="2" t="s">
        <v>2</v>
      </c>
      <c r="C4" s="3" t="s">
        <v>12</v>
      </c>
      <c r="D4" s="28"/>
      <c r="E4" s="30"/>
    </row>
    <row r="5" spans="2:5" ht="35.1" customHeight="1" x14ac:dyDescent="0.2">
      <c r="B5" s="4" t="s">
        <v>3</v>
      </c>
      <c r="C5" s="31" t="s">
        <v>315</v>
      </c>
      <c r="D5" s="32"/>
      <c r="E5" s="33"/>
    </row>
    <row r="6" spans="2:5" ht="18" x14ac:dyDescent="0.2">
      <c r="B6" s="34" t="s">
        <v>4</v>
      </c>
      <c r="C6" s="35"/>
      <c r="D6" s="35"/>
      <c r="E6" s="36"/>
    </row>
    <row r="7" spans="2:5" ht="18" x14ac:dyDescent="0.2">
      <c r="B7" s="5" t="s">
        <v>5</v>
      </c>
      <c r="C7" s="6" t="s">
        <v>6</v>
      </c>
      <c r="D7" s="22" t="s">
        <v>7</v>
      </c>
      <c r="E7" s="23"/>
    </row>
    <row r="8" spans="2:5" x14ac:dyDescent="0.2">
      <c r="B8" s="7">
        <v>43490</v>
      </c>
      <c r="C8" s="8" t="s">
        <v>10</v>
      </c>
      <c r="D8" s="37" t="s">
        <v>8</v>
      </c>
      <c r="E8" s="38"/>
    </row>
    <row r="9" spans="2:5" x14ac:dyDescent="0.2">
      <c r="B9" s="7"/>
      <c r="C9" s="8"/>
      <c r="D9" s="37"/>
      <c r="E9" s="38"/>
    </row>
    <row r="10" spans="2:5" x14ac:dyDescent="0.2">
      <c r="B10" s="9"/>
      <c r="C10" s="8"/>
      <c r="D10" s="37"/>
      <c r="E10" s="38"/>
    </row>
    <row r="11" spans="2:5" x14ac:dyDescent="0.2">
      <c r="B11" s="9"/>
      <c r="C11" s="8"/>
      <c r="D11" s="37"/>
      <c r="E11" s="38"/>
    </row>
    <row r="12" spans="2:5" x14ac:dyDescent="0.2">
      <c r="B12" s="9"/>
      <c r="C12" s="8"/>
      <c r="D12" s="37"/>
      <c r="E12" s="38"/>
    </row>
    <row r="13" spans="2:5" x14ac:dyDescent="0.2">
      <c r="B13" s="9"/>
      <c r="C13" s="8"/>
      <c r="D13" s="37"/>
      <c r="E13" s="38"/>
    </row>
    <row r="14" spans="2:5" x14ac:dyDescent="0.2">
      <c r="B14" s="9"/>
      <c r="C14" s="8"/>
      <c r="D14" s="37"/>
      <c r="E14" s="38"/>
    </row>
    <row r="15" spans="2:5" x14ac:dyDescent="0.2">
      <c r="B15" s="9"/>
      <c r="C15" s="8"/>
      <c r="D15" s="37"/>
      <c r="E15" s="38"/>
    </row>
    <row r="16" spans="2:5" x14ac:dyDescent="0.2">
      <c r="B16" s="9"/>
      <c r="C16" s="8"/>
      <c r="D16" s="37"/>
      <c r="E16" s="38"/>
    </row>
    <row r="17" spans="2:5" x14ac:dyDescent="0.2">
      <c r="B17" s="9"/>
      <c r="C17" s="8"/>
      <c r="D17" s="37"/>
      <c r="E17" s="38"/>
    </row>
    <row r="18" spans="2:5" x14ac:dyDescent="0.2">
      <c r="B18" s="9"/>
      <c r="C18" s="8"/>
      <c r="D18" s="37"/>
      <c r="E18" s="38"/>
    </row>
    <row r="19" spans="2:5" x14ac:dyDescent="0.2">
      <c r="B19" s="9"/>
      <c r="C19" s="8"/>
      <c r="D19" s="37"/>
      <c r="E19" s="38"/>
    </row>
    <row r="20" spans="2:5" x14ac:dyDescent="0.2">
      <c r="B20" s="9"/>
      <c r="C20" s="8"/>
      <c r="D20" s="37"/>
      <c r="E20" s="38"/>
    </row>
    <row r="21" spans="2:5" x14ac:dyDescent="0.2">
      <c r="B21" s="9"/>
      <c r="C21" s="8"/>
      <c r="D21" s="37"/>
      <c r="E21" s="38"/>
    </row>
    <row r="22" spans="2:5" x14ac:dyDescent="0.2">
      <c r="B22" s="9"/>
      <c r="C22" s="8"/>
      <c r="D22" s="37"/>
      <c r="E22" s="38"/>
    </row>
    <row r="23" spans="2:5" x14ac:dyDescent="0.2">
      <c r="B23" s="9"/>
      <c r="C23" s="8"/>
      <c r="D23" s="37"/>
      <c r="E23" s="38"/>
    </row>
    <row r="24" spans="2:5" x14ac:dyDescent="0.2">
      <c r="B24" s="9"/>
      <c r="C24" s="8"/>
      <c r="D24" s="37"/>
      <c r="E24" s="38"/>
    </row>
    <row r="25" spans="2:5" x14ac:dyDescent="0.2">
      <c r="B25" s="9"/>
      <c r="C25" s="8"/>
      <c r="D25" s="37"/>
      <c r="E25" s="38"/>
    </row>
    <row r="26" spans="2:5" x14ac:dyDescent="0.2">
      <c r="B26" s="9"/>
      <c r="C26" s="8"/>
      <c r="D26" s="37"/>
      <c r="E26" s="38"/>
    </row>
    <row r="27" spans="2:5" x14ac:dyDescent="0.2">
      <c r="B27" s="9"/>
      <c r="C27" s="8"/>
      <c r="D27" s="37"/>
      <c r="E27" s="38"/>
    </row>
    <row r="28" spans="2:5" ht="18" thickBot="1" x14ac:dyDescent="0.25">
      <c r="B28" s="10"/>
      <c r="C28" s="11"/>
      <c r="D28" s="39"/>
      <c r="E28" s="40"/>
    </row>
    <row r="30" spans="2:5" x14ac:dyDescent="0.2">
      <c r="B30" s="41" t="s">
        <v>9</v>
      </c>
      <c r="C30" s="41"/>
      <c r="D30" s="41"/>
      <c r="E30" s="41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3"/>
  <sheetViews>
    <sheetView workbookViewId="0">
      <selection activeCell="R12" sqref="R12"/>
    </sheetView>
  </sheetViews>
  <sheetFormatPr defaultRowHeight="14.25" x14ac:dyDescent="0.2"/>
  <cols>
    <col min="2" max="2" width="14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3.875" customWidth="1"/>
    <col min="14" max="14" width="15.5" customWidth="1"/>
    <col min="15" max="15" width="14.75" customWidth="1"/>
    <col min="22" max="22" width="11.25" customWidth="1"/>
    <col min="23" max="23" width="11.5" customWidth="1"/>
    <col min="24" max="24" width="11.625" customWidth="1"/>
    <col min="25" max="25" width="12.625" customWidth="1"/>
    <col min="26" max="26" width="8.125" customWidth="1"/>
    <col min="28" max="28" width="10.375" customWidth="1"/>
    <col min="29" max="29" width="13.25" customWidth="1"/>
    <col min="32" max="32" width="8.625" customWidth="1"/>
    <col min="36" max="36" width="9" style="21"/>
    <col min="39" max="39" width="13.375" customWidth="1"/>
    <col min="40" max="40" width="10" customWidth="1"/>
    <col min="41" max="41" width="7.875" customWidth="1"/>
    <col min="47" max="47" width="11.875" customWidth="1"/>
  </cols>
  <sheetData>
    <row r="1" spans="1:48" x14ac:dyDescent="0.2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F1" t="s">
        <v>317</v>
      </c>
      <c r="G1" t="s">
        <v>318</v>
      </c>
      <c r="H1" t="s">
        <v>319</v>
      </c>
      <c r="I1" t="s">
        <v>320</v>
      </c>
      <c r="J1" t="s">
        <v>355</v>
      </c>
      <c r="K1" t="s">
        <v>356</v>
      </c>
      <c r="L1" t="s">
        <v>357</v>
      </c>
      <c r="M1" t="s">
        <v>358</v>
      </c>
      <c r="N1" t="s">
        <v>359</v>
      </c>
      <c r="O1" t="s">
        <v>360</v>
      </c>
    </row>
    <row r="2" spans="1:48" ht="16.5" x14ac:dyDescent="0.2">
      <c r="A2" t="s">
        <v>361</v>
      </c>
      <c r="B2" t="s">
        <v>361</v>
      </c>
      <c r="C2" t="s">
        <v>361</v>
      </c>
      <c r="D2" t="s">
        <v>362</v>
      </c>
      <c r="E2" t="s">
        <v>361</v>
      </c>
      <c r="F2" t="s">
        <v>362</v>
      </c>
      <c r="G2" t="s">
        <v>361</v>
      </c>
      <c r="H2" t="s">
        <v>362</v>
      </c>
      <c r="I2" t="s">
        <v>361</v>
      </c>
      <c r="J2" t="s">
        <v>362</v>
      </c>
      <c r="K2" t="s">
        <v>361</v>
      </c>
      <c r="L2" t="s">
        <v>362</v>
      </c>
      <c r="M2" t="s">
        <v>361</v>
      </c>
      <c r="N2" t="s">
        <v>362</v>
      </c>
      <c r="O2" t="s">
        <v>361</v>
      </c>
      <c r="AB2" s="21"/>
      <c r="AC2" s="21"/>
      <c r="AD2" s="21"/>
      <c r="AE2" s="21"/>
      <c r="AQ2">
        <v>0.5</v>
      </c>
      <c r="AR2">
        <v>0.35</v>
      </c>
      <c r="AS2">
        <v>0.25</v>
      </c>
      <c r="AU2" s="18">
        <f>SUM(AU4:AU33)</f>
        <v>200</v>
      </c>
      <c r="AV2" s="18">
        <f>SUM(AU4:AU13)</f>
        <v>17</v>
      </c>
    </row>
    <row r="3" spans="1:48" ht="17.25" x14ac:dyDescent="0.2">
      <c r="A3" t="s">
        <v>363</v>
      </c>
      <c r="B3" t="s">
        <v>364</v>
      </c>
      <c r="C3" t="s">
        <v>365</v>
      </c>
      <c r="D3" t="s">
        <v>366</v>
      </c>
      <c r="E3" t="s">
        <v>367</v>
      </c>
      <c r="F3" t="s">
        <v>321</v>
      </c>
      <c r="G3" t="s">
        <v>322</v>
      </c>
      <c r="H3" t="s">
        <v>323</v>
      </c>
      <c r="I3" t="s">
        <v>324</v>
      </c>
      <c r="J3" t="s">
        <v>368</v>
      </c>
      <c r="K3" t="s">
        <v>369</v>
      </c>
      <c r="L3" t="s">
        <v>325</v>
      </c>
      <c r="M3" t="s">
        <v>326</v>
      </c>
      <c r="N3" t="s">
        <v>370</v>
      </c>
      <c r="O3" t="s">
        <v>371</v>
      </c>
      <c r="S3" t="s">
        <v>380</v>
      </c>
      <c r="T3" t="s">
        <v>381</v>
      </c>
      <c r="V3" s="13" t="s">
        <v>386</v>
      </c>
      <c r="W3" s="13" t="s">
        <v>382</v>
      </c>
      <c r="X3" s="13" t="s">
        <v>384</v>
      </c>
      <c r="Y3" s="13" t="s">
        <v>385</v>
      </c>
      <c r="AB3" s="13" t="s">
        <v>383</v>
      </c>
      <c r="AC3" s="13" t="s">
        <v>330</v>
      </c>
      <c r="AD3" s="21"/>
      <c r="AE3" s="18">
        <f>SUMPRODUCT(AF4:AH4,AF6:AH6,AF7:AH7)</f>
        <v>52</v>
      </c>
      <c r="AF3" s="13" t="s">
        <v>387</v>
      </c>
      <c r="AG3" s="13" t="s">
        <v>388</v>
      </c>
      <c r="AH3" s="13" t="s">
        <v>389</v>
      </c>
      <c r="AK3" s="13" t="s">
        <v>393</v>
      </c>
      <c r="AL3" s="13" t="s">
        <v>386</v>
      </c>
      <c r="AM3" s="13" t="s">
        <v>394</v>
      </c>
      <c r="AN3" s="13" t="s">
        <v>387</v>
      </c>
      <c r="AO3" s="13" t="s">
        <v>388</v>
      </c>
      <c r="AP3" s="13" t="s">
        <v>389</v>
      </c>
      <c r="AQ3" s="13" t="s">
        <v>387</v>
      </c>
      <c r="AR3" s="13" t="s">
        <v>388</v>
      </c>
      <c r="AS3" s="13" t="s">
        <v>389</v>
      </c>
      <c r="AU3" s="20" t="s">
        <v>396</v>
      </c>
    </row>
    <row r="4" spans="1:48" ht="16.5" x14ac:dyDescent="0.2">
      <c r="A4">
        <v>1</v>
      </c>
      <c r="B4">
        <v>1</v>
      </c>
      <c r="C4">
        <v>1501001</v>
      </c>
      <c r="D4" t="s">
        <v>316</v>
      </c>
      <c r="E4">
        <v>1000</v>
      </c>
      <c r="F4" t="s">
        <v>327</v>
      </c>
      <c r="G4">
        <v>10</v>
      </c>
      <c r="J4" t="s">
        <v>316</v>
      </c>
      <c r="K4">
        <v>1000</v>
      </c>
      <c r="L4" t="s">
        <v>327</v>
      </c>
      <c r="M4">
        <v>10</v>
      </c>
      <c r="S4">
        <v>1</v>
      </c>
      <c r="T4">
        <v>1</v>
      </c>
      <c r="V4" s="14">
        <v>1</v>
      </c>
      <c r="W4" s="14">
        <f>SUMIFS(E$4:E$32,$T$4:$T$32,"="&amp;V4)+INDEX(K$4:K$33,INDEX($S$4:$S$33,MATCH(V4,$T$4:$T$33,1)))</f>
        <v>5900</v>
      </c>
      <c r="X4" s="14">
        <f>SUMIFS(G$4:G$32,$T$4:$T$32,"="&amp;V4)+INDEX(M$4:M$33,INDEX($S$4:$S$33,MATCH(V4,$T$4:$T$33,1)))</f>
        <v>110</v>
      </c>
      <c r="Y4" s="14">
        <f>INDEX($O$4:$O$33,MATCH(V4,$T$4:$T$33,1))</f>
        <v>0</v>
      </c>
      <c r="AB4" s="14">
        <f>SUM(X$4:X4)*4</f>
        <v>440</v>
      </c>
      <c r="AC4" s="14">
        <f>SUM(Y$4:Y4)*4</f>
        <v>0</v>
      </c>
      <c r="AD4" s="21"/>
      <c r="AE4" s="17" t="s">
        <v>390</v>
      </c>
      <c r="AF4" s="14">
        <v>1</v>
      </c>
      <c r="AG4" s="14">
        <v>1.5</v>
      </c>
      <c r="AH4" s="14">
        <v>2</v>
      </c>
      <c r="AK4" s="14">
        <v>1</v>
      </c>
      <c r="AL4" s="14">
        <v>1</v>
      </c>
      <c r="AM4" s="18">
        <f>INDEX($AC$4:$AC$93,AL4)</f>
        <v>0</v>
      </c>
      <c r="AN4" s="18"/>
      <c r="AO4" s="18"/>
      <c r="AP4" s="18"/>
      <c r="AQ4" s="18"/>
      <c r="AR4" s="18"/>
      <c r="AS4" s="18"/>
      <c r="AU4" s="14">
        <v>1</v>
      </c>
    </row>
    <row r="5" spans="1:48" ht="16.5" x14ac:dyDescent="0.2">
      <c r="A5">
        <v>1</v>
      </c>
      <c r="B5">
        <v>2</v>
      </c>
      <c r="C5">
        <v>1501002</v>
      </c>
      <c r="D5" t="s">
        <v>316</v>
      </c>
      <c r="E5">
        <v>1100</v>
      </c>
      <c r="F5" t="s">
        <v>327</v>
      </c>
      <c r="G5">
        <v>15</v>
      </c>
      <c r="J5" t="s">
        <v>316</v>
      </c>
      <c r="K5">
        <v>1100</v>
      </c>
      <c r="L5" t="s">
        <v>327</v>
      </c>
      <c r="M5">
        <v>20</v>
      </c>
      <c r="S5">
        <v>2</v>
      </c>
      <c r="T5">
        <v>1</v>
      </c>
      <c r="V5" s="14">
        <v>2</v>
      </c>
      <c r="W5" s="14">
        <f t="shared" ref="W5:W63" si="0">SUMIFS(E$4:E$32,$T$4:$T$32,"="&amp;V5)+INDEX(K$4:K$33,INDEX($S$4:$S$33,MATCH(V5,$T$4:$T$33,1)))</f>
        <v>6100</v>
      </c>
      <c r="X5" s="14">
        <f t="shared" ref="X5:X63" si="1">SUMIFS(G$4:G$32,$T$4:$T$32,"="&amp;V5)+INDEX(M$4:M$33,INDEX($S$4:$S$33,MATCH(V5,$T$4:$T$33,1)))</f>
        <v>175</v>
      </c>
      <c r="Y5" s="14">
        <f>INDEX($O$4:$O$33,MATCH(V5,$T$4:$T$33,1))</f>
        <v>100</v>
      </c>
      <c r="AB5" s="14">
        <f>SUM(X$4:X5)*4</f>
        <v>1140</v>
      </c>
      <c r="AC5" s="14">
        <f>SUM(Y$4:Y5)*4</f>
        <v>400</v>
      </c>
      <c r="AE5" s="17" t="s">
        <v>395</v>
      </c>
      <c r="AF5" s="14">
        <v>1</v>
      </c>
      <c r="AG5" s="14">
        <v>2</v>
      </c>
      <c r="AH5" s="14">
        <v>5</v>
      </c>
      <c r="AI5" s="18">
        <f>SUMPRODUCT(AF5:AH5,AF6:AH6,AF7:AH7)</f>
        <v>110</v>
      </c>
      <c r="AK5" s="14">
        <v>2</v>
      </c>
      <c r="AL5" s="14">
        <v>2</v>
      </c>
      <c r="AM5" s="18">
        <f t="shared" ref="AM5:AM33" si="2">INDEX($AC$4:$AC$93,AL5)</f>
        <v>400</v>
      </c>
      <c r="AN5" s="18">
        <f>INT($AM5/$AE$3*AF$4/5)*5</f>
        <v>5</v>
      </c>
      <c r="AO5" s="18">
        <f>INT($AM5/$AE$3*AG$4/5)*5</f>
        <v>10</v>
      </c>
      <c r="AP5" s="18">
        <f>INT($AM5/$AE$3*AH$4/5)*5</f>
        <v>15</v>
      </c>
      <c r="AQ5" s="18">
        <f t="shared" ref="AQ5:AQ33" si="3">INT(AN5*AF$6*AQ$2)</f>
        <v>5</v>
      </c>
      <c r="AR5" s="18">
        <f t="shared" ref="AR5:AR33" si="4">INT(AO5*AG$6*AR$2)</f>
        <v>14</v>
      </c>
      <c r="AS5" s="18">
        <f t="shared" ref="AS5:AS33" si="5">INT(AP5*AH$6*AS$2)</f>
        <v>22</v>
      </c>
      <c r="AU5" s="14">
        <v>1</v>
      </c>
    </row>
    <row r="6" spans="1:48" ht="16.5" x14ac:dyDescent="0.2">
      <c r="A6">
        <v>1</v>
      </c>
      <c r="B6">
        <v>3</v>
      </c>
      <c r="C6">
        <v>1501003</v>
      </c>
      <c r="D6" t="s">
        <v>316</v>
      </c>
      <c r="E6">
        <v>1200</v>
      </c>
      <c r="F6" t="s">
        <v>327</v>
      </c>
      <c r="G6">
        <v>20</v>
      </c>
      <c r="H6" t="s">
        <v>328</v>
      </c>
      <c r="I6">
        <v>1</v>
      </c>
      <c r="J6" t="s">
        <v>316</v>
      </c>
      <c r="K6">
        <v>1200</v>
      </c>
      <c r="L6" t="s">
        <v>327</v>
      </c>
      <c r="M6">
        <v>30</v>
      </c>
      <c r="S6" s="21">
        <v>3</v>
      </c>
      <c r="T6">
        <v>1</v>
      </c>
      <c r="V6" s="14">
        <v>3</v>
      </c>
      <c r="W6" s="14">
        <f t="shared" si="0"/>
        <v>5300</v>
      </c>
      <c r="X6" s="14">
        <f t="shared" si="1"/>
        <v>185</v>
      </c>
      <c r="Y6" s="14">
        <f t="shared" ref="Y6:Y63" si="6">INDEX($O$4:$O$33,MATCH(V6,$T$4:$T$33,1))</f>
        <v>100</v>
      </c>
      <c r="AB6" s="14">
        <f>SUM(X$4:X6)*4</f>
        <v>1880</v>
      </c>
      <c r="AC6" s="14">
        <f>SUM(Y$4:Y6)*4</f>
        <v>800</v>
      </c>
      <c r="AE6" s="17" t="s">
        <v>391</v>
      </c>
      <c r="AF6" s="14">
        <v>2</v>
      </c>
      <c r="AG6" s="14">
        <v>4</v>
      </c>
      <c r="AH6" s="14">
        <v>6</v>
      </c>
      <c r="AK6" s="14">
        <v>3</v>
      </c>
      <c r="AL6" s="14">
        <v>3</v>
      </c>
      <c r="AM6" s="18">
        <f t="shared" si="2"/>
        <v>800</v>
      </c>
      <c r="AN6" s="18">
        <f t="shared" ref="AN6:AN33" si="7">INT($AM6/$AE$3*AF$4/5)*5</f>
        <v>15</v>
      </c>
      <c r="AO6" s="18">
        <f t="shared" ref="AO6:AO33" si="8">INT($AM6/$AE$3*AG$4/5)*5</f>
        <v>20</v>
      </c>
      <c r="AP6" s="18">
        <f t="shared" ref="AP6:AP33" si="9">INT($AM6/$AE$3*AH$4/5)*5</f>
        <v>30</v>
      </c>
      <c r="AQ6" s="18">
        <f t="shared" si="3"/>
        <v>15</v>
      </c>
      <c r="AR6" s="18">
        <f t="shared" si="4"/>
        <v>28</v>
      </c>
      <c r="AS6" s="18">
        <f t="shared" si="5"/>
        <v>45</v>
      </c>
      <c r="AU6" s="14">
        <v>1</v>
      </c>
    </row>
    <row r="7" spans="1:48" ht="16.5" x14ac:dyDescent="0.2">
      <c r="A7">
        <v>1</v>
      </c>
      <c r="B7">
        <v>4</v>
      </c>
      <c r="C7">
        <v>1501004</v>
      </c>
      <c r="D7" t="s">
        <v>316</v>
      </c>
      <c r="E7">
        <v>1300</v>
      </c>
      <c r="F7" t="s">
        <v>327</v>
      </c>
      <c r="G7">
        <v>25</v>
      </c>
      <c r="H7" t="s">
        <v>328</v>
      </c>
      <c r="I7">
        <v>1</v>
      </c>
      <c r="J7" t="s">
        <v>316</v>
      </c>
      <c r="K7">
        <v>1300</v>
      </c>
      <c r="L7" t="s">
        <v>327</v>
      </c>
      <c r="M7">
        <v>40</v>
      </c>
      <c r="S7" s="21">
        <v>4</v>
      </c>
      <c r="T7">
        <v>1</v>
      </c>
      <c r="V7" s="14">
        <v>4</v>
      </c>
      <c r="W7" s="14">
        <f t="shared" si="0"/>
        <v>5900</v>
      </c>
      <c r="X7" s="14">
        <f t="shared" si="1"/>
        <v>225</v>
      </c>
      <c r="Y7" s="14">
        <f t="shared" si="6"/>
        <v>200</v>
      </c>
      <c r="AB7" s="14">
        <f>SUM(X$4:X7)*4</f>
        <v>2780</v>
      </c>
      <c r="AC7" s="14">
        <f>SUM(Y$4:Y7)*4</f>
        <v>1600</v>
      </c>
      <c r="AE7" s="17" t="s">
        <v>392</v>
      </c>
      <c r="AF7" s="14">
        <v>2</v>
      </c>
      <c r="AG7" s="14">
        <v>2</v>
      </c>
      <c r="AH7" s="14">
        <v>3</v>
      </c>
      <c r="AK7" s="14">
        <v>4</v>
      </c>
      <c r="AL7" s="14">
        <v>4</v>
      </c>
      <c r="AM7" s="18">
        <f t="shared" si="2"/>
        <v>1600</v>
      </c>
      <c r="AN7" s="18">
        <f t="shared" si="7"/>
        <v>30</v>
      </c>
      <c r="AO7" s="18">
        <f t="shared" si="8"/>
        <v>45</v>
      </c>
      <c r="AP7" s="18">
        <f t="shared" si="9"/>
        <v>60</v>
      </c>
      <c r="AQ7" s="18">
        <f t="shared" si="3"/>
        <v>30</v>
      </c>
      <c r="AR7" s="18">
        <f t="shared" si="4"/>
        <v>63</v>
      </c>
      <c r="AS7" s="18">
        <f t="shared" si="5"/>
        <v>90</v>
      </c>
      <c r="AU7" s="14">
        <v>1</v>
      </c>
    </row>
    <row r="8" spans="1:48" ht="16.5" x14ac:dyDescent="0.2">
      <c r="A8">
        <v>1</v>
      </c>
      <c r="B8">
        <v>5</v>
      </c>
      <c r="C8">
        <v>1501005</v>
      </c>
      <c r="D8" t="s">
        <v>316</v>
      </c>
      <c r="E8">
        <v>1400</v>
      </c>
      <c r="F8" t="s">
        <v>327</v>
      </c>
      <c r="G8">
        <v>30</v>
      </c>
      <c r="H8" t="s">
        <v>328</v>
      </c>
      <c r="I8">
        <v>1</v>
      </c>
      <c r="J8" t="s">
        <v>316</v>
      </c>
      <c r="K8">
        <v>1400</v>
      </c>
      <c r="L8" t="s">
        <v>327</v>
      </c>
      <c r="M8">
        <v>50</v>
      </c>
      <c r="S8" s="21">
        <v>5</v>
      </c>
      <c r="T8" s="21">
        <v>2</v>
      </c>
      <c r="V8" s="14">
        <v>5</v>
      </c>
      <c r="W8" s="14">
        <f t="shared" si="0"/>
        <v>6500</v>
      </c>
      <c r="X8" s="14">
        <f t="shared" si="1"/>
        <v>265</v>
      </c>
      <c r="Y8" s="14">
        <f t="shared" si="6"/>
        <v>200</v>
      </c>
      <c r="AB8" s="14">
        <f>SUM(X$4:X8)*4</f>
        <v>3840</v>
      </c>
      <c r="AC8" s="14">
        <f>SUM(Y$4:Y8)*4</f>
        <v>2400</v>
      </c>
      <c r="AK8" s="14">
        <v>5</v>
      </c>
      <c r="AL8" s="14">
        <v>6</v>
      </c>
      <c r="AM8" s="18">
        <f t="shared" si="2"/>
        <v>3200</v>
      </c>
      <c r="AN8" s="18">
        <f t="shared" si="7"/>
        <v>60</v>
      </c>
      <c r="AO8" s="18">
        <f t="shared" si="8"/>
        <v>90</v>
      </c>
      <c r="AP8" s="18">
        <f t="shared" si="9"/>
        <v>120</v>
      </c>
      <c r="AQ8" s="18">
        <f t="shared" si="3"/>
        <v>60</v>
      </c>
      <c r="AR8" s="18">
        <f t="shared" si="4"/>
        <v>126</v>
      </c>
      <c r="AS8" s="18">
        <f t="shared" si="5"/>
        <v>180</v>
      </c>
      <c r="AU8" s="14">
        <v>2</v>
      </c>
    </row>
    <row r="9" spans="1:48" ht="15.75" customHeight="1" x14ac:dyDescent="0.2">
      <c r="A9">
        <v>1</v>
      </c>
      <c r="B9">
        <v>6</v>
      </c>
      <c r="C9">
        <v>1501006</v>
      </c>
      <c r="D9" t="s">
        <v>316</v>
      </c>
      <c r="E9">
        <v>1500</v>
      </c>
      <c r="F9" t="s">
        <v>327</v>
      </c>
      <c r="G9">
        <v>35</v>
      </c>
      <c r="H9" t="s">
        <v>329</v>
      </c>
      <c r="I9">
        <v>1</v>
      </c>
      <c r="J9" t="s">
        <v>316</v>
      </c>
      <c r="K9">
        <v>1500</v>
      </c>
      <c r="L9" t="s">
        <v>327</v>
      </c>
      <c r="M9">
        <v>60</v>
      </c>
      <c r="N9" t="s">
        <v>330</v>
      </c>
      <c r="O9">
        <v>100</v>
      </c>
      <c r="S9" s="21">
        <v>6</v>
      </c>
      <c r="T9" s="21">
        <v>2</v>
      </c>
      <c r="V9" s="14">
        <v>6</v>
      </c>
      <c r="W9" s="14">
        <f t="shared" si="0"/>
        <v>7100</v>
      </c>
      <c r="X9" s="14">
        <f t="shared" si="1"/>
        <v>305</v>
      </c>
      <c r="Y9" s="14">
        <f t="shared" si="6"/>
        <v>200</v>
      </c>
      <c r="AB9" s="14">
        <f>SUM(X$4:X9)*4</f>
        <v>5060</v>
      </c>
      <c r="AC9" s="14">
        <f>SUM(Y$4:Y9)*4</f>
        <v>3200</v>
      </c>
      <c r="AE9" s="17" t="s">
        <v>398</v>
      </c>
      <c r="AF9" s="14">
        <v>400</v>
      </c>
      <c r="AK9" s="14">
        <v>6</v>
      </c>
      <c r="AL9" s="14">
        <v>8</v>
      </c>
      <c r="AM9" s="18">
        <f t="shared" si="2"/>
        <v>5600</v>
      </c>
      <c r="AN9" s="18">
        <f t="shared" si="7"/>
        <v>105</v>
      </c>
      <c r="AO9" s="18">
        <f t="shared" si="8"/>
        <v>160</v>
      </c>
      <c r="AP9" s="18">
        <f t="shared" si="9"/>
        <v>215</v>
      </c>
      <c r="AQ9" s="18">
        <f t="shared" si="3"/>
        <v>105</v>
      </c>
      <c r="AR9" s="18">
        <f t="shared" si="4"/>
        <v>224</v>
      </c>
      <c r="AS9" s="18">
        <f t="shared" si="5"/>
        <v>322</v>
      </c>
      <c r="AU9" s="14">
        <v>2</v>
      </c>
    </row>
    <row r="10" spans="1:48" ht="16.5" x14ac:dyDescent="0.2">
      <c r="A10">
        <v>1</v>
      </c>
      <c r="B10">
        <v>7</v>
      </c>
      <c r="C10">
        <v>1501007</v>
      </c>
      <c r="D10" t="s">
        <v>316</v>
      </c>
      <c r="E10">
        <v>1600</v>
      </c>
      <c r="F10" t="s">
        <v>327</v>
      </c>
      <c r="G10">
        <v>40</v>
      </c>
      <c r="H10" t="s">
        <v>329</v>
      </c>
      <c r="I10">
        <v>1</v>
      </c>
      <c r="J10" t="s">
        <v>316</v>
      </c>
      <c r="K10">
        <v>1600</v>
      </c>
      <c r="L10" t="s">
        <v>327</v>
      </c>
      <c r="M10">
        <v>70</v>
      </c>
      <c r="N10" t="s">
        <v>330</v>
      </c>
      <c r="O10">
        <v>100</v>
      </c>
      <c r="P10" s="21"/>
      <c r="S10" s="21">
        <v>7</v>
      </c>
      <c r="T10">
        <v>2</v>
      </c>
      <c r="V10" s="14">
        <v>7</v>
      </c>
      <c r="W10" s="14">
        <f t="shared" si="0"/>
        <v>7700</v>
      </c>
      <c r="X10" s="14">
        <f t="shared" si="1"/>
        <v>345</v>
      </c>
      <c r="Y10" s="14">
        <f t="shared" si="6"/>
        <v>300</v>
      </c>
      <c r="AB10" s="14">
        <f>SUM(X$4:X10)*4</f>
        <v>6440</v>
      </c>
      <c r="AC10" s="14">
        <f>SUM(Y$4:Y10)*4</f>
        <v>4400</v>
      </c>
      <c r="AE10" s="17" t="s">
        <v>397</v>
      </c>
      <c r="AF10" s="18">
        <f>G32*4*AF9</f>
        <v>240000</v>
      </c>
      <c r="AG10" s="18">
        <f>SUM(AB4:AB18)</f>
        <v>112540</v>
      </c>
      <c r="AK10" s="14">
        <v>7</v>
      </c>
      <c r="AL10" s="14">
        <v>10</v>
      </c>
      <c r="AM10" s="18">
        <f t="shared" si="2"/>
        <v>8000</v>
      </c>
      <c r="AN10" s="18">
        <f t="shared" si="7"/>
        <v>150</v>
      </c>
      <c r="AO10" s="18">
        <f t="shared" si="8"/>
        <v>230</v>
      </c>
      <c r="AP10" s="18">
        <f t="shared" si="9"/>
        <v>305</v>
      </c>
      <c r="AQ10" s="18">
        <f t="shared" si="3"/>
        <v>150</v>
      </c>
      <c r="AR10" s="18">
        <f t="shared" si="4"/>
        <v>322</v>
      </c>
      <c r="AS10" s="18">
        <f t="shared" si="5"/>
        <v>457</v>
      </c>
      <c r="AU10" s="14">
        <v>2</v>
      </c>
    </row>
    <row r="11" spans="1:48" ht="16.5" x14ac:dyDescent="0.2">
      <c r="A11">
        <v>1</v>
      </c>
      <c r="B11">
        <v>8</v>
      </c>
      <c r="C11">
        <v>1501008</v>
      </c>
      <c r="D11" t="s">
        <v>316</v>
      </c>
      <c r="E11">
        <v>1700</v>
      </c>
      <c r="F11" t="s">
        <v>327</v>
      </c>
      <c r="G11">
        <v>45</v>
      </c>
      <c r="H11" t="s">
        <v>329</v>
      </c>
      <c r="I11">
        <v>1</v>
      </c>
      <c r="J11" t="s">
        <v>316</v>
      </c>
      <c r="K11">
        <v>1700</v>
      </c>
      <c r="L11" t="s">
        <v>327</v>
      </c>
      <c r="M11">
        <v>80</v>
      </c>
      <c r="N11" t="s">
        <v>330</v>
      </c>
      <c r="O11">
        <v>100</v>
      </c>
      <c r="P11" s="21"/>
      <c r="S11" s="21">
        <v>8</v>
      </c>
      <c r="T11">
        <v>3</v>
      </c>
      <c r="V11" s="14">
        <v>8</v>
      </c>
      <c r="W11" s="14">
        <f t="shared" si="0"/>
        <v>5400</v>
      </c>
      <c r="X11" s="14">
        <f t="shared" si="1"/>
        <v>275</v>
      </c>
      <c r="Y11" s="14">
        <f t="shared" si="6"/>
        <v>300</v>
      </c>
      <c r="AB11" s="14">
        <f>SUM(X$4:X11)*4</f>
        <v>7540</v>
      </c>
      <c r="AC11" s="14">
        <f>SUM(Y$4:Y11)*4</f>
        <v>5600</v>
      </c>
      <c r="AE11" s="17" t="s">
        <v>399</v>
      </c>
      <c r="AF11" s="18">
        <f>AF10/(AI5*AU2)</f>
        <v>10.909090909090908</v>
      </c>
      <c r="AG11" s="18">
        <f>INT(AG10/AI5/AV2)</f>
        <v>60</v>
      </c>
      <c r="AK11" s="14">
        <v>8</v>
      </c>
      <c r="AL11" s="14">
        <v>12</v>
      </c>
      <c r="AM11" s="18">
        <f t="shared" si="2"/>
        <v>10800</v>
      </c>
      <c r="AN11" s="18">
        <f t="shared" si="7"/>
        <v>205</v>
      </c>
      <c r="AO11" s="18">
        <f t="shared" si="8"/>
        <v>310</v>
      </c>
      <c r="AP11" s="18">
        <f t="shared" si="9"/>
        <v>415</v>
      </c>
      <c r="AQ11" s="18">
        <f t="shared" si="3"/>
        <v>205</v>
      </c>
      <c r="AR11" s="18">
        <f t="shared" si="4"/>
        <v>434</v>
      </c>
      <c r="AS11" s="18">
        <f t="shared" si="5"/>
        <v>622</v>
      </c>
      <c r="AU11" s="14">
        <v>2</v>
      </c>
    </row>
    <row r="12" spans="1:48" ht="16.5" x14ac:dyDescent="0.2">
      <c r="A12">
        <v>1</v>
      </c>
      <c r="B12">
        <v>9</v>
      </c>
      <c r="C12">
        <v>1501009</v>
      </c>
      <c r="D12" t="s">
        <v>316</v>
      </c>
      <c r="E12">
        <v>1800</v>
      </c>
      <c r="F12" t="s">
        <v>327</v>
      </c>
      <c r="G12">
        <v>50</v>
      </c>
      <c r="H12" t="s">
        <v>340</v>
      </c>
      <c r="I12">
        <v>1</v>
      </c>
      <c r="J12" t="s">
        <v>316</v>
      </c>
      <c r="K12">
        <v>1800</v>
      </c>
      <c r="L12" t="s">
        <v>327</v>
      </c>
      <c r="M12">
        <v>90</v>
      </c>
      <c r="N12" t="s">
        <v>330</v>
      </c>
      <c r="O12">
        <v>100</v>
      </c>
      <c r="P12" s="21"/>
      <c r="S12" s="21">
        <v>9</v>
      </c>
      <c r="T12">
        <v>3</v>
      </c>
      <c r="V12" s="14">
        <v>9</v>
      </c>
      <c r="W12" s="14">
        <f t="shared" si="0"/>
        <v>5600</v>
      </c>
      <c r="X12" s="14">
        <f t="shared" si="1"/>
        <v>290</v>
      </c>
      <c r="Y12" s="14">
        <f t="shared" si="6"/>
        <v>300</v>
      </c>
      <c r="AB12" s="14">
        <f>SUM(X$4:X12)*4</f>
        <v>8700</v>
      </c>
      <c r="AC12" s="14">
        <f>SUM(Y$4:Y12)*4</f>
        <v>6800</v>
      </c>
      <c r="AE12" s="17" t="s">
        <v>400</v>
      </c>
      <c r="AF12" s="14">
        <v>20</v>
      </c>
      <c r="AK12" s="14">
        <v>9</v>
      </c>
      <c r="AL12" s="14">
        <v>14</v>
      </c>
      <c r="AM12" s="18">
        <f t="shared" si="2"/>
        <v>14000</v>
      </c>
      <c r="AN12" s="18">
        <f t="shared" si="7"/>
        <v>265</v>
      </c>
      <c r="AO12" s="18">
        <f t="shared" si="8"/>
        <v>400</v>
      </c>
      <c r="AP12" s="18">
        <f t="shared" si="9"/>
        <v>535</v>
      </c>
      <c r="AQ12" s="18">
        <f t="shared" si="3"/>
        <v>265</v>
      </c>
      <c r="AR12" s="18">
        <f t="shared" si="4"/>
        <v>560</v>
      </c>
      <c r="AS12" s="18">
        <f t="shared" si="5"/>
        <v>802</v>
      </c>
      <c r="AU12" s="14">
        <v>2</v>
      </c>
    </row>
    <row r="13" spans="1:48" ht="16.5" x14ac:dyDescent="0.2">
      <c r="A13">
        <v>1</v>
      </c>
      <c r="B13">
        <v>10</v>
      </c>
      <c r="C13">
        <v>1501010</v>
      </c>
      <c r="D13" t="s">
        <v>316</v>
      </c>
      <c r="E13">
        <v>1900</v>
      </c>
      <c r="F13" t="s">
        <v>327</v>
      </c>
      <c r="G13">
        <v>55</v>
      </c>
      <c r="H13" t="s">
        <v>340</v>
      </c>
      <c r="I13">
        <v>1</v>
      </c>
      <c r="J13" t="s">
        <v>316</v>
      </c>
      <c r="K13">
        <v>1900</v>
      </c>
      <c r="L13" t="s">
        <v>327</v>
      </c>
      <c r="M13">
        <v>100</v>
      </c>
      <c r="N13" t="s">
        <v>330</v>
      </c>
      <c r="O13">
        <v>100</v>
      </c>
      <c r="P13" s="21"/>
      <c r="S13" s="21">
        <v>10</v>
      </c>
      <c r="T13">
        <v>4</v>
      </c>
      <c r="V13" s="14">
        <v>10</v>
      </c>
      <c r="W13" s="14">
        <f t="shared" si="0"/>
        <v>5800</v>
      </c>
      <c r="X13" s="14">
        <f t="shared" si="1"/>
        <v>305</v>
      </c>
      <c r="Y13" s="14">
        <f t="shared" si="6"/>
        <v>300</v>
      </c>
      <c r="AB13" s="14">
        <f>SUM(X$4:X13)*4</f>
        <v>9920</v>
      </c>
      <c r="AC13" s="14">
        <f>SUM(Y$4:Y13)*4</f>
        <v>8000</v>
      </c>
      <c r="AE13" s="17" t="s">
        <v>401</v>
      </c>
      <c r="AF13" s="14">
        <v>300</v>
      </c>
      <c r="AK13" s="14">
        <v>10</v>
      </c>
      <c r="AL13" s="14">
        <v>16</v>
      </c>
      <c r="AM13" s="18">
        <f t="shared" si="2"/>
        <v>17200</v>
      </c>
      <c r="AN13" s="18">
        <f t="shared" si="7"/>
        <v>330</v>
      </c>
      <c r="AO13" s="18">
        <f t="shared" si="8"/>
        <v>495</v>
      </c>
      <c r="AP13" s="18">
        <f t="shared" si="9"/>
        <v>660</v>
      </c>
      <c r="AQ13" s="18">
        <f t="shared" si="3"/>
        <v>330</v>
      </c>
      <c r="AR13" s="18">
        <f t="shared" si="4"/>
        <v>693</v>
      </c>
      <c r="AS13" s="18">
        <f t="shared" si="5"/>
        <v>990</v>
      </c>
      <c r="AU13" s="14">
        <v>3</v>
      </c>
    </row>
    <row r="14" spans="1:48" ht="16.5" x14ac:dyDescent="0.2">
      <c r="A14">
        <v>1</v>
      </c>
      <c r="B14">
        <v>11</v>
      </c>
      <c r="C14">
        <v>1501011</v>
      </c>
      <c r="D14" t="s">
        <v>316</v>
      </c>
      <c r="E14">
        <v>2000</v>
      </c>
      <c r="F14" t="s">
        <v>327</v>
      </c>
      <c r="G14">
        <v>60</v>
      </c>
      <c r="H14" t="s">
        <v>340</v>
      </c>
      <c r="I14">
        <v>1</v>
      </c>
      <c r="J14" t="s">
        <v>316</v>
      </c>
      <c r="K14">
        <v>2000</v>
      </c>
      <c r="L14" t="s">
        <v>327</v>
      </c>
      <c r="M14">
        <v>110</v>
      </c>
      <c r="N14" t="s">
        <v>330</v>
      </c>
      <c r="O14">
        <v>200</v>
      </c>
      <c r="P14" s="21"/>
      <c r="S14" s="21">
        <v>11</v>
      </c>
      <c r="T14">
        <v>4</v>
      </c>
      <c r="V14" s="14">
        <v>11</v>
      </c>
      <c r="W14" s="14">
        <f t="shared" si="0"/>
        <v>2900</v>
      </c>
      <c r="X14" s="14">
        <f t="shared" si="1"/>
        <v>200</v>
      </c>
      <c r="Y14" s="14">
        <f t="shared" si="6"/>
        <v>300</v>
      </c>
      <c r="AB14" s="14">
        <f>SUM(X$4:X14)*4</f>
        <v>10720</v>
      </c>
      <c r="AC14" s="14">
        <f>SUM(Y$4:Y14)*4</f>
        <v>9200</v>
      </c>
      <c r="AK14" s="14">
        <v>11</v>
      </c>
      <c r="AL14" s="14">
        <v>18</v>
      </c>
      <c r="AM14" s="18">
        <f t="shared" si="2"/>
        <v>20400</v>
      </c>
      <c r="AN14" s="18">
        <f t="shared" si="7"/>
        <v>390</v>
      </c>
      <c r="AO14" s="18">
        <f t="shared" si="8"/>
        <v>585</v>
      </c>
      <c r="AP14" s="18">
        <f t="shared" si="9"/>
        <v>780</v>
      </c>
      <c r="AQ14" s="18">
        <f t="shared" si="3"/>
        <v>390</v>
      </c>
      <c r="AR14" s="18">
        <f t="shared" si="4"/>
        <v>819</v>
      </c>
      <c r="AS14" s="18">
        <f t="shared" si="5"/>
        <v>1170</v>
      </c>
      <c r="AU14" s="14">
        <v>3</v>
      </c>
    </row>
    <row r="15" spans="1:48" ht="16.5" x14ac:dyDescent="0.2">
      <c r="A15">
        <v>1</v>
      </c>
      <c r="B15">
        <v>12</v>
      </c>
      <c r="C15">
        <v>1501012</v>
      </c>
      <c r="D15" t="s">
        <v>316</v>
      </c>
      <c r="E15">
        <v>2100</v>
      </c>
      <c r="F15" t="s">
        <v>327</v>
      </c>
      <c r="G15">
        <v>65</v>
      </c>
      <c r="H15" t="s">
        <v>345</v>
      </c>
      <c r="I15">
        <v>1</v>
      </c>
      <c r="J15" t="s">
        <v>316</v>
      </c>
      <c r="K15">
        <v>2100</v>
      </c>
      <c r="L15" t="s">
        <v>327</v>
      </c>
      <c r="M15">
        <v>120</v>
      </c>
      <c r="N15" t="s">
        <v>330</v>
      </c>
      <c r="O15">
        <v>200</v>
      </c>
      <c r="P15" s="21"/>
      <c r="S15" s="21">
        <v>12</v>
      </c>
      <c r="T15">
        <v>5</v>
      </c>
      <c r="V15" s="14">
        <v>12</v>
      </c>
      <c r="W15" s="14">
        <f t="shared" si="0"/>
        <v>6000</v>
      </c>
      <c r="X15" s="14">
        <f t="shared" si="1"/>
        <v>320</v>
      </c>
      <c r="Y15" s="14">
        <f t="shared" si="6"/>
        <v>400</v>
      </c>
      <c r="AB15" s="14">
        <f>SUM(X$4:X15)*4</f>
        <v>12000</v>
      </c>
      <c r="AC15" s="14">
        <f>SUM(Y$4:Y15)*4</f>
        <v>10800</v>
      </c>
      <c r="AK15" s="14">
        <v>12</v>
      </c>
      <c r="AL15" s="14">
        <v>20</v>
      </c>
      <c r="AM15" s="18">
        <f t="shared" si="2"/>
        <v>23600</v>
      </c>
      <c r="AN15" s="18">
        <f t="shared" si="7"/>
        <v>450</v>
      </c>
      <c r="AO15" s="18">
        <f t="shared" si="8"/>
        <v>680</v>
      </c>
      <c r="AP15" s="18">
        <f t="shared" si="9"/>
        <v>905</v>
      </c>
      <c r="AQ15" s="18">
        <f t="shared" si="3"/>
        <v>450</v>
      </c>
      <c r="AR15" s="18">
        <f t="shared" si="4"/>
        <v>952</v>
      </c>
      <c r="AS15" s="18">
        <f t="shared" si="5"/>
        <v>1357</v>
      </c>
      <c r="AU15" s="14">
        <v>3</v>
      </c>
    </row>
    <row r="16" spans="1:48" ht="16.5" x14ac:dyDescent="0.2">
      <c r="A16">
        <v>1</v>
      </c>
      <c r="B16">
        <v>13</v>
      </c>
      <c r="C16">
        <v>1501013</v>
      </c>
      <c r="D16" t="s">
        <v>316</v>
      </c>
      <c r="E16">
        <v>2200</v>
      </c>
      <c r="F16" t="s">
        <v>327</v>
      </c>
      <c r="G16">
        <v>70</v>
      </c>
      <c r="H16" t="s">
        <v>345</v>
      </c>
      <c r="I16">
        <v>1</v>
      </c>
      <c r="J16" t="s">
        <v>316</v>
      </c>
      <c r="K16">
        <v>2200</v>
      </c>
      <c r="L16" t="s">
        <v>327</v>
      </c>
      <c r="M16">
        <v>130</v>
      </c>
      <c r="N16" t="s">
        <v>330</v>
      </c>
      <c r="O16">
        <v>200</v>
      </c>
      <c r="P16" s="21"/>
      <c r="S16" s="21">
        <v>13</v>
      </c>
      <c r="T16">
        <v>5</v>
      </c>
      <c r="V16" s="14">
        <v>13</v>
      </c>
      <c r="W16" s="14">
        <f t="shared" si="0"/>
        <v>3000</v>
      </c>
      <c r="X16" s="14">
        <f t="shared" si="1"/>
        <v>210</v>
      </c>
      <c r="Y16" s="14">
        <f t="shared" si="6"/>
        <v>400</v>
      </c>
      <c r="AB16" s="14">
        <f>SUM(X$4:X16)*4</f>
        <v>12840</v>
      </c>
      <c r="AC16" s="14">
        <f>SUM(Y$4:Y16)*4</f>
        <v>12400</v>
      </c>
      <c r="AK16" s="14">
        <v>13</v>
      </c>
      <c r="AL16" s="14">
        <v>22</v>
      </c>
      <c r="AM16" s="18">
        <f t="shared" si="2"/>
        <v>27200</v>
      </c>
      <c r="AN16" s="18">
        <f t="shared" si="7"/>
        <v>520</v>
      </c>
      <c r="AO16" s="18">
        <f t="shared" si="8"/>
        <v>780</v>
      </c>
      <c r="AP16" s="18">
        <f t="shared" si="9"/>
        <v>1045</v>
      </c>
      <c r="AQ16" s="18">
        <f t="shared" si="3"/>
        <v>520</v>
      </c>
      <c r="AR16" s="18">
        <f t="shared" si="4"/>
        <v>1092</v>
      </c>
      <c r="AS16" s="18">
        <f t="shared" si="5"/>
        <v>1567</v>
      </c>
      <c r="AU16" s="14">
        <v>3</v>
      </c>
    </row>
    <row r="17" spans="1:47" ht="16.5" x14ac:dyDescent="0.2">
      <c r="A17">
        <v>1</v>
      </c>
      <c r="B17">
        <v>14</v>
      </c>
      <c r="C17">
        <v>1501014</v>
      </c>
      <c r="D17" t="s">
        <v>316</v>
      </c>
      <c r="E17">
        <v>2300</v>
      </c>
      <c r="F17" t="s">
        <v>327</v>
      </c>
      <c r="G17">
        <v>75</v>
      </c>
      <c r="H17" t="s">
        <v>345</v>
      </c>
      <c r="I17">
        <v>1</v>
      </c>
      <c r="J17" t="s">
        <v>316</v>
      </c>
      <c r="K17">
        <v>2300</v>
      </c>
      <c r="L17" t="s">
        <v>327</v>
      </c>
      <c r="M17">
        <v>140</v>
      </c>
      <c r="N17" t="s">
        <v>330</v>
      </c>
      <c r="O17">
        <v>200</v>
      </c>
      <c r="P17" s="21"/>
      <c r="S17" s="21">
        <v>14</v>
      </c>
      <c r="T17">
        <v>6</v>
      </c>
      <c r="V17" s="14">
        <v>14</v>
      </c>
      <c r="W17" s="14">
        <f t="shared" si="0"/>
        <v>6200</v>
      </c>
      <c r="X17" s="14">
        <f t="shared" si="1"/>
        <v>335</v>
      </c>
      <c r="Y17" s="14">
        <f t="shared" si="6"/>
        <v>400</v>
      </c>
      <c r="AB17" s="14">
        <f>SUM(X$4:X17)*4</f>
        <v>14180</v>
      </c>
      <c r="AC17" s="14">
        <f>SUM(Y$4:Y17)*4</f>
        <v>14000</v>
      </c>
      <c r="AK17" s="14">
        <v>14</v>
      </c>
      <c r="AL17" s="14">
        <v>24</v>
      </c>
      <c r="AM17" s="18">
        <f t="shared" si="2"/>
        <v>31200</v>
      </c>
      <c r="AN17" s="18">
        <f t="shared" si="7"/>
        <v>600</v>
      </c>
      <c r="AO17" s="18">
        <f t="shared" si="8"/>
        <v>900</v>
      </c>
      <c r="AP17" s="18">
        <f t="shared" si="9"/>
        <v>1200</v>
      </c>
      <c r="AQ17" s="18">
        <f t="shared" si="3"/>
        <v>600</v>
      </c>
      <c r="AR17" s="18">
        <f t="shared" si="4"/>
        <v>1260</v>
      </c>
      <c r="AS17" s="18">
        <f t="shared" si="5"/>
        <v>1800</v>
      </c>
      <c r="AU17" s="14">
        <v>3</v>
      </c>
    </row>
    <row r="18" spans="1:47" ht="16.5" x14ac:dyDescent="0.2">
      <c r="A18">
        <v>1</v>
      </c>
      <c r="B18">
        <v>15</v>
      </c>
      <c r="C18">
        <v>1501015</v>
      </c>
      <c r="D18" t="s">
        <v>316</v>
      </c>
      <c r="E18">
        <v>2400</v>
      </c>
      <c r="F18" t="s">
        <v>327</v>
      </c>
      <c r="G18">
        <v>80</v>
      </c>
      <c r="H18" t="s">
        <v>341</v>
      </c>
      <c r="I18">
        <v>1</v>
      </c>
      <c r="J18" t="s">
        <v>316</v>
      </c>
      <c r="K18">
        <v>2400</v>
      </c>
      <c r="L18" t="s">
        <v>327</v>
      </c>
      <c r="M18">
        <v>150</v>
      </c>
      <c r="N18" t="s">
        <v>330</v>
      </c>
      <c r="O18">
        <v>200</v>
      </c>
      <c r="P18" s="21"/>
      <c r="S18" s="21">
        <v>15</v>
      </c>
      <c r="T18">
        <v>6</v>
      </c>
      <c r="V18" s="14">
        <v>15</v>
      </c>
      <c r="W18" s="14">
        <f t="shared" si="0"/>
        <v>3100</v>
      </c>
      <c r="X18" s="14">
        <f t="shared" si="1"/>
        <v>220</v>
      </c>
      <c r="Y18" s="14">
        <f t="shared" si="6"/>
        <v>400</v>
      </c>
      <c r="AB18" s="14">
        <f>SUM(X$4:X18)*4</f>
        <v>15060</v>
      </c>
      <c r="AC18" s="14">
        <f>SUM(Y$4:Y18)*4</f>
        <v>15600</v>
      </c>
      <c r="AK18" s="14">
        <v>15</v>
      </c>
      <c r="AL18" s="14">
        <v>26</v>
      </c>
      <c r="AM18" s="18">
        <f t="shared" si="2"/>
        <v>35200</v>
      </c>
      <c r="AN18" s="18">
        <f t="shared" si="7"/>
        <v>675</v>
      </c>
      <c r="AO18" s="18">
        <f t="shared" si="8"/>
        <v>1015</v>
      </c>
      <c r="AP18" s="18">
        <f t="shared" si="9"/>
        <v>1350</v>
      </c>
      <c r="AQ18" s="18">
        <f t="shared" si="3"/>
        <v>675</v>
      </c>
      <c r="AR18" s="18">
        <f t="shared" si="4"/>
        <v>1421</v>
      </c>
      <c r="AS18" s="18">
        <f t="shared" si="5"/>
        <v>2025</v>
      </c>
      <c r="AU18" s="14">
        <v>5</v>
      </c>
    </row>
    <row r="19" spans="1:47" ht="16.5" x14ac:dyDescent="0.2">
      <c r="A19">
        <v>1</v>
      </c>
      <c r="B19">
        <v>16</v>
      </c>
      <c r="C19">
        <v>1501016</v>
      </c>
      <c r="D19" t="s">
        <v>316</v>
      </c>
      <c r="E19">
        <v>2500</v>
      </c>
      <c r="F19" t="s">
        <v>327</v>
      </c>
      <c r="G19">
        <v>85</v>
      </c>
      <c r="H19" t="s">
        <v>341</v>
      </c>
      <c r="I19">
        <v>1</v>
      </c>
      <c r="J19" t="s">
        <v>316</v>
      </c>
      <c r="K19">
        <v>2500</v>
      </c>
      <c r="L19" t="s">
        <v>327</v>
      </c>
      <c r="M19">
        <v>160</v>
      </c>
      <c r="N19" t="s">
        <v>330</v>
      </c>
      <c r="O19">
        <v>300</v>
      </c>
      <c r="P19" s="21"/>
      <c r="S19" s="21">
        <v>16</v>
      </c>
      <c r="T19">
        <v>7</v>
      </c>
      <c r="V19" s="14">
        <v>16</v>
      </c>
      <c r="W19" s="14">
        <f t="shared" si="0"/>
        <v>6400</v>
      </c>
      <c r="X19" s="14">
        <f t="shared" si="1"/>
        <v>350</v>
      </c>
      <c r="Y19" s="14">
        <f t="shared" si="6"/>
        <v>400</v>
      </c>
      <c r="AB19" s="14">
        <f>SUM(X$4:X19)*4</f>
        <v>16460</v>
      </c>
      <c r="AC19" s="14">
        <f>SUM(Y$4:Y19)*4</f>
        <v>17200</v>
      </c>
      <c r="AK19" s="14">
        <v>16</v>
      </c>
      <c r="AL19" s="14">
        <v>28</v>
      </c>
      <c r="AM19" s="18">
        <f t="shared" si="2"/>
        <v>39200</v>
      </c>
      <c r="AN19" s="18">
        <f t="shared" si="7"/>
        <v>750</v>
      </c>
      <c r="AO19" s="18">
        <f t="shared" si="8"/>
        <v>1130</v>
      </c>
      <c r="AP19" s="18">
        <f t="shared" si="9"/>
        <v>1505</v>
      </c>
      <c r="AQ19" s="18">
        <f t="shared" si="3"/>
        <v>750</v>
      </c>
      <c r="AR19" s="18">
        <f t="shared" si="4"/>
        <v>1582</v>
      </c>
      <c r="AS19" s="18">
        <f t="shared" si="5"/>
        <v>2257</v>
      </c>
      <c r="AU19" s="14">
        <v>5</v>
      </c>
    </row>
    <row r="20" spans="1:47" ht="16.5" x14ac:dyDescent="0.2">
      <c r="A20">
        <v>1</v>
      </c>
      <c r="B20">
        <v>17</v>
      </c>
      <c r="C20">
        <v>1501017</v>
      </c>
      <c r="D20" t="s">
        <v>316</v>
      </c>
      <c r="E20">
        <v>2600</v>
      </c>
      <c r="F20" t="s">
        <v>327</v>
      </c>
      <c r="G20">
        <v>90</v>
      </c>
      <c r="H20" t="s">
        <v>341</v>
      </c>
      <c r="I20">
        <v>1</v>
      </c>
      <c r="J20" t="s">
        <v>316</v>
      </c>
      <c r="K20">
        <v>2600</v>
      </c>
      <c r="L20" t="s">
        <v>327</v>
      </c>
      <c r="M20">
        <v>170</v>
      </c>
      <c r="N20" t="s">
        <v>330</v>
      </c>
      <c r="O20">
        <v>300</v>
      </c>
      <c r="P20" s="21"/>
      <c r="S20" s="21">
        <v>17</v>
      </c>
      <c r="T20" s="21">
        <v>7</v>
      </c>
      <c r="V20" s="14">
        <v>17</v>
      </c>
      <c r="W20" s="14">
        <f t="shared" si="0"/>
        <v>3200</v>
      </c>
      <c r="X20" s="14">
        <f t="shared" si="1"/>
        <v>230</v>
      </c>
      <c r="Y20" s="14">
        <f t="shared" si="6"/>
        <v>400</v>
      </c>
      <c r="AB20" s="14">
        <f>SUM(X$4:X20)*4</f>
        <v>17380</v>
      </c>
      <c r="AC20" s="14">
        <f>SUM(Y$4:Y20)*4</f>
        <v>18800</v>
      </c>
      <c r="AK20" s="14">
        <v>17</v>
      </c>
      <c r="AL20" s="14">
        <v>30</v>
      </c>
      <c r="AM20" s="18">
        <f t="shared" si="2"/>
        <v>43200</v>
      </c>
      <c r="AN20" s="18">
        <f t="shared" si="7"/>
        <v>830</v>
      </c>
      <c r="AO20" s="18">
        <f t="shared" si="8"/>
        <v>1245</v>
      </c>
      <c r="AP20" s="18">
        <f t="shared" si="9"/>
        <v>1660</v>
      </c>
      <c r="AQ20" s="18">
        <f t="shared" si="3"/>
        <v>830</v>
      </c>
      <c r="AR20" s="18">
        <f t="shared" si="4"/>
        <v>1743</v>
      </c>
      <c r="AS20" s="18">
        <f t="shared" si="5"/>
        <v>2490</v>
      </c>
      <c r="AU20" s="14">
        <v>5</v>
      </c>
    </row>
    <row r="21" spans="1:47" ht="16.5" x14ac:dyDescent="0.2">
      <c r="A21">
        <v>1</v>
      </c>
      <c r="B21">
        <v>18</v>
      </c>
      <c r="C21">
        <v>1501018</v>
      </c>
      <c r="D21" t="s">
        <v>316</v>
      </c>
      <c r="E21">
        <v>2700</v>
      </c>
      <c r="F21" t="s">
        <v>327</v>
      </c>
      <c r="G21">
        <v>95</v>
      </c>
      <c r="H21" t="s">
        <v>346</v>
      </c>
      <c r="I21">
        <v>1</v>
      </c>
      <c r="J21" t="s">
        <v>316</v>
      </c>
      <c r="K21">
        <v>2700</v>
      </c>
      <c r="L21" t="s">
        <v>327</v>
      </c>
      <c r="M21">
        <v>180</v>
      </c>
      <c r="N21" t="s">
        <v>330</v>
      </c>
      <c r="O21">
        <v>300</v>
      </c>
      <c r="P21" s="21"/>
      <c r="S21" s="21">
        <v>18</v>
      </c>
      <c r="T21" s="21">
        <v>8</v>
      </c>
      <c r="V21" s="14">
        <v>18</v>
      </c>
      <c r="W21" s="14">
        <f t="shared" si="0"/>
        <v>6600</v>
      </c>
      <c r="X21" s="14">
        <f t="shared" si="1"/>
        <v>365</v>
      </c>
      <c r="Y21" s="14">
        <f t="shared" si="6"/>
        <v>400</v>
      </c>
      <c r="AB21" s="14">
        <f>SUM(X$4:X21)*4</f>
        <v>18840</v>
      </c>
      <c r="AC21" s="14">
        <f>SUM(Y$4:Y21)*4</f>
        <v>20400</v>
      </c>
      <c r="AK21" s="14">
        <v>18</v>
      </c>
      <c r="AL21" s="14">
        <v>32</v>
      </c>
      <c r="AM21" s="18">
        <f t="shared" si="2"/>
        <v>47200</v>
      </c>
      <c r="AN21" s="18">
        <f t="shared" si="7"/>
        <v>905</v>
      </c>
      <c r="AO21" s="18">
        <f t="shared" si="8"/>
        <v>1360</v>
      </c>
      <c r="AP21" s="18">
        <f t="shared" si="9"/>
        <v>1815</v>
      </c>
      <c r="AQ21" s="18">
        <f t="shared" si="3"/>
        <v>905</v>
      </c>
      <c r="AR21" s="18">
        <f t="shared" si="4"/>
        <v>1904</v>
      </c>
      <c r="AS21" s="18">
        <f t="shared" si="5"/>
        <v>2722</v>
      </c>
      <c r="AU21" s="14">
        <v>5</v>
      </c>
    </row>
    <row r="22" spans="1:47" ht="16.5" x14ac:dyDescent="0.2">
      <c r="A22">
        <v>1</v>
      </c>
      <c r="B22">
        <v>19</v>
      </c>
      <c r="C22">
        <v>1501019</v>
      </c>
      <c r="D22" t="s">
        <v>316</v>
      </c>
      <c r="E22">
        <v>2800</v>
      </c>
      <c r="F22" t="s">
        <v>327</v>
      </c>
      <c r="G22">
        <v>100</v>
      </c>
      <c r="H22" t="s">
        <v>346</v>
      </c>
      <c r="I22">
        <v>1</v>
      </c>
      <c r="J22" t="s">
        <v>316</v>
      </c>
      <c r="K22">
        <v>2800</v>
      </c>
      <c r="L22" t="s">
        <v>327</v>
      </c>
      <c r="M22">
        <v>190</v>
      </c>
      <c r="N22" t="s">
        <v>330</v>
      </c>
      <c r="O22">
        <v>300</v>
      </c>
      <c r="P22" s="21"/>
      <c r="S22" s="21">
        <v>19</v>
      </c>
      <c r="T22" s="21">
        <v>9</v>
      </c>
      <c r="V22" s="14">
        <v>19</v>
      </c>
      <c r="W22" s="14">
        <f t="shared" si="0"/>
        <v>3300</v>
      </c>
      <c r="X22" s="14">
        <f t="shared" si="1"/>
        <v>240</v>
      </c>
      <c r="Y22" s="14">
        <f t="shared" si="6"/>
        <v>400</v>
      </c>
      <c r="AB22" s="14">
        <f>SUM(X$4:X22)*4</f>
        <v>19800</v>
      </c>
      <c r="AC22" s="14">
        <f>SUM(Y$4:Y22)*4</f>
        <v>22000</v>
      </c>
      <c r="AK22" s="14">
        <v>19</v>
      </c>
      <c r="AL22" s="14">
        <v>34</v>
      </c>
      <c r="AM22" s="18">
        <f t="shared" si="2"/>
        <v>51200</v>
      </c>
      <c r="AN22" s="18">
        <f t="shared" si="7"/>
        <v>980</v>
      </c>
      <c r="AO22" s="18">
        <f t="shared" si="8"/>
        <v>1475</v>
      </c>
      <c r="AP22" s="18">
        <f t="shared" si="9"/>
        <v>1965</v>
      </c>
      <c r="AQ22" s="18">
        <f t="shared" si="3"/>
        <v>980</v>
      </c>
      <c r="AR22" s="18">
        <f t="shared" si="4"/>
        <v>2065</v>
      </c>
      <c r="AS22" s="18">
        <f t="shared" si="5"/>
        <v>2947</v>
      </c>
      <c r="AU22" s="14">
        <v>5</v>
      </c>
    </row>
    <row r="23" spans="1:47" ht="16.5" x14ac:dyDescent="0.2">
      <c r="A23">
        <v>1</v>
      </c>
      <c r="B23">
        <v>20</v>
      </c>
      <c r="C23">
        <v>1501020</v>
      </c>
      <c r="D23" t="s">
        <v>316</v>
      </c>
      <c r="E23">
        <v>2900</v>
      </c>
      <c r="F23" t="s">
        <v>327</v>
      </c>
      <c r="G23">
        <v>105</v>
      </c>
      <c r="H23" t="s">
        <v>346</v>
      </c>
      <c r="I23">
        <v>1</v>
      </c>
      <c r="J23" t="s">
        <v>316</v>
      </c>
      <c r="K23">
        <v>2900</v>
      </c>
      <c r="L23" t="s">
        <v>327</v>
      </c>
      <c r="M23">
        <v>200</v>
      </c>
      <c r="N23" t="s">
        <v>330</v>
      </c>
      <c r="O23">
        <v>300</v>
      </c>
      <c r="P23" s="21"/>
      <c r="S23" s="21">
        <v>20</v>
      </c>
      <c r="T23" s="21">
        <v>10</v>
      </c>
      <c r="V23" s="14">
        <v>20</v>
      </c>
      <c r="W23" s="14">
        <f t="shared" si="0"/>
        <v>6800</v>
      </c>
      <c r="X23" s="14">
        <f t="shared" si="1"/>
        <v>380</v>
      </c>
      <c r="Y23" s="14">
        <f t="shared" si="6"/>
        <v>400</v>
      </c>
      <c r="AB23" s="14">
        <f>SUM(X$4:X23)*4</f>
        <v>21320</v>
      </c>
      <c r="AC23" s="14">
        <f>SUM(Y$4:Y23)*4</f>
        <v>23600</v>
      </c>
      <c r="AK23" s="14">
        <v>20</v>
      </c>
      <c r="AL23" s="14">
        <v>36</v>
      </c>
      <c r="AM23" s="18">
        <f t="shared" si="2"/>
        <v>55200</v>
      </c>
      <c r="AN23" s="18">
        <f t="shared" si="7"/>
        <v>1060</v>
      </c>
      <c r="AO23" s="18">
        <f t="shared" si="8"/>
        <v>1590</v>
      </c>
      <c r="AP23" s="18">
        <f t="shared" si="9"/>
        <v>2120</v>
      </c>
      <c r="AQ23" s="18">
        <f t="shared" si="3"/>
        <v>1060</v>
      </c>
      <c r="AR23" s="18">
        <f t="shared" si="4"/>
        <v>2226</v>
      </c>
      <c r="AS23" s="18">
        <f t="shared" si="5"/>
        <v>3180</v>
      </c>
      <c r="AU23" s="14">
        <v>10</v>
      </c>
    </row>
    <row r="24" spans="1:47" ht="16.5" x14ac:dyDescent="0.2">
      <c r="A24">
        <v>1</v>
      </c>
      <c r="B24">
        <v>21</v>
      </c>
      <c r="C24">
        <v>1501021</v>
      </c>
      <c r="D24" t="s">
        <v>316</v>
      </c>
      <c r="E24">
        <v>3000</v>
      </c>
      <c r="F24" t="s">
        <v>327</v>
      </c>
      <c r="G24">
        <v>110</v>
      </c>
      <c r="H24" t="s">
        <v>372</v>
      </c>
      <c r="I24">
        <v>1</v>
      </c>
      <c r="J24" t="s">
        <v>316</v>
      </c>
      <c r="K24">
        <v>3000</v>
      </c>
      <c r="L24" t="s">
        <v>327</v>
      </c>
      <c r="M24">
        <v>210</v>
      </c>
      <c r="N24" t="s">
        <v>330</v>
      </c>
      <c r="O24">
        <v>400</v>
      </c>
      <c r="P24" s="21"/>
      <c r="S24" s="21">
        <v>21</v>
      </c>
      <c r="T24">
        <v>12</v>
      </c>
      <c r="V24" s="14">
        <v>21</v>
      </c>
      <c r="W24" s="14">
        <f t="shared" si="0"/>
        <v>3400</v>
      </c>
      <c r="X24" s="14">
        <f t="shared" si="1"/>
        <v>250</v>
      </c>
      <c r="Y24" s="14">
        <f t="shared" si="6"/>
        <v>400</v>
      </c>
      <c r="AB24" s="14">
        <f>SUM(X$4:X24)*4</f>
        <v>22320</v>
      </c>
      <c r="AC24" s="14">
        <f>SUM(Y$4:Y24)*4</f>
        <v>25200</v>
      </c>
      <c r="AK24" s="14">
        <v>21</v>
      </c>
      <c r="AL24" s="14">
        <v>38</v>
      </c>
      <c r="AM24" s="18">
        <f t="shared" si="2"/>
        <v>59200</v>
      </c>
      <c r="AN24" s="18">
        <f t="shared" si="7"/>
        <v>1135</v>
      </c>
      <c r="AO24" s="18">
        <f t="shared" si="8"/>
        <v>1705</v>
      </c>
      <c r="AP24" s="18">
        <f t="shared" si="9"/>
        <v>2275</v>
      </c>
      <c r="AQ24" s="18">
        <f t="shared" si="3"/>
        <v>1135</v>
      </c>
      <c r="AR24" s="18">
        <f t="shared" si="4"/>
        <v>2387</v>
      </c>
      <c r="AS24" s="18">
        <f t="shared" si="5"/>
        <v>3412</v>
      </c>
      <c r="AU24" s="14">
        <v>10</v>
      </c>
    </row>
    <row r="25" spans="1:47" ht="16.5" x14ac:dyDescent="0.2">
      <c r="A25">
        <v>1</v>
      </c>
      <c r="B25">
        <v>22</v>
      </c>
      <c r="C25">
        <v>1501022</v>
      </c>
      <c r="D25" t="s">
        <v>316</v>
      </c>
      <c r="E25">
        <v>3100</v>
      </c>
      <c r="F25" t="s">
        <v>327</v>
      </c>
      <c r="G25">
        <v>115</v>
      </c>
      <c r="H25" t="s">
        <v>372</v>
      </c>
      <c r="I25">
        <v>1</v>
      </c>
      <c r="J25" t="s">
        <v>316</v>
      </c>
      <c r="K25">
        <v>3100</v>
      </c>
      <c r="L25" t="s">
        <v>327</v>
      </c>
      <c r="M25">
        <v>220</v>
      </c>
      <c r="N25" t="s">
        <v>330</v>
      </c>
      <c r="O25">
        <v>400</v>
      </c>
      <c r="P25" s="21"/>
      <c r="S25" s="21">
        <v>22</v>
      </c>
      <c r="T25" s="21">
        <v>14</v>
      </c>
      <c r="V25" s="14">
        <v>22</v>
      </c>
      <c r="W25" s="14">
        <f t="shared" si="0"/>
        <v>7000</v>
      </c>
      <c r="X25" s="14">
        <f t="shared" si="1"/>
        <v>395</v>
      </c>
      <c r="Y25" s="14">
        <f t="shared" si="6"/>
        <v>500</v>
      </c>
      <c r="AB25" s="14">
        <f>SUM(X$4:X25)*4</f>
        <v>23900</v>
      </c>
      <c r="AC25" s="14">
        <f>SUM(Y$4:Y25)*4</f>
        <v>27200</v>
      </c>
      <c r="AK25" s="14">
        <v>22</v>
      </c>
      <c r="AL25" s="14">
        <v>40</v>
      </c>
      <c r="AM25" s="18">
        <f t="shared" si="2"/>
        <v>63200</v>
      </c>
      <c r="AN25" s="18">
        <f t="shared" si="7"/>
        <v>1215</v>
      </c>
      <c r="AO25" s="18">
        <f t="shared" si="8"/>
        <v>1820</v>
      </c>
      <c r="AP25" s="18">
        <f t="shared" si="9"/>
        <v>2430</v>
      </c>
      <c r="AQ25" s="18">
        <f t="shared" si="3"/>
        <v>1215</v>
      </c>
      <c r="AR25" s="18">
        <f t="shared" si="4"/>
        <v>2548</v>
      </c>
      <c r="AS25" s="18">
        <f t="shared" si="5"/>
        <v>3645</v>
      </c>
      <c r="AU25" s="14">
        <v>10</v>
      </c>
    </row>
    <row r="26" spans="1:47" ht="16.5" x14ac:dyDescent="0.2">
      <c r="A26">
        <v>1</v>
      </c>
      <c r="B26">
        <v>23</v>
      </c>
      <c r="C26">
        <v>1501023</v>
      </c>
      <c r="D26" t="s">
        <v>316</v>
      </c>
      <c r="E26">
        <v>3200</v>
      </c>
      <c r="F26" t="s">
        <v>327</v>
      </c>
      <c r="G26">
        <v>120</v>
      </c>
      <c r="H26" t="s">
        <v>372</v>
      </c>
      <c r="I26">
        <v>1</v>
      </c>
      <c r="J26" t="s">
        <v>316</v>
      </c>
      <c r="K26">
        <v>3200</v>
      </c>
      <c r="L26" t="s">
        <v>327</v>
      </c>
      <c r="M26">
        <v>230</v>
      </c>
      <c r="N26" t="s">
        <v>330</v>
      </c>
      <c r="O26">
        <v>400</v>
      </c>
      <c r="P26" s="21"/>
      <c r="S26" s="21">
        <v>23</v>
      </c>
      <c r="T26" s="21">
        <v>16</v>
      </c>
      <c r="V26" s="14">
        <v>23</v>
      </c>
      <c r="W26" s="14">
        <f t="shared" si="0"/>
        <v>3500</v>
      </c>
      <c r="X26" s="14">
        <f t="shared" si="1"/>
        <v>260</v>
      </c>
      <c r="Y26" s="14">
        <f t="shared" si="6"/>
        <v>500</v>
      </c>
      <c r="AB26" s="14">
        <f>SUM(X$4:X26)*4</f>
        <v>24940</v>
      </c>
      <c r="AC26" s="14">
        <f>SUM(Y$4:Y26)*4</f>
        <v>29200</v>
      </c>
      <c r="AK26" s="14">
        <v>23</v>
      </c>
      <c r="AL26" s="14">
        <v>45</v>
      </c>
      <c r="AM26" s="18">
        <f t="shared" si="2"/>
        <v>73200</v>
      </c>
      <c r="AN26" s="18">
        <f t="shared" si="7"/>
        <v>1405</v>
      </c>
      <c r="AO26" s="18">
        <f t="shared" si="8"/>
        <v>2110</v>
      </c>
      <c r="AP26" s="18">
        <f t="shared" si="9"/>
        <v>2815</v>
      </c>
      <c r="AQ26" s="18">
        <f t="shared" si="3"/>
        <v>1405</v>
      </c>
      <c r="AR26" s="18">
        <f t="shared" si="4"/>
        <v>2954</v>
      </c>
      <c r="AS26" s="18">
        <f t="shared" si="5"/>
        <v>4222</v>
      </c>
      <c r="AU26" s="14">
        <v>10</v>
      </c>
    </row>
    <row r="27" spans="1:47" ht="16.5" x14ac:dyDescent="0.2">
      <c r="A27">
        <v>1</v>
      </c>
      <c r="B27">
        <v>24</v>
      </c>
      <c r="C27">
        <v>1501024</v>
      </c>
      <c r="D27" t="s">
        <v>316</v>
      </c>
      <c r="E27">
        <v>3300</v>
      </c>
      <c r="F27" t="s">
        <v>327</v>
      </c>
      <c r="G27">
        <v>125</v>
      </c>
      <c r="H27" t="s">
        <v>373</v>
      </c>
      <c r="I27">
        <v>1</v>
      </c>
      <c r="J27" t="s">
        <v>316</v>
      </c>
      <c r="K27">
        <v>3300</v>
      </c>
      <c r="L27" t="s">
        <v>327</v>
      </c>
      <c r="M27">
        <v>240</v>
      </c>
      <c r="N27" t="s">
        <v>330</v>
      </c>
      <c r="O27">
        <v>400</v>
      </c>
      <c r="P27" s="21"/>
      <c r="S27" s="21">
        <v>24</v>
      </c>
      <c r="T27" s="21">
        <v>18</v>
      </c>
      <c r="V27" s="14">
        <v>24</v>
      </c>
      <c r="W27" s="14">
        <f t="shared" si="0"/>
        <v>7200</v>
      </c>
      <c r="X27" s="14">
        <f t="shared" si="1"/>
        <v>410</v>
      </c>
      <c r="Y27" s="14">
        <f t="shared" si="6"/>
        <v>500</v>
      </c>
      <c r="AB27" s="14">
        <f>SUM(X$4:X27)*4</f>
        <v>26580</v>
      </c>
      <c r="AC27" s="14">
        <f>SUM(Y$4:Y27)*4</f>
        <v>31200</v>
      </c>
      <c r="AK27" s="14">
        <v>24</v>
      </c>
      <c r="AL27" s="14">
        <v>50</v>
      </c>
      <c r="AM27" s="18">
        <f t="shared" si="2"/>
        <v>83200</v>
      </c>
      <c r="AN27" s="18">
        <f t="shared" si="7"/>
        <v>1600</v>
      </c>
      <c r="AO27" s="18">
        <f t="shared" si="8"/>
        <v>2400</v>
      </c>
      <c r="AP27" s="18">
        <f t="shared" si="9"/>
        <v>3200</v>
      </c>
      <c r="AQ27" s="18">
        <f t="shared" si="3"/>
        <v>1600</v>
      </c>
      <c r="AR27" s="18">
        <f t="shared" si="4"/>
        <v>3360</v>
      </c>
      <c r="AS27" s="18">
        <f t="shared" si="5"/>
        <v>4800</v>
      </c>
      <c r="AU27" s="14">
        <v>10</v>
      </c>
    </row>
    <row r="28" spans="1:47" ht="16.5" x14ac:dyDescent="0.2">
      <c r="A28">
        <v>1</v>
      </c>
      <c r="B28">
        <v>25</v>
      </c>
      <c r="C28">
        <v>1501025</v>
      </c>
      <c r="D28" t="s">
        <v>316</v>
      </c>
      <c r="E28">
        <v>3400</v>
      </c>
      <c r="F28" t="s">
        <v>327</v>
      </c>
      <c r="G28">
        <v>130</v>
      </c>
      <c r="H28" t="s">
        <v>373</v>
      </c>
      <c r="I28">
        <v>1</v>
      </c>
      <c r="J28" t="s">
        <v>316</v>
      </c>
      <c r="K28">
        <v>3400</v>
      </c>
      <c r="L28" t="s">
        <v>327</v>
      </c>
      <c r="M28">
        <v>250</v>
      </c>
      <c r="N28" t="s">
        <v>330</v>
      </c>
      <c r="O28">
        <v>400</v>
      </c>
      <c r="P28" s="21"/>
      <c r="S28" s="21">
        <v>25</v>
      </c>
      <c r="T28" s="21">
        <v>20</v>
      </c>
      <c r="V28" s="14">
        <v>25</v>
      </c>
      <c r="W28" s="14">
        <f t="shared" si="0"/>
        <v>3600</v>
      </c>
      <c r="X28" s="14">
        <f t="shared" si="1"/>
        <v>270</v>
      </c>
      <c r="Y28" s="14">
        <f t="shared" si="6"/>
        <v>500</v>
      </c>
      <c r="AB28" s="14">
        <f>SUM(X$4:X28)*4</f>
        <v>27660</v>
      </c>
      <c r="AC28" s="14">
        <f>SUM(Y$4:Y28)*4</f>
        <v>33200</v>
      </c>
      <c r="AK28" s="14">
        <v>25</v>
      </c>
      <c r="AL28" s="14">
        <v>55</v>
      </c>
      <c r="AM28" s="18">
        <f t="shared" si="2"/>
        <v>93200</v>
      </c>
      <c r="AN28" s="18">
        <f t="shared" si="7"/>
        <v>1790</v>
      </c>
      <c r="AO28" s="18">
        <f t="shared" si="8"/>
        <v>2685</v>
      </c>
      <c r="AP28" s="18">
        <f t="shared" si="9"/>
        <v>3580</v>
      </c>
      <c r="AQ28" s="18">
        <f t="shared" si="3"/>
        <v>1790</v>
      </c>
      <c r="AR28" s="18">
        <f t="shared" si="4"/>
        <v>3759</v>
      </c>
      <c r="AS28" s="18">
        <f t="shared" si="5"/>
        <v>5370</v>
      </c>
      <c r="AU28" s="14">
        <v>15</v>
      </c>
    </row>
    <row r="29" spans="1:47" ht="16.5" x14ac:dyDescent="0.2">
      <c r="A29">
        <v>1</v>
      </c>
      <c r="B29">
        <v>26</v>
      </c>
      <c r="C29">
        <v>1501026</v>
      </c>
      <c r="D29" t="s">
        <v>316</v>
      </c>
      <c r="E29">
        <v>3500</v>
      </c>
      <c r="F29" t="s">
        <v>327</v>
      </c>
      <c r="G29">
        <v>135</v>
      </c>
      <c r="H29" t="s">
        <v>373</v>
      </c>
      <c r="I29">
        <v>1</v>
      </c>
      <c r="J29" t="s">
        <v>316</v>
      </c>
      <c r="K29">
        <v>3500</v>
      </c>
      <c r="L29" t="s">
        <v>327</v>
      </c>
      <c r="M29">
        <v>260</v>
      </c>
      <c r="N29" t="s">
        <v>330</v>
      </c>
      <c r="O29">
        <v>500</v>
      </c>
      <c r="P29" s="21"/>
      <c r="S29" s="21">
        <v>26</v>
      </c>
      <c r="T29" s="21">
        <v>22</v>
      </c>
      <c r="V29" s="14">
        <v>26</v>
      </c>
      <c r="W29" s="14">
        <f t="shared" si="0"/>
        <v>7400</v>
      </c>
      <c r="X29" s="14">
        <f t="shared" si="1"/>
        <v>425</v>
      </c>
      <c r="Y29" s="14">
        <f t="shared" si="6"/>
        <v>500</v>
      </c>
      <c r="AB29" s="14">
        <f>SUM(X$4:X29)*4</f>
        <v>29360</v>
      </c>
      <c r="AC29" s="14">
        <f>SUM(Y$4:Y29)*4</f>
        <v>35200</v>
      </c>
      <c r="AK29" s="14">
        <v>26</v>
      </c>
      <c r="AL29" s="14">
        <v>60</v>
      </c>
      <c r="AM29" s="18">
        <f t="shared" si="2"/>
        <v>103200</v>
      </c>
      <c r="AN29" s="18">
        <f t="shared" si="7"/>
        <v>1980</v>
      </c>
      <c r="AO29" s="18">
        <f t="shared" si="8"/>
        <v>2975</v>
      </c>
      <c r="AP29" s="18">
        <f t="shared" si="9"/>
        <v>3965</v>
      </c>
      <c r="AQ29" s="18">
        <f t="shared" si="3"/>
        <v>1980</v>
      </c>
      <c r="AR29" s="18">
        <f t="shared" si="4"/>
        <v>4165</v>
      </c>
      <c r="AS29" s="18">
        <f t="shared" si="5"/>
        <v>5947</v>
      </c>
      <c r="AU29" s="14">
        <v>15</v>
      </c>
    </row>
    <row r="30" spans="1:47" ht="16.5" x14ac:dyDescent="0.2">
      <c r="A30">
        <v>1</v>
      </c>
      <c r="B30">
        <v>27</v>
      </c>
      <c r="C30">
        <v>1501027</v>
      </c>
      <c r="D30" t="s">
        <v>316</v>
      </c>
      <c r="E30">
        <v>3600</v>
      </c>
      <c r="F30" t="s">
        <v>327</v>
      </c>
      <c r="G30">
        <v>140</v>
      </c>
      <c r="H30" t="s">
        <v>374</v>
      </c>
      <c r="I30">
        <v>1</v>
      </c>
      <c r="J30" t="s">
        <v>316</v>
      </c>
      <c r="K30">
        <v>3600</v>
      </c>
      <c r="L30" t="s">
        <v>327</v>
      </c>
      <c r="M30">
        <v>270</v>
      </c>
      <c r="N30" t="s">
        <v>330</v>
      </c>
      <c r="O30">
        <v>500</v>
      </c>
      <c r="P30" s="21"/>
      <c r="S30" s="21">
        <v>27</v>
      </c>
      <c r="T30" s="21">
        <v>24</v>
      </c>
      <c r="V30" s="14">
        <v>27</v>
      </c>
      <c r="W30" s="14">
        <f t="shared" si="0"/>
        <v>3700</v>
      </c>
      <c r="X30" s="14">
        <f t="shared" si="1"/>
        <v>280</v>
      </c>
      <c r="Y30" s="14">
        <f t="shared" si="6"/>
        <v>500</v>
      </c>
      <c r="AB30" s="14">
        <f>SUM(X$4:X30)*4</f>
        <v>30480</v>
      </c>
      <c r="AC30" s="14">
        <f>SUM(Y$4:Y30)*4</f>
        <v>37200</v>
      </c>
      <c r="AK30" s="14">
        <v>27</v>
      </c>
      <c r="AL30" s="14">
        <v>65</v>
      </c>
      <c r="AM30" s="18">
        <f t="shared" si="2"/>
        <v>113200</v>
      </c>
      <c r="AN30" s="18">
        <f t="shared" si="7"/>
        <v>2175</v>
      </c>
      <c r="AO30" s="18">
        <f t="shared" si="8"/>
        <v>3265</v>
      </c>
      <c r="AP30" s="18">
        <f t="shared" si="9"/>
        <v>4350</v>
      </c>
      <c r="AQ30" s="18">
        <f t="shared" si="3"/>
        <v>2175</v>
      </c>
      <c r="AR30" s="18">
        <f t="shared" si="4"/>
        <v>4571</v>
      </c>
      <c r="AS30" s="18">
        <f t="shared" si="5"/>
        <v>6525</v>
      </c>
      <c r="AU30" s="14">
        <v>15</v>
      </c>
    </row>
    <row r="31" spans="1:47" ht="16.5" x14ac:dyDescent="0.2">
      <c r="A31">
        <v>1</v>
      </c>
      <c r="B31">
        <v>28</v>
      </c>
      <c r="C31">
        <v>1501028</v>
      </c>
      <c r="D31" t="s">
        <v>316</v>
      </c>
      <c r="E31">
        <v>3700</v>
      </c>
      <c r="F31" t="s">
        <v>327</v>
      </c>
      <c r="G31">
        <v>145</v>
      </c>
      <c r="H31" t="s">
        <v>374</v>
      </c>
      <c r="I31">
        <v>1</v>
      </c>
      <c r="J31" t="s">
        <v>316</v>
      </c>
      <c r="K31">
        <v>3700</v>
      </c>
      <c r="L31" t="s">
        <v>327</v>
      </c>
      <c r="M31">
        <v>280</v>
      </c>
      <c r="N31" t="s">
        <v>330</v>
      </c>
      <c r="O31">
        <v>500</v>
      </c>
      <c r="P31" s="21"/>
      <c r="S31" s="21">
        <v>28</v>
      </c>
      <c r="T31" s="21">
        <v>26</v>
      </c>
      <c r="V31" s="14">
        <v>28</v>
      </c>
      <c r="W31" s="14">
        <f t="shared" si="0"/>
        <v>7600</v>
      </c>
      <c r="X31" s="14">
        <f t="shared" si="1"/>
        <v>440</v>
      </c>
      <c r="Y31" s="14">
        <f t="shared" si="6"/>
        <v>500</v>
      </c>
      <c r="AB31" s="14">
        <f>SUM(X$4:X31)*4</f>
        <v>32240</v>
      </c>
      <c r="AC31" s="14">
        <f>SUM(Y$4:Y31)*4</f>
        <v>39200</v>
      </c>
      <c r="AK31" s="14">
        <v>28</v>
      </c>
      <c r="AL31" s="14">
        <v>70</v>
      </c>
      <c r="AM31" s="18">
        <f t="shared" si="2"/>
        <v>123200</v>
      </c>
      <c r="AN31" s="18">
        <f t="shared" si="7"/>
        <v>2365</v>
      </c>
      <c r="AO31" s="18">
        <f t="shared" si="8"/>
        <v>3550</v>
      </c>
      <c r="AP31" s="18">
        <f t="shared" si="9"/>
        <v>4735</v>
      </c>
      <c r="AQ31" s="18">
        <f t="shared" si="3"/>
        <v>2365</v>
      </c>
      <c r="AR31" s="18">
        <f t="shared" si="4"/>
        <v>4970</v>
      </c>
      <c r="AS31" s="18">
        <f t="shared" si="5"/>
        <v>7102</v>
      </c>
      <c r="AU31" s="14">
        <v>15</v>
      </c>
    </row>
    <row r="32" spans="1:47" ht="16.5" x14ac:dyDescent="0.2">
      <c r="A32">
        <v>1</v>
      </c>
      <c r="B32">
        <v>29</v>
      </c>
      <c r="C32">
        <v>1501029</v>
      </c>
      <c r="D32" t="s">
        <v>316</v>
      </c>
      <c r="E32">
        <v>3800</v>
      </c>
      <c r="F32" t="s">
        <v>327</v>
      </c>
      <c r="G32">
        <v>150</v>
      </c>
      <c r="H32" t="s">
        <v>374</v>
      </c>
      <c r="I32">
        <v>1</v>
      </c>
      <c r="J32" t="s">
        <v>316</v>
      </c>
      <c r="K32">
        <v>3800</v>
      </c>
      <c r="L32" t="s">
        <v>327</v>
      </c>
      <c r="M32">
        <v>290</v>
      </c>
      <c r="N32" t="s">
        <v>330</v>
      </c>
      <c r="O32">
        <v>500</v>
      </c>
      <c r="P32" s="21"/>
      <c r="S32" s="21">
        <v>29</v>
      </c>
      <c r="T32" s="21">
        <v>28</v>
      </c>
      <c r="V32" s="14">
        <v>29</v>
      </c>
      <c r="W32" s="14">
        <f t="shared" si="0"/>
        <v>3800</v>
      </c>
      <c r="X32" s="14">
        <f t="shared" si="1"/>
        <v>290</v>
      </c>
      <c r="Y32" s="14">
        <f t="shared" si="6"/>
        <v>500</v>
      </c>
      <c r="AB32" s="14">
        <f>SUM(X$4:X32)*4</f>
        <v>33400</v>
      </c>
      <c r="AC32" s="14">
        <f>SUM(Y$4:Y32)*4</f>
        <v>41200</v>
      </c>
      <c r="AK32" s="14">
        <v>29</v>
      </c>
      <c r="AL32" s="14">
        <v>75</v>
      </c>
      <c r="AM32" s="18">
        <f t="shared" si="2"/>
        <v>133200</v>
      </c>
      <c r="AN32" s="18">
        <f t="shared" si="7"/>
        <v>2560</v>
      </c>
      <c r="AO32" s="18">
        <f t="shared" si="8"/>
        <v>3840</v>
      </c>
      <c r="AP32" s="18">
        <f t="shared" si="9"/>
        <v>5120</v>
      </c>
      <c r="AQ32" s="18">
        <f t="shared" si="3"/>
        <v>2560</v>
      </c>
      <c r="AR32" s="18">
        <f t="shared" si="4"/>
        <v>5376</v>
      </c>
      <c r="AS32" s="18">
        <f t="shared" si="5"/>
        <v>7680</v>
      </c>
      <c r="AU32" s="14">
        <v>15</v>
      </c>
    </row>
    <row r="33" spans="1:47" ht="16.5" x14ac:dyDescent="0.2">
      <c r="A33">
        <v>1</v>
      </c>
      <c r="B33">
        <v>30</v>
      </c>
      <c r="C33">
        <v>1501030</v>
      </c>
      <c r="D33" t="s">
        <v>375</v>
      </c>
      <c r="E33">
        <v>1</v>
      </c>
      <c r="F33" t="s">
        <v>376</v>
      </c>
      <c r="G33">
        <v>1</v>
      </c>
      <c r="H33" t="s">
        <v>377</v>
      </c>
      <c r="I33">
        <v>1</v>
      </c>
      <c r="J33" t="s">
        <v>316</v>
      </c>
      <c r="K33">
        <v>4000</v>
      </c>
      <c r="L33" t="s">
        <v>327</v>
      </c>
      <c r="M33">
        <v>300</v>
      </c>
      <c r="N33" t="s">
        <v>330</v>
      </c>
      <c r="O33">
        <v>500</v>
      </c>
      <c r="P33" s="21"/>
      <c r="S33" s="21">
        <v>30</v>
      </c>
      <c r="T33" s="21">
        <v>30</v>
      </c>
      <c r="V33" s="14">
        <v>30</v>
      </c>
      <c r="W33" s="14">
        <f t="shared" si="0"/>
        <v>4000</v>
      </c>
      <c r="X33" s="14">
        <f t="shared" si="1"/>
        <v>300</v>
      </c>
      <c r="Y33" s="14">
        <f t="shared" si="6"/>
        <v>500</v>
      </c>
      <c r="AB33" s="14">
        <f>SUM(X$4:X33)*4</f>
        <v>34600</v>
      </c>
      <c r="AC33" s="14">
        <f>SUM(Y$4:Y33)*4</f>
        <v>43200</v>
      </c>
      <c r="AK33" s="14">
        <v>30</v>
      </c>
      <c r="AL33" s="14">
        <v>80</v>
      </c>
      <c r="AM33" s="18">
        <f t="shared" si="2"/>
        <v>143200</v>
      </c>
      <c r="AN33" s="18">
        <f t="shared" si="7"/>
        <v>2750</v>
      </c>
      <c r="AO33" s="18">
        <f t="shared" si="8"/>
        <v>4130</v>
      </c>
      <c r="AP33" s="18">
        <f t="shared" si="9"/>
        <v>5505</v>
      </c>
      <c r="AQ33" s="18">
        <f t="shared" si="3"/>
        <v>2750</v>
      </c>
      <c r="AR33" s="18">
        <f t="shared" si="4"/>
        <v>5782</v>
      </c>
      <c r="AS33" s="18">
        <f t="shared" si="5"/>
        <v>8257</v>
      </c>
      <c r="AU33" s="14">
        <v>21</v>
      </c>
    </row>
    <row r="34" spans="1:47" ht="16.5" x14ac:dyDescent="0.2">
      <c r="A34">
        <v>2</v>
      </c>
      <c r="B34">
        <v>1</v>
      </c>
      <c r="C34">
        <v>1502001</v>
      </c>
      <c r="D34" t="s">
        <v>316</v>
      </c>
      <c r="E34">
        <v>1000</v>
      </c>
      <c r="F34" t="s">
        <v>327</v>
      </c>
      <c r="G34">
        <v>10</v>
      </c>
      <c r="J34" t="s">
        <v>316</v>
      </c>
      <c r="K34">
        <v>1000</v>
      </c>
      <c r="L34" t="s">
        <v>327</v>
      </c>
      <c r="M34">
        <v>10</v>
      </c>
      <c r="V34" s="14">
        <v>31</v>
      </c>
      <c r="W34" s="14">
        <f t="shared" si="0"/>
        <v>4000</v>
      </c>
      <c r="X34" s="14">
        <f t="shared" si="1"/>
        <v>300</v>
      </c>
      <c r="Y34" s="14">
        <f t="shared" si="6"/>
        <v>500</v>
      </c>
      <c r="AB34" s="14">
        <f>SUM(X$4:X34)*4</f>
        <v>35800</v>
      </c>
      <c r="AC34" s="14">
        <f>SUM(Y$4:Y34)*4</f>
        <v>45200</v>
      </c>
    </row>
    <row r="35" spans="1:47" ht="16.5" x14ac:dyDescent="0.2">
      <c r="A35">
        <v>2</v>
      </c>
      <c r="B35">
        <v>2</v>
      </c>
      <c r="C35">
        <v>1502002</v>
      </c>
      <c r="D35" t="s">
        <v>316</v>
      </c>
      <c r="E35">
        <v>1200</v>
      </c>
      <c r="F35" t="s">
        <v>327</v>
      </c>
      <c r="G35">
        <v>15</v>
      </c>
      <c r="J35" t="s">
        <v>316</v>
      </c>
      <c r="K35">
        <v>1100</v>
      </c>
      <c r="L35" t="s">
        <v>327</v>
      </c>
      <c r="M35">
        <v>20</v>
      </c>
      <c r="V35" s="14">
        <v>32</v>
      </c>
      <c r="W35" s="14">
        <f t="shared" si="0"/>
        <v>4000</v>
      </c>
      <c r="X35" s="14">
        <f t="shared" si="1"/>
        <v>300</v>
      </c>
      <c r="Y35" s="14">
        <f t="shared" si="6"/>
        <v>500</v>
      </c>
      <c r="AB35" s="14">
        <f>SUM(X$4:X35)*4</f>
        <v>37000</v>
      </c>
      <c r="AC35" s="14">
        <f>SUM(Y$4:Y35)*4</f>
        <v>47200</v>
      </c>
    </row>
    <row r="36" spans="1:47" ht="16.5" x14ac:dyDescent="0.2">
      <c r="A36">
        <v>2</v>
      </c>
      <c r="B36">
        <v>3</v>
      </c>
      <c r="C36">
        <v>1502003</v>
      </c>
      <c r="D36" t="s">
        <v>316</v>
      </c>
      <c r="E36">
        <v>1400</v>
      </c>
      <c r="F36" t="s">
        <v>327</v>
      </c>
      <c r="G36">
        <v>20</v>
      </c>
      <c r="H36" t="s">
        <v>331</v>
      </c>
      <c r="I36">
        <v>1</v>
      </c>
      <c r="J36" t="s">
        <v>316</v>
      </c>
      <c r="K36">
        <v>1200</v>
      </c>
      <c r="L36" t="s">
        <v>327</v>
      </c>
      <c r="M36">
        <v>30</v>
      </c>
      <c r="V36" s="14">
        <v>33</v>
      </c>
      <c r="W36" s="14">
        <f t="shared" si="0"/>
        <v>4000</v>
      </c>
      <c r="X36" s="14">
        <f t="shared" si="1"/>
        <v>300</v>
      </c>
      <c r="Y36" s="14">
        <f t="shared" si="6"/>
        <v>500</v>
      </c>
      <c r="AB36" s="14">
        <f>SUM(X$4:X36)*4</f>
        <v>38200</v>
      </c>
      <c r="AC36" s="14">
        <f>SUM(Y$4:Y36)*4</f>
        <v>49200</v>
      </c>
    </row>
    <row r="37" spans="1:47" ht="16.5" x14ac:dyDescent="0.2">
      <c r="A37">
        <v>2</v>
      </c>
      <c r="B37">
        <v>4</v>
      </c>
      <c r="C37">
        <v>1502004</v>
      </c>
      <c r="D37" t="s">
        <v>316</v>
      </c>
      <c r="E37">
        <v>1600</v>
      </c>
      <c r="F37" t="s">
        <v>327</v>
      </c>
      <c r="G37">
        <v>25</v>
      </c>
      <c r="H37" t="s">
        <v>331</v>
      </c>
      <c r="I37">
        <v>1</v>
      </c>
      <c r="J37" t="s">
        <v>316</v>
      </c>
      <c r="K37">
        <v>1300</v>
      </c>
      <c r="L37" t="s">
        <v>327</v>
      </c>
      <c r="M37">
        <v>40</v>
      </c>
      <c r="V37" s="14">
        <v>34</v>
      </c>
      <c r="W37" s="14">
        <f t="shared" si="0"/>
        <v>4000</v>
      </c>
      <c r="X37" s="14">
        <f t="shared" si="1"/>
        <v>300</v>
      </c>
      <c r="Y37" s="14">
        <f t="shared" si="6"/>
        <v>500</v>
      </c>
      <c r="AB37" s="14">
        <f>SUM(X$4:X37)*4</f>
        <v>39400</v>
      </c>
      <c r="AC37" s="14">
        <f>SUM(Y$4:Y37)*4</f>
        <v>51200</v>
      </c>
    </row>
    <row r="38" spans="1:47" ht="16.5" x14ac:dyDescent="0.2">
      <c r="A38">
        <v>2</v>
      </c>
      <c r="B38">
        <v>5</v>
      </c>
      <c r="C38">
        <v>1502005</v>
      </c>
      <c r="D38" t="s">
        <v>316</v>
      </c>
      <c r="E38">
        <v>1800</v>
      </c>
      <c r="F38" t="s">
        <v>327</v>
      </c>
      <c r="G38">
        <v>30</v>
      </c>
      <c r="H38" t="s">
        <v>331</v>
      </c>
      <c r="I38">
        <v>1</v>
      </c>
      <c r="J38" t="s">
        <v>316</v>
      </c>
      <c r="K38">
        <v>1400</v>
      </c>
      <c r="L38" t="s">
        <v>327</v>
      </c>
      <c r="M38">
        <v>50</v>
      </c>
      <c r="V38" s="14">
        <v>35</v>
      </c>
      <c r="W38" s="14">
        <f t="shared" si="0"/>
        <v>4000</v>
      </c>
      <c r="X38" s="14">
        <f t="shared" si="1"/>
        <v>300</v>
      </c>
      <c r="Y38" s="14">
        <f t="shared" si="6"/>
        <v>500</v>
      </c>
      <c r="AB38" s="14">
        <f>SUM(X$4:X38)*4</f>
        <v>40600</v>
      </c>
      <c r="AC38" s="14">
        <f>SUM(Y$4:Y38)*4</f>
        <v>53200</v>
      </c>
    </row>
    <row r="39" spans="1:47" ht="16.5" x14ac:dyDescent="0.2">
      <c r="A39">
        <v>2</v>
      </c>
      <c r="B39">
        <v>6</v>
      </c>
      <c r="C39">
        <v>1502006</v>
      </c>
      <c r="D39" t="s">
        <v>316</v>
      </c>
      <c r="E39">
        <v>2000</v>
      </c>
      <c r="F39" t="s">
        <v>327</v>
      </c>
      <c r="G39">
        <v>35</v>
      </c>
      <c r="H39" t="s">
        <v>332</v>
      </c>
      <c r="I39">
        <v>1</v>
      </c>
      <c r="J39" t="s">
        <v>316</v>
      </c>
      <c r="K39">
        <v>1500</v>
      </c>
      <c r="L39" t="s">
        <v>327</v>
      </c>
      <c r="M39">
        <v>60</v>
      </c>
      <c r="N39" t="s">
        <v>330</v>
      </c>
      <c r="O39">
        <v>100</v>
      </c>
      <c r="V39" s="14">
        <v>36</v>
      </c>
      <c r="W39" s="14">
        <f t="shared" si="0"/>
        <v>4000</v>
      </c>
      <c r="X39" s="14">
        <f t="shared" si="1"/>
        <v>300</v>
      </c>
      <c r="Y39" s="14">
        <f t="shared" si="6"/>
        <v>500</v>
      </c>
      <c r="AB39" s="14">
        <f>SUM(X$4:X39)*4</f>
        <v>41800</v>
      </c>
      <c r="AC39" s="14">
        <f>SUM(Y$4:Y39)*4</f>
        <v>55200</v>
      </c>
    </row>
    <row r="40" spans="1:47" ht="16.5" x14ac:dyDescent="0.2">
      <c r="A40">
        <v>2</v>
      </c>
      <c r="B40">
        <v>7</v>
      </c>
      <c r="C40">
        <v>1502007</v>
      </c>
      <c r="D40" t="s">
        <v>316</v>
      </c>
      <c r="E40">
        <v>2200</v>
      </c>
      <c r="F40" t="s">
        <v>327</v>
      </c>
      <c r="G40">
        <v>40</v>
      </c>
      <c r="H40" t="s">
        <v>332</v>
      </c>
      <c r="I40">
        <v>1</v>
      </c>
      <c r="J40" t="s">
        <v>316</v>
      </c>
      <c r="K40">
        <v>1600</v>
      </c>
      <c r="L40" t="s">
        <v>327</v>
      </c>
      <c r="M40">
        <v>70</v>
      </c>
      <c r="N40" t="s">
        <v>330</v>
      </c>
      <c r="O40">
        <v>100</v>
      </c>
      <c r="V40" s="14">
        <v>37</v>
      </c>
      <c r="W40" s="14">
        <f t="shared" si="0"/>
        <v>4000</v>
      </c>
      <c r="X40" s="14">
        <f t="shared" si="1"/>
        <v>300</v>
      </c>
      <c r="Y40" s="14">
        <f t="shared" si="6"/>
        <v>500</v>
      </c>
      <c r="AB40" s="14">
        <f>SUM(X$4:X40)*4</f>
        <v>43000</v>
      </c>
      <c r="AC40" s="14">
        <f>SUM(Y$4:Y40)*4</f>
        <v>57200</v>
      </c>
    </row>
    <row r="41" spans="1:47" ht="16.5" x14ac:dyDescent="0.2">
      <c r="A41">
        <v>2</v>
      </c>
      <c r="B41">
        <v>8</v>
      </c>
      <c r="C41">
        <v>1502008</v>
      </c>
      <c r="D41" t="s">
        <v>316</v>
      </c>
      <c r="E41">
        <v>2400</v>
      </c>
      <c r="F41" t="s">
        <v>327</v>
      </c>
      <c r="G41">
        <v>45</v>
      </c>
      <c r="H41" t="s">
        <v>332</v>
      </c>
      <c r="I41">
        <v>1</v>
      </c>
      <c r="J41" t="s">
        <v>316</v>
      </c>
      <c r="K41">
        <v>1700</v>
      </c>
      <c r="L41" t="s">
        <v>327</v>
      </c>
      <c r="M41">
        <v>80</v>
      </c>
      <c r="N41" t="s">
        <v>330</v>
      </c>
      <c r="O41">
        <v>100</v>
      </c>
      <c r="V41" s="14">
        <v>38</v>
      </c>
      <c r="W41" s="14">
        <f t="shared" si="0"/>
        <v>4000</v>
      </c>
      <c r="X41" s="14">
        <f t="shared" si="1"/>
        <v>300</v>
      </c>
      <c r="Y41" s="14">
        <f t="shared" si="6"/>
        <v>500</v>
      </c>
      <c r="AB41" s="14">
        <f>SUM(X$4:X41)*4</f>
        <v>44200</v>
      </c>
      <c r="AC41" s="14">
        <f>SUM(Y$4:Y41)*4</f>
        <v>59200</v>
      </c>
    </row>
    <row r="42" spans="1:47" ht="16.5" x14ac:dyDescent="0.2">
      <c r="A42">
        <v>2</v>
      </c>
      <c r="B42">
        <v>9</v>
      </c>
      <c r="C42">
        <v>1502009</v>
      </c>
      <c r="D42" t="s">
        <v>316</v>
      </c>
      <c r="E42">
        <v>2600</v>
      </c>
      <c r="F42" t="s">
        <v>327</v>
      </c>
      <c r="G42">
        <v>50</v>
      </c>
      <c r="H42" t="s">
        <v>333</v>
      </c>
      <c r="I42">
        <v>1</v>
      </c>
      <c r="J42" t="s">
        <v>316</v>
      </c>
      <c r="K42">
        <v>1800</v>
      </c>
      <c r="L42" t="s">
        <v>327</v>
      </c>
      <c r="M42">
        <v>90</v>
      </c>
      <c r="N42" t="s">
        <v>330</v>
      </c>
      <c r="O42">
        <v>100</v>
      </c>
      <c r="V42" s="14">
        <v>39</v>
      </c>
      <c r="W42" s="14">
        <f t="shared" si="0"/>
        <v>4000</v>
      </c>
      <c r="X42" s="14">
        <f t="shared" si="1"/>
        <v>300</v>
      </c>
      <c r="Y42" s="14">
        <f t="shared" si="6"/>
        <v>500</v>
      </c>
      <c r="AB42" s="14">
        <f>SUM(X$4:X42)*4</f>
        <v>45400</v>
      </c>
      <c r="AC42" s="14">
        <f>SUM(Y$4:Y42)*4</f>
        <v>61200</v>
      </c>
    </row>
    <row r="43" spans="1:47" ht="16.5" x14ac:dyDescent="0.2">
      <c r="A43">
        <v>2</v>
      </c>
      <c r="B43">
        <v>10</v>
      </c>
      <c r="C43">
        <v>1502010</v>
      </c>
      <c r="D43" t="s">
        <v>316</v>
      </c>
      <c r="E43">
        <v>2800</v>
      </c>
      <c r="F43" t="s">
        <v>327</v>
      </c>
      <c r="G43">
        <v>55</v>
      </c>
      <c r="H43" t="s">
        <v>333</v>
      </c>
      <c r="I43">
        <v>1</v>
      </c>
      <c r="J43" t="s">
        <v>316</v>
      </c>
      <c r="K43">
        <v>1900</v>
      </c>
      <c r="L43" t="s">
        <v>327</v>
      </c>
      <c r="M43">
        <v>100</v>
      </c>
      <c r="N43" t="s">
        <v>330</v>
      </c>
      <c r="O43">
        <v>100</v>
      </c>
      <c r="V43" s="14">
        <v>40</v>
      </c>
      <c r="W43" s="14">
        <f t="shared" si="0"/>
        <v>4000</v>
      </c>
      <c r="X43" s="14">
        <f t="shared" si="1"/>
        <v>300</v>
      </c>
      <c r="Y43" s="14">
        <f t="shared" si="6"/>
        <v>500</v>
      </c>
      <c r="AB43" s="14">
        <f>SUM(X$4:X43)*4</f>
        <v>46600</v>
      </c>
      <c r="AC43" s="14">
        <f>SUM(Y$4:Y43)*4</f>
        <v>63200</v>
      </c>
    </row>
    <row r="44" spans="1:47" ht="16.5" x14ac:dyDescent="0.2">
      <c r="A44">
        <v>2</v>
      </c>
      <c r="B44">
        <v>11</v>
      </c>
      <c r="C44">
        <v>1502011</v>
      </c>
      <c r="D44" t="s">
        <v>316</v>
      </c>
      <c r="E44">
        <v>3000</v>
      </c>
      <c r="F44" t="s">
        <v>327</v>
      </c>
      <c r="G44">
        <v>60</v>
      </c>
      <c r="H44" t="s">
        <v>333</v>
      </c>
      <c r="I44">
        <v>1</v>
      </c>
      <c r="J44" t="s">
        <v>316</v>
      </c>
      <c r="K44">
        <v>2000</v>
      </c>
      <c r="L44" t="s">
        <v>327</v>
      </c>
      <c r="M44">
        <v>110</v>
      </c>
      <c r="N44" t="s">
        <v>330</v>
      </c>
      <c r="O44">
        <v>200</v>
      </c>
      <c r="V44" s="14">
        <v>41</v>
      </c>
      <c r="W44" s="14">
        <f t="shared" si="0"/>
        <v>4000</v>
      </c>
      <c r="X44" s="14">
        <f t="shared" si="1"/>
        <v>300</v>
      </c>
      <c r="Y44" s="14">
        <f t="shared" si="6"/>
        <v>500</v>
      </c>
      <c r="AB44" s="14">
        <f>SUM(X$4:X44)*4</f>
        <v>47800</v>
      </c>
      <c r="AC44" s="14">
        <f>SUM(Y$4:Y44)*4</f>
        <v>65200</v>
      </c>
    </row>
    <row r="45" spans="1:47" ht="16.5" x14ac:dyDescent="0.2">
      <c r="A45">
        <v>2</v>
      </c>
      <c r="B45">
        <v>12</v>
      </c>
      <c r="C45">
        <v>1502012</v>
      </c>
      <c r="D45" t="s">
        <v>316</v>
      </c>
      <c r="E45">
        <v>3200</v>
      </c>
      <c r="F45" t="s">
        <v>327</v>
      </c>
      <c r="G45">
        <v>65</v>
      </c>
      <c r="H45" t="s">
        <v>334</v>
      </c>
      <c r="I45">
        <v>1</v>
      </c>
      <c r="J45" t="s">
        <v>316</v>
      </c>
      <c r="K45">
        <v>2100</v>
      </c>
      <c r="L45" t="s">
        <v>327</v>
      </c>
      <c r="M45">
        <v>120</v>
      </c>
      <c r="N45" t="s">
        <v>330</v>
      </c>
      <c r="O45">
        <v>200</v>
      </c>
      <c r="V45" s="14">
        <v>42</v>
      </c>
      <c r="W45" s="14">
        <f t="shared" si="0"/>
        <v>4000</v>
      </c>
      <c r="X45" s="14">
        <f t="shared" si="1"/>
        <v>300</v>
      </c>
      <c r="Y45" s="14">
        <f t="shared" si="6"/>
        <v>500</v>
      </c>
      <c r="AB45" s="14">
        <f>SUM(X$4:X45)*4</f>
        <v>49000</v>
      </c>
      <c r="AC45" s="14">
        <f>SUM(Y$4:Y45)*4</f>
        <v>67200</v>
      </c>
    </row>
    <row r="46" spans="1:47" ht="16.5" x14ac:dyDescent="0.2">
      <c r="A46">
        <v>2</v>
      </c>
      <c r="B46">
        <v>13</v>
      </c>
      <c r="C46">
        <v>1502013</v>
      </c>
      <c r="D46" t="s">
        <v>316</v>
      </c>
      <c r="E46">
        <v>3400</v>
      </c>
      <c r="F46" t="s">
        <v>327</v>
      </c>
      <c r="G46">
        <v>70</v>
      </c>
      <c r="H46" t="s">
        <v>334</v>
      </c>
      <c r="I46">
        <v>1</v>
      </c>
      <c r="J46" t="s">
        <v>316</v>
      </c>
      <c r="K46">
        <v>2200</v>
      </c>
      <c r="L46" t="s">
        <v>327</v>
      </c>
      <c r="M46">
        <v>130</v>
      </c>
      <c r="N46" t="s">
        <v>330</v>
      </c>
      <c r="O46">
        <v>200</v>
      </c>
      <c r="V46" s="14">
        <v>43</v>
      </c>
      <c r="W46" s="14">
        <f t="shared" si="0"/>
        <v>4000</v>
      </c>
      <c r="X46" s="14">
        <f t="shared" si="1"/>
        <v>300</v>
      </c>
      <c r="Y46" s="14">
        <f t="shared" si="6"/>
        <v>500</v>
      </c>
      <c r="AB46" s="14">
        <f>SUM(X$4:X46)*4</f>
        <v>50200</v>
      </c>
      <c r="AC46" s="14">
        <f>SUM(Y$4:Y46)*4</f>
        <v>69200</v>
      </c>
    </row>
    <row r="47" spans="1:47" ht="16.5" x14ac:dyDescent="0.2">
      <c r="A47">
        <v>2</v>
      </c>
      <c r="B47">
        <v>14</v>
      </c>
      <c r="C47">
        <v>1502014</v>
      </c>
      <c r="D47" t="s">
        <v>316</v>
      </c>
      <c r="E47">
        <v>3600</v>
      </c>
      <c r="F47" t="s">
        <v>327</v>
      </c>
      <c r="G47">
        <v>75</v>
      </c>
      <c r="H47" t="s">
        <v>334</v>
      </c>
      <c r="I47">
        <v>1</v>
      </c>
      <c r="J47" t="s">
        <v>316</v>
      </c>
      <c r="K47">
        <v>2300</v>
      </c>
      <c r="L47" t="s">
        <v>327</v>
      </c>
      <c r="M47">
        <v>140</v>
      </c>
      <c r="N47" t="s">
        <v>330</v>
      </c>
      <c r="O47">
        <v>200</v>
      </c>
      <c r="V47" s="14">
        <v>44</v>
      </c>
      <c r="W47" s="14">
        <f t="shared" si="0"/>
        <v>4000</v>
      </c>
      <c r="X47" s="14">
        <f t="shared" si="1"/>
        <v>300</v>
      </c>
      <c r="Y47" s="14">
        <f t="shared" si="6"/>
        <v>500</v>
      </c>
      <c r="AB47" s="14">
        <f>SUM(X$4:X47)*4</f>
        <v>51400</v>
      </c>
      <c r="AC47" s="14">
        <f>SUM(Y$4:Y47)*4</f>
        <v>71200</v>
      </c>
    </row>
    <row r="48" spans="1:47" ht="16.5" x14ac:dyDescent="0.2">
      <c r="A48">
        <v>2</v>
      </c>
      <c r="B48">
        <v>15</v>
      </c>
      <c r="C48">
        <v>1502015</v>
      </c>
      <c r="D48" t="s">
        <v>316</v>
      </c>
      <c r="E48">
        <v>3800</v>
      </c>
      <c r="F48" t="s">
        <v>327</v>
      </c>
      <c r="G48">
        <v>80</v>
      </c>
      <c r="H48" t="s">
        <v>335</v>
      </c>
      <c r="I48">
        <v>1</v>
      </c>
      <c r="J48" t="s">
        <v>316</v>
      </c>
      <c r="K48">
        <v>2400</v>
      </c>
      <c r="L48" t="s">
        <v>327</v>
      </c>
      <c r="M48">
        <v>150</v>
      </c>
      <c r="N48" t="s">
        <v>330</v>
      </c>
      <c r="O48">
        <v>200</v>
      </c>
      <c r="V48" s="14">
        <v>45</v>
      </c>
      <c r="W48" s="14">
        <f t="shared" si="0"/>
        <v>4000</v>
      </c>
      <c r="X48" s="14">
        <f t="shared" si="1"/>
        <v>300</v>
      </c>
      <c r="Y48" s="14">
        <f t="shared" si="6"/>
        <v>500</v>
      </c>
      <c r="AB48" s="14">
        <f>SUM(X$4:X48)*4</f>
        <v>52600</v>
      </c>
      <c r="AC48" s="14">
        <f>SUM(Y$4:Y48)*4</f>
        <v>73200</v>
      </c>
    </row>
    <row r="49" spans="1:29" ht="16.5" x14ac:dyDescent="0.2">
      <c r="A49">
        <v>2</v>
      </c>
      <c r="B49">
        <v>16</v>
      </c>
      <c r="C49">
        <v>1502016</v>
      </c>
      <c r="D49" t="s">
        <v>316</v>
      </c>
      <c r="E49">
        <v>4000</v>
      </c>
      <c r="F49" t="s">
        <v>327</v>
      </c>
      <c r="G49">
        <v>85</v>
      </c>
      <c r="H49" t="s">
        <v>335</v>
      </c>
      <c r="I49">
        <v>1</v>
      </c>
      <c r="J49" t="s">
        <v>316</v>
      </c>
      <c r="K49">
        <v>2500</v>
      </c>
      <c r="L49" t="s">
        <v>327</v>
      </c>
      <c r="M49">
        <v>160</v>
      </c>
      <c r="N49" t="s">
        <v>330</v>
      </c>
      <c r="O49">
        <v>300</v>
      </c>
      <c r="V49" s="14">
        <v>46</v>
      </c>
      <c r="W49" s="14">
        <f t="shared" si="0"/>
        <v>4000</v>
      </c>
      <c r="X49" s="14">
        <f t="shared" si="1"/>
        <v>300</v>
      </c>
      <c r="Y49" s="14">
        <f t="shared" si="6"/>
        <v>500</v>
      </c>
      <c r="AB49" s="14">
        <f>SUM(X$4:X49)*4</f>
        <v>53800</v>
      </c>
      <c r="AC49" s="14">
        <f>SUM(Y$4:Y49)*4</f>
        <v>75200</v>
      </c>
    </row>
    <row r="50" spans="1:29" ht="16.5" x14ac:dyDescent="0.2">
      <c r="A50">
        <v>2</v>
      </c>
      <c r="B50">
        <v>17</v>
      </c>
      <c r="C50">
        <v>1502017</v>
      </c>
      <c r="D50" t="s">
        <v>316</v>
      </c>
      <c r="E50">
        <v>4200</v>
      </c>
      <c r="F50" t="s">
        <v>327</v>
      </c>
      <c r="G50">
        <v>90</v>
      </c>
      <c r="H50" t="s">
        <v>335</v>
      </c>
      <c r="I50">
        <v>1</v>
      </c>
      <c r="J50" t="s">
        <v>316</v>
      </c>
      <c r="K50">
        <v>2600</v>
      </c>
      <c r="L50" t="s">
        <v>327</v>
      </c>
      <c r="M50">
        <v>170</v>
      </c>
      <c r="N50" t="s">
        <v>330</v>
      </c>
      <c r="O50">
        <v>300</v>
      </c>
      <c r="V50" s="14">
        <v>47</v>
      </c>
      <c r="W50" s="14">
        <f t="shared" si="0"/>
        <v>4000</v>
      </c>
      <c r="X50" s="14">
        <f t="shared" si="1"/>
        <v>300</v>
      </c>
      <c r="Y50" s="14">
        <f t="shared" si="6"/>
        <v>500</v>
      </c>
      <c r="AB50" s="14">
        <f>SUM(X$4:X50)*4</f>
        <v>55000</v>
      </c>
      <c r="AC50" s="14">
        <f>SUM(Y$4:Y50)*4</f>
        <v>77200</v>
      </c>
    </row>
    <row r="51" spans="1:29" ht="16.5" x14ac:dyDescent="0.2">
      <c r="A51">
        <v>2</v>
      </c>
      <c r="B51">
        <v>18</v>
      </c>
      <c r="C51">
        <v>1502018</v>
      </c>
      <c r="D51" t="s">
        <v>316</v>
      </c>
      <c r="E51">
        <v>4400</v>
      </c>
      <c r="F51" t="s">
        <v>327</v>
      </c>
      <c r="G51">
        <v>95</v>
      </c>
      <c r="H51" t="s">
        <v>336</v>
      </c>
      <c r="I51">
        <v>1</v>
      </c>
      <c r="J51" t="s">
        <v>316</v>
      </c>
      <c r="K51">
        <v>2700</v>
      </c>
      <c r="L51" t="s">
        <v>327</v>
      </c>
      <c r="M51">
        <v>180</v>
      </c>
      <c r="N51" t="s">
        <v>330</v>
      </c>
      <c r="O51">
        <v>300</v>
      </c>
      <c r="V51" s="14">
        <v>48</v>
      </c>
      <c r="W51" s="14">
        <f t="shared" si="0"/>
        <v>4000</v>
      </c>
      <c r="X51" s="14">
        <f t="shared" si="1"/>
        <v>300</v>
      </c>
      <c r="Y51" s="14">
        <f t="shared" si="6"/>
        <v>500</v>
      </c>
      <c r="AB51" s="14">
        <f>SUM(X$4:X51)*4</f>
        <v>56200</v>
      </c>
      <c r="AC51" s="14">
        <f>SUM(Y$4:Y51)*4</f>
        <v>79200</v>
      </c>
    </row>
    <row r="52" spans="1:29" ht="16.5" x14ac:dyDescent="0.2">
      <c r="A52">
        <v>2</v>
      </c>
      <c r="B52">
        <v>19</v>
      </c>
      <c r="C52">
        <v>1502019</v>
      </c>
      <c r="D52" t="s">
        <v>316</v>
      </c>
      <c r="E52">
        <v>4600</v>
      </c>
      <c r="F52" t="s">
        <v>327</v>
      </c>
      <c r="G52">
        <v>100</v>
      </c>
      <c r="H52" t="s">
        <v>336</v>
      </c>
      <c r="I52">
        <v>1</v>
      </c>
      <c r="J52" t="s">
        <v>316</v>
      </c>
      <c r="K52">
        <v>2800</v>
      </c>
      <c r="L52" t="s">
        <v>327</v>
      </c>
      <c r="M52">
        <v>190</v>
      </c>
      <c r="N52" t="s">
        <v>330</v>
      </c>
      <c r="O52">
        <v>300</v>
      </c>
      <c r="V52" s="14">
        <v>49</v>
      </c>
      <c r="W52" s="14">
        <f t="shared" si="0"/>
        <v>4000</v>
      </c>
      <c r="X52" s="14">
        <f t="shared" si="1"/>
        <v>300</v>
      </c>
      <c r="Y52" s="14">
        <f t="shared" si="6"/>
        <v>500</v>
      </c>
      <c r="AB52" s="14">
        <f>SUM(X$4:X52)*4</f>
        <v>57400</v>
      </c>
      <c r="AC52" s="14">
        <f>SUM(Y$4:Y52)*4</f>
        <v>81200</v>
      </c>
    </row>
    <row r="53" spans="1:29" ht="16.5" x14ac:dyDescent="0.2">
      <c r="A53">
        <v>2</v>
      </c>
      <c r="B53">
        <v>20</v>
      </c>
      <c r="C53">
        <v>1502020</v>
      </c>
      <c r="D53" t="s">
        <v>316</v>
      </c>
      <c r="E53">
        <v>4800</v>
      </c>
      <c r="F53" t="s">
        <v>327</v>
      </c>
      <c r="G53">
        <v>105</v>
      </c>
      <c r="H53" t="s">
        <v>336</v>
      </c>
      <c r="I53">
        <v>1</v>
      </c>
      <c r="J53" t="s">
        <v>316</v>
      </c>
      <c r="K53">
        <v>2900</v>
      </c>
      <c r="L53" t="s">
        <v>327</v>
      </c>
      <c r="M53">
        <v>200</v>
      </c>
      <c r="N53" t="s">
        <v>330</v>
      </c>
      <c r="O53">
        <v>300</v>
      </c>
      <c r="V53" s="14">
        <v>50</v>
      </c>
      <c r="W53" s="14">
        <f t="shared" si="0"/>
        <v>4000</v>
      </c>
      <c r="X53" s="14">
        <f t="shared" si="1"/>
        <v>300</v>
      </c>
      <c r="Y53" s="14">
        <f t="shared" si="6"/>
        <v>500</v>
      </c>
      <c r="AB53" s="14">
        <f>SUM(X$4:X53)*4</f>
        <v>58600</v>
      </c>
      <c r="AC53" s="14">
        <f>SUM(Y$4:Y53)*4</f>
        <v>83200</v>
      </c>
    </row>
    <row r="54" spans="1:29" ht="16.5" x14ac:dyDescent="0.2">
      <c r="A54">
        <v>2</v>
      </c>
      <c r="B54">
        <v>21</v>
      </c>
      <c r="C54">
        <v>1502021</v>
      </c>
      <c r="D54" t="s">
        <v>316</v>
      </c>
      <c r="E54">
        <v>5000</v>
      </c>
      <c r="F54" t="s">
        <v>327</v>
      </c>
      <c r="G54">
        <v>110</v>
      </c>
      <c r="H54" t="s">
        <v>337</v>
      </c>
      <c r="I54">
        <v>1</v>
      </c>
      <c r="J54" t="s">
        <v>316</v>
      </c>
      <c r="K54">
        <v>3000</v>
      </c>
      <c r="L54" t="s">
        <v>327</v>
      </c>
      <c r="M54">
        <v>210</v>
      </c>
      <c r="N54" t="s">
        <v>330</v>
      </c>
      <c r="O54">
        <v>400</v>
      </c>
      <c r="V54" s="14">
        <v>51</v>
      </c>
      <c r="W54" s="14">
        <f t="shared" si="0"/>
        <v>4000</v>
      </c>
      <c r="X54" s="14">
        <f t="shared" si="1"/>
        <v>300</v>
      </c>
      <c r="Y54" s="14">
        <f t="shared" si="6"/>
        <v>500</v>
      </c>
      <c r="AB54" s="14">
        <f>SUM(X$4:X54)*4</f>
        <v>59800</v>
      </c>
      <c r="AC54" s="14">
        <f>SUM(Y$4:Y54)*4</f>
        <v>85200</v>
      </c>
    </row>
    <row r="55" spans="1:29" ht="16.5" x14ac:dyDescent="0.2">
      <c r="A55">
        <v>2</v>
      </c>
      <c r="B55">
        <v>22</v>
      </c>
      <c r="C55">
        <v>1502022</v>
      </c>
      <c r="D55" t="s">
        <v>316</v>
      </c>
      <c r="E55">
        <v>5200</v>
      </c>
      <c r="F55" t="s">
        <v>327</v>
      </c>
      <c r="G55">
        <v>115</v>
      </c>
      <c r="H55" t="s">
        <v>337</v>
      </c>
      <c r="I55">
        <v>1</v>
      </c>
      <c r="J55" t="s">
        <v>316</v>
      </c>
      <c r="K55">
        <v>3100</v>
      </c>
      <c r="L55" t="s">
        <v>327</v>
      </c>
      <c r="M55">
        <v>220</v>
      </c>
      <c r="N55" t="s">
        <v>330</v>
      </c>
      <c r="O55">
        <v>400</v>
      </c>
      <c r="V55" s="14">
        <v>52</v>
      </c>
      <c r="W55" s="14">
        <f t="shared" si="0"/>
        <v>4000</v>
      </c>
      <c r="X55" s="14">
        <f t="shared" si="1"/>
        <v>300</v>
      </c>
      <c r="Y55" s="14">
        <f t="shared" si="6"/>
        <v>500</v>
      </c>
      <c r="AB55" s="14">
        <f>SUM(X$4:X55)*4</f>
        <v>61000</v>
      </c>
      <c r="AC55" s="14">
        <f>SUM(Y$4:Y55)*4</f>
        <v>87200</v>
      </c>
    </row>
    <row r="56" spans="1:29" ht="16.5" x14ac:dyDescent="0.2">
      <c r="A56">
        <v>2</v>
      </c>
      <c r="B56">
        <v>23</v>
      </c>
      <c r="C56">
        <v>1502023</v>
      </c>
      <c r="D56" t="s">
        <v>316</v>
      </c>
      <c r="E56">
        <v>5400</v>
      </c>
      <c r="F56" t="s">
        <v>327</v>
      </c>
      <c r="G56">
        <v>120</v>
      </c>
      <c r="H56" t="s">
        <v>337</v>
      </c>
      <c r="I56">
        <v>1</v>
      </c>
      <c r="J56" t="s">
        <v>316</v>
      </c>
      <c r="K56">
        <v>3200</v>
      </c>
      <c r="L56" t="s">
        <v>327</v>
      </c>
      <c r="M56">
        <v>230</v>
      </c>
      <c r="N56" t="s">
        <v>330</v>
      </c>
      <c r="O56">
        <v>400</v>
      </c>
      <c r="V56" s="14">
        <v>53</v>
      </c>
      <c r="W56" s="14">
        <f t="shared" si="0"/>
        <v>4000</v>
      </c>
      <c r="X56" s="14">
        <f t="shared" si="1"/>
        <v>300</v>
      </c>
      <c r="Y56" s="14">
        <f t="shared" si="6"/>
        <v>500</v>
      </c>
      <c r="AB56" s="14">
        <f>SUM(X$4:X56)*4</f>
        <v>62200</v>
      </c>
      <c r="AC56" s="14">
        <f>SUM(Y$4:Y56)*4</f>
        <v>89200</v>
      </c>
    </row>
    <row r="57" spans="1:29" ht="16.5" x14ac:dyDescent="0.2">
      <c r="A57">
        <v>2</v>
      </c>
      <c r="B57">
        <v>24</v>
      </c>
      <c r="C57">
        <v>1502024</v>
      </c>
      <c r="D57" t="s">
        <v>316</v>
      </c>
      <c r="E57">
        <v>5600</v>
      </c>
      <c r="F57" t="s">
        <v>327</v>
      </c>
      <c r="G57">
        <v>125</v>
      </c>
      <c r="H57" t="s">
        <v>338</v>
      </c>
      <c r="I57">
        <v>1</v>
      </c>
      <c r="J57" t="s">
        <v>316</v>
      </c>
      <c r="K57">
        <v>3300</v>
      </c>
      <c r="L57" t="s">
        <v>327</v>
      </c>
      <c r="M57">
        <v>240</v>
      </c>
      <c r="N57" t="s">
        <v>330</v>
      </c>
      <c r="O57">
        <v>400</v>
      </c>
      <c r="V57" s="14">
        <v>54</v>
      </c>
      <c r="W57" s="14">
        <f t="shared" si="0"/>
        <v>4000</v>
      </c>
      <c r="X57" s="14">
        <f t="shared" si="1"/>
        <v>300</v>
      </c>
      <c r="Y57" s="14">
        <f t="shared" si="6"/>
        <v>500</v>
      </c>
      <c r="AB57" s="14">
        <f>SUM(X$4:X57)*4</f>
        <v>63400</v>
      </c>
      <c r="AC57" s="14">
        <f>SUM(Y$4:Y57)*4</f>
        <v>91200</v>
      </c>
    </row>
    <row r="58" spans="1:29" ht="16.5" x14ac:dyDescent="0.2">
      <c r="A58">
        <v>2</v>
      </c>
      <c r="B58">
        <v>25</v>
      </c>
      <c r="C58">
        <v>1502025</v>
      </c>
      <c r="D58" t="s">
        <v>316</v>
      </c>
      <c r="E58">
        <v>5800</v>
      </c>
      <c r="F58" t="s">
        <v>327</v>
      </c>
      <c r="G58">
        <v>130</v>
      </c>
      <c r="H58" t="s">
        <v>338</v>
      </c>
      <c r="I58">
        <v>1</v>
      </c>
      <c r="J58" t="s">
        <v>316</v>
      </c>
      <c r="K58">
        <v>3400</v>
      </c>
      <c r="L58" t="s">
        <v>327</v>
      </c>
      <c r="M58">
        <v>250</v>
      </c>
      <c r="N58" t="s">
        <v>330</v>
      </c>
      <c r="O58">
        <v>400</v>
      </c>
      <c r="V58" s="14">
        <v>55</v>
      </c>
      <c r="W58" s="14">
        <f t="shared" si="0"/>
        <v>4000</v>
      </c>
      <c r="X58" s="14">
        <f t="shared" si="1"/>
        <v>300</v>
      </c>
      <c r="Y58" s="14">
        <f t="shared" si="6"/>
        <v>500</v>
      </c>
      <c r="AB58" s="14">
        <f>SUM(X$4:X58)*4</f>
        <v>64600</v>
      </c>
      <c r="AC58" s="14">
        <f>SUM(Y$4:Y58)*4</f>
        <v>93200</v>
      </c>
    </row>
    <row r="59" spans="1:29" ht="16.5" x14ac:dyDescent="0.2">
      <c r="A59">
        <v>2</v>
      </c>
      <c r="B59">
        <v>26</v>
      </c>
      <c r="C59">
        <v>1502026</v>
      </c>
      <c r="D59" t="s">
        <v>316</v>
      </c>
      <c r="E59">
        <v>6000</v>
      </c>
      <c r="F59" t="s">
        <v>327</v>
      </c>
      <c r="G59">
        <v>135</v>
      </c>
      <c r="H59" t="s">
        <v>338</v>
      </c>
      <c r="I59">
        <v>1</v>
      </c>
      <c r="J59" t="s">
        <v>316</v>
      </c>
      <c r="K59">
        <v>3500</v>
      </c>
      <c r="L59" t="s">
        <v>327</v>
      </c>
      <c r="M59">
        <v>260</v>
      </c>
      <c r="N59" t="s">
        <v>330</v>
      </c>
      <c r="O59">
        <v>500</v>
      </c>
      <c r="V59" s="14">
        <v>56</v>
      </c>
      <c r="W59" s="14">
        <f t="shared" si="0"/>
        <v>4000</v>
      </c>
      <c r="X59" s="14">
        <f t="shared" si="1"/>
        <v>300</v>
      </c>
      <c r="Y59" s="14">
        <f t="shared" si="6"/>
        <v>500</v>
      </c>
      <c r="AB59" s="14">
        <f>SUM(X$4:X59)*4</f>
        <v>65800</v>
      </c>
      <c r="AC59" s="14">
        <f>SUM(Y$4:Y59)*4</f>
        <v>95200</v>
      </c>
    </row>
    <row r="60" spans="1:29" ht="16.5" x14ac:dyDescent="0.2">
      <c r="A60">
        <v>2</v>
      </c>
      <c r="B60">
        <v>27</v>
      </c>
      <c r="C60">
        <v>1502027</v>
      </c>
      <c r="D60" t="s">
        <v>316</v>
      </c>
      <c r="E60">
        <v>6200</v>
      </c>
      <c r="F60" t="s">
        <v>327</v>
      </c>
      <c r="G60">
        <v>140</v>
      </c>
      <c r="H60" t="s">
        <v>339</v>
      </c>
      <c r="I60">
        <v>1</v>
      </c>
      <c r="J60" t="s">
        <v>316</v>
      </c>
      <c r="K60">
        <v>3600</v>
      </c>
      <c r="L60" t="s">
        <v>327</v>
      </c>
      <c r="M60">
        <v>270</v>
      </c>
      <c r="N60" t="s">
        <v>330</v>
      </c>
      <c r="O60">
        <v>500</v>
      </c>
      <c r="V60" s="14">
        <v>57</v>
      </c>
      <c r="W60" s="14">
        <f t="shared" si="0"/>
        <v>4000</v>
      </c>
      <c r="X60" s="14">
        <f t="shared" si="1"/>
        <v>300</v>
      </c>
      <c r="Y60" s="14">
        <f t="shared" si="6"/>
        <v>500</v>
      </c>
      <c r="AB60" s="14">
        <f>SUM(X$4:X60)*4</f>
        <v>67000</v>
      </c>
      <c r="AC60" s="14">
        <f>SUM(Y$4:Y60)*4</f>
        <v>97200</v>
      </c>
    </row>
    <row r="61" spans="1:29" ht="16.5" x14ac:dyDescent="0.2">
      <c r="A61">
        <v>2</v>
      </c>
      <c r="B61">
        <v>28</v>
      </c>
      <c r="C61">
        <v>1502028</v>
      </c>
      <c r="D61" t="s">
        <v>316</v>
      </c>
      <c r="E61">
        <v>6400</v>
      </c>
      <c r="F61" t="s">
        <v>327</v>
      </c>
      <c r="G61">
        <v>145</v>
      </c>
      <c r="H61" t="s">
        <v>339</v>
      </c>
      <c r="I61">
        <v>1</v>
      </c>
      <c r="J61" t="s">
        <v>316</v>
      </c>
      <c r="K61">
        <v>3700</v>
      </c>
      <c r="L61" t="s">
        <v>327</v>
      </c>
      <c r="M61">
        <v>280</v>
      </c>
      <c r="N61" t="s">
        <v>330</v>
      </c>
      <c r="O61">
        <v>500</v>
      </c>
      <c r="V61" s="14">
        <v>58</v>
      </c>
      <c r="W61" s="14">
        <f t="shared" si="0"/>
        <v>4000</v>
      </c>
      <c r="X61" s="14">
        <f t="shared" si="1"/>
        <v>300</v>
      </c>
      <c r="Y61" s="14">
        <f t="shared" si="6"/>
        <v>500</v>
      </c>
      <c r="AB61" s="14">
        <f>SUM(X$4:X61)*4</f>
        <v>68200</v>
      </c>
      <c r="AC61" s="14">
        <f>SUM(Y$4:Y61)*4</f>
        <v>99200</v>
      </c>
    </row>
    <row r="62" spans="1:29" ht="16.5" x14ac:dyDescent="0.2">
      <c r="A62">
        <v>2</v>
      </c>
      <c r="B62">
        <v>29</v>
      </c>
      <c r="C62">
        <v>1502029</v>
      </c>
      <c r="D62" t="s">
        <v>316</v>
      </c>
      <c r="E62">
        <v>6600</v>
      </c>
      <c r="F62" t="s">
        <v>327</v>
      </c>
      <c r="G62">
        <v>150</v>
      </c>
      <c r="H62" t="s">
        <v>339</v>
      </c>
      <c r="I62">
        <v>1</v>
      </c>
      <c r="J62" t="s">
        <v>316</v>
      </c>
      <c r="K62">
        <v>3800</v>
      </c>
      <c r="L62" t="s">
        <v>327</v>
      </c>
      <c r="M62">
        <v>290</v>
      </c>
      <c r="N62" t="s">
        <v>330</v>
      </c>
      <c r="O62">
        <v>500</v>
      </c>
      <c r="V62" s="14">
        <v>59</v>
      </c>
      <c r="W62" s="14">
        <f t="shared" si="0"/>
        <v>4000</v>
      </c>
      <c r="X62" s="14">
        <f t="shared" si="1"/>
        <v>300</v>
      </c>
      <c r="Y62" s="14">
        <f t="shared" si="6"/>
        <v>500</v>
      </c>
      <c r="AB62" s="14">
        <f>SUM(X$4:X62)*4</f>
        <v>69400</v>
      </c>
      <c r="AC62" s="14">
        <f>SUM(Y$4:Y62)*4</f>
        <v>101200</v>
      </c>
    </row>
    <row r="63" spans="1:29" ht="16.5" x14ac:dyDescent="0.2">
      <c r="A63">
        <v>2</v>
      </c>
      <c r="B63">
        <v>30</v>
      </c>
      <c r="C63">
        <v>1502030</v>
      </c>
      <c r="D63" t="s">
        <v>378</v>
      </c>
      <c r="E63">
        <v>1</v>
      </c>
      <c r="F63" t="s">
        <v>379</v>
      </c>
      <c r="G63">
        <v>1</v>
      </c>
      <c r="H63" t="s">
        <v>377</v>
      </c>
      <c r="I63">
        <v>1</v>
      </c>
      <c r="J63" t="s">
        <v>316</v>
      </c>
      <c r="K63">
        <v>4000</v>
      </c>
      <c r="L63" t="s">
        <v>327</v>
      </c>
      <c r="M63">
        <v>300</v>
      </c>
      <c r="N63" t="s">
        <v>330</v>
      </c>
      <c r="O63">
        <v>500</v>
      </c>
      <c r="V63" s="14">
        <v>60</v>
      </c>
      <c r="W63" s="14">
        <f t="shared" si="0"/>
        <v>4000</v>
      </c>
      <c r="X63" s="14">
        <f t="shared" si="1"/>
        <v>300</v>
      </c>
      <c r="Y63" s="14">
        <f t="shared" si="6"/>
        <v>500</v>
      </c>
      <c r="AB63" s="14">
        <f>SUM(X$4:X63)*4</f>
        <v>70600</v>
      </c>
      <c r="AC63" s="14">
        <f>SUM(Y$4:Y63)*4</f>
        <v>103200</v>
      </c>
    </row>
    <row r="64" spans="1:29" ht="16.5" x14ac:dyDescent="0.2">
      <c r="A64">
        <v>3</v>
      </c>
      <c r="B64">
        <v>1</v>
      </c>
      <c r="C64">
        <v>1503001</v>
      </c>
      <c r="D64" t="s">
        <v>316</v>
      </c>
      <c r="E64">
        <v>1000</v>
      </c>
      <c r="F64" t="s">
        <v>327</v>
      </c>
      <c r="G64">
        <v>10</v>
      </c>
      <c r="J64" t="s">
        <v>316</v>
      </c>
      <c r="K64">
        <v>1000</v>
      </c>
      <c r="L64" t="s">
        <v>327</v>
      </c>
      <c r="M64">
        <v>10</v>
      </c>
      <c r="V64" s="14">
        <v>61</v>
      </c>
      <c r="W64" s="14">
        <f t="shared" ref="W64:W93" si="10">SUMIFS(E$4:E$32,$T$4:$T$32,"="&amp;V64)+INDEX(K$4:K$33,INDEX($S$4:$S$33,MATCH(V64,$T$4:$T$33,1)))</f>
        <v>4000</v>
      </c>
      <c r="X64" s="14">
        <f t="shared" ref="X64:X93" si="11">SUMIFS(G$4:G$32,$T$4:$T$32,"="&amp;V64)+INDEX(M$4:M$33,INDEX($S$4:$S$33,MATCH(V64,$T$4:$T$33,1)))</f>
        <v>300</v>
      </c>
      <c r="Y64" s="14">
        <f t="shared" ref="Y64:Y93" si="12">INDEX($O$4:$O$33,MATCH(V64,$T$4:$T$33,1))</f>
        <v>500</v>
      </c>
      <c r="AB64" s="14">
        <f>SUM(X$4:X64)*4</f>
        <v>71800</v>
      </c>
      <c r="AC64" s="14">
        <f>SUM(Y$4:Y64)*4</f>
        <v>105200</v>
      </c>
    </row>
    <row r="65" spans="1:29" ht="16.5" x14ac:dyDescent="0.2">
      <c r="A65">
        <v>3</v>
      </c>
      <c r="B65">
        <v>2</v>
      </c>
      <c r="C65">
        <v>1503002</v>
      </c>
      <c r="D65" t="s">
        <v>316</v>
      </c>
      <c r="E65">
        <v>1200</v>
      </c>
      <c r="F65" t="s">
        <v>327</v>
      </c>
      <c r="G65">
        <v>15</v>
      </c>
      <c r="J65" t="s">
        <v>316</v>
      </c>
      <c r="K65">
        <v>1100</v>
      </c>
      <c r="L65" t="s">
        <v>327</v>
      </c>
      <c r="M65">
        <v>20</v>
      </c>
      <c r="V65" s="14">
        <v>62</v>
      </c>
      <c r="W65" s="14">
        <f t="shared" si="10"/>
        <v>4000</v>
      </c>
      <c r="X65" s="14">
        <f t="shared" si="11"/>
        <v>300</v>
      </c>
      <c r="Y65" s="14">
        <f t="shared" si="12"/>
        <v>500</v>
      </c>
      <c r="AB65" s="14">
        <f>SUM(X$4:X65)*4</f>
        <v>73000</v>
      </c>
      <c r="AC65" s="14">
        <f>SUM(Y$4:Y65)*4</f>
        <v>107200</v>
      </c>
    </row>
    <row r="66" spans="1:29" ht="16.5" x14ac:dyDescent="0.2">
      <c r="A66">
        <v>3</v>
      </c>
      <c r="B66">
        <v>3</v>
      </c>
      <c r="C66">
        <v>1503003</v>
      </c>
      <c r="D66" t="s">
        <v>316</v>
      </c>
      <c r="E66">
        <v>1400</v>
      </c>
      <c r="F66" t="s">
        <v>327</v>
      </c>
      <c r="G66">
        <v>20</v>
      </c>
      <c r="H66" t="s">
        <v>328</v>
      </c>
      <c r="I66">
        <v>1</v>
      </c>
      <c r="J66" t="s">
        <v>316</v>
      </c>
      <c r="K66">
        <v>1200</v>
      </c>
      <c r="L66" t="s">
        <v>327</v>
      </c>
      <c r="M66">
        <v>30</v>
      </c>
      <c r="V66" s="14">
        <v>63</v>
      </c>
      <c r="W66" s="14">
        <f t="shared" si="10"/>
        <v>4000</v>
      </c>
      <c r="X66" s="14">
        <f t="shared" si="11"/>
        <v>300</v>
      </c>
      <c r="Y66" s="14">
        <f t="shared" si="12"/>
        <v>500</v>
      </c>
      <c r="AB66" s="14">
        <f>SUM(X$4:X66)*4</f>
        <v>74200</v>
      </c>
      <c r="AC66" s="14">
        <f>SUM(Y$4:Y66)*4</f>
        <v>109200</v>
      </c>
    </row>
    <row r="67" spans="1:29" ht="16.5" x14ac:dyDescent="0.2">
      <c r="A67">
        <v>3</v>
      </c>
      <c r="B67">
        <v>4</v>
      </c>
      <c r="C67">
        <v>1503004</v>
      </c>
      <c r="D67" t="s">
        <v>316</v>
      </c>
      <c r="E67">
        <v>1600</v>
      </c>
      <c r="F67" t="s">
        <v>327</v>
      </c>
      <c r="G67">
        <v>25</v>
      </c>
      <c r="H67" t="s">
        <v>328</v>
      </c>
      <c r="I67">
        <v>1</v>
      </c>
      <c r="J67" t="s">
        <v>316</v>
      </c>
      <c r="K67">
        <v>1300</v>
      </c>
      <c r="L67" t="s">
        <v>327</v>
      </c>
      <c r="M67">
        <v>40</v>
      </c>
      <c r="V67" s="14">
        <v>64</v>
      </c>
      <c r="W67" s="14">
        <f t="shared" si="10"/>
        <v>4000</v>
      </c>
      <c r="X67" s="14">
        <f t="shared" si="11"/>
        <v>300</v>
      </c>
      <c r="Y67" s="14">
        <f t="shared" si="12"/>
        <v>500</v>
      </c>
      <c r="AB67" s="14">
        <f>SUM(X$4:X67)*4</f>
        <v>75400</v>
      </c>
      <c r="AC67" s="14">
        <f>SUM(Y$4:Y67)*4</f>
        <v>111200</v>
      </c>
    </row>
    <row r="68" spans="1:29" ht="16.5" x14ac:dyDescent="0.2">
      <c r="A68">
        <v>3</v>
      </c>
      <c r="B68">
        <v>5</v>
      </c>
      <c r="C68">
        <v>1503005</v>
      </c>
      <c r="D68" t="s">
        <v>316</v>
      </c>
      <c r="E68">
        <v>1800</v>
      </c>
      <c r="F68" t="s">
        <v>327</v>
      </c>
      <c r="G68">
        <v>30</v>
      </c>
      <c r="H68" t="s">
        <v>328</v>
      </c>
      <c r="I68">
        <v>1</v>
      </c>
      <c r="J68" t="s">
        <v>316</v>
      </c>
      <c r="K68">
        <v>1400</v>
      </c>
      <c r="L68" t="s">
        <v>327</v>
      </c>
      <c r="M68">
        <v>50</v>
      </c>
      <c r="V68" s="14">
        <v>65</v>
      </c>
      <c r="W68" s="14">
        <f t="shared" si="10"/>
        <v>4000</v>
      </c>
      <c r="X68" s="14">
        <f t="shared" si="11"/>
        <v>300</v>
      </c>
      <c r="Y68" s="14">
        <f t="shared" si="12"/>
        <v>500</v>
      </c>
      <c r="AB68" s="14">
        <f>SUM(X$4:X68)*4</f>
        <v>76600</v>
      </c>
      <c r="AC68" s="14">
        <f>SUM(Y$4:Y68)*4</f>
        <v>113200</v>
      </c>
    </row>
    <row r="69" spans="1:29" ht="16.5" x14ac:dyDescent="0.2">
      <c r="A69">
        <v>3</v>
      </c>
      <c r="B69">
        <v>6</v>
      </c>
      <c r="C69">
        <v>1503006</v>
      </c>
      <c r="D69" t="s">
        <v>316</v>
      </c>
      <c r="E69">
        <v>2000</v>
      </c>
      <c r="F69" t="s">
        <v>327</v>
      </c>
      <c r="G69">
        <v>35</v>
      </c>
      <c r="H69" t="s">
        <v>329</v>
      </c>
      <c r="I69">
        <v>1</v>
      </c>
      <c r="J69" t="s">
        <v>316</v>
      </c>
      <c r="K69">
        <v>1500</v>
      </c>
      <c r="L69" t="s">
        <v>327</v>
      </c>
      <c r="M69">
        <v>60</v>
      </c>
      <c r="N69" t="s">
        <v>330</v>
      </c>
      <c r="O69">
        <v>100</v>
      </c>
      <c r="V69" s="14">
        <v>66</v>
      </c>
      <c r="W69" s="14">
        <f t="shared" si="10"/>
        <v>4000</v>
      </c>
      <c r="X69" s="14">
        <f t="shared" si="11"/>
        <v>300</v>
      </c>
      <c r="Y69" s="14">
        <f t="shared" si="12"/>
        <v>500</v>
      </c>
      <c r="AB69" s="14">
        <f>SUM(X$4:X69)*4</f>
        <v>77800</v>
      </c>
      <c r="AC69" s="14">
        <f>SUM(Y$4:Y69)*4</f>
        <v>115200</v>
      </c>
    </row>
    <row r="70" spans="1:29" ht="16.5" x14ac:dyDescent="0.2">
      <c r="A70">
        <v>3</v>
      </c>
      <c r="B70">
        <v>7</v>
      </c>
      <c r="C70">
        <v>1503007</v>
      </c>
      <c r="D70" t="s">
        <v>316</v>
      </c>
      <c r="E70">
        <v>2200</v>
      </c>
      <c r="F70" t="s">
        <v>327</v>
      </c>
      <c r="G70">
        <v>40</v>
      </c>
      <c r="H70" t="s">
        <v>329</v>
      </c>
      <c r="I70">
        <v>1</v>
      </c>
      <c r="J70" t="s">
        <v>316</v>
      </c>
      <c r="K70">
        <v>1600</v>
      </c>
      <c r="L70" t="s">
        <v>327</v>
      </c>
      <c r="M70">
        <v>70</v>
      </c>
      <c r="N70" t="s">
        <v>330</v>
      </c>
      <c r="O70">
        <v>100</v>
      </c>
      <c r="V70" s="14">
        <v>67</v>
      </c>
      <c r="W70" s="14">
        <f t="shared" si="10"/>
        <v>4000</v>
      </c>
      <c r="X70" s="14">
        <f t="shared" si="11"/>
        <v>300</v>
      </c>
      <c r="Y70" s="14">
        <f t="shared" si="12"/>
        <v>500</v>
      </c>
      <c r="AB70" s="14">
        <f>SUM(X$4:X70)*4</f>
        <v>79000</v>
      </c>
      <c r="AC70" s="14">
        <f>SUM(Y$4:Y70)*4</f>
        <v>117200</v>
      </c>
    </row>
    <row r="71" spans="1:29" ht="16.5" x14ac:dyDescent="0.2">
      <c r="A71">
        <v>3</v>
      </c>
      <c r="B71">
        <v>8</v>
      </c>
      <c r="C71">
        <v>1503008</v>
      </c>
      <c r="D71" t="s">
        <v>316</v>
      </c>
      <c r="E71">
        <v>2400</v>
      </c>
      <c r="F71" t="s">
        <v>327</v>
      </c>
      <c r="G71">
        <v>45</v>
      </c>
      <c r="H71" t="s">
        <v>329</v>
      </c>
      <c r="I71">
        <v>1</v>
      </c>
      <c r="J71" t="s">
        <v>316</v>
      </c>
      <c r="K71">
        <v>1700</v>
      </c>
      <c r="L71" t="s">
        <v>327</v>
      </c>
      <c r="M71">
        <v>80</v>
      </c>
      <c r="N71" t="s">
        <v>330</v>
      </c>
      <c r="O71">
        <v>100</v>
      </c>
      <c r="V71" s="14">
        <v>68</v>
      </c>
      <c r="W71" s="14">
        <f t="shared" si="10"/>
        <v>4000</v>
      </c>
      <c r="X71" s="14">
        <f t="shared" si="11"/>
        <v>300</v>
      </c>
      <c r="Y71" s="14">
        <f t="shared" si="12"/>
        <v>500</v>
      </c>
      <c r="AB71" s="14">
        <f>SUM(X$4:X71)*4</f>
        <v>80200</v>
      </c>
      <c r="AC71" s="14">
        <f>SUM(Y$4:Y71)*4</f>
        <v>119200</v>
      </c>
    </row>
    <row r="72" spans="1:29" ht="16.5" x14ac:dyDescent="0.2">
      <c r="A72">
        <v>3</v>
      </c>
      <c r="B72">
        <v>9</v>
      </c>
      <c r="C72">
        <v>1503009</v>
      </c>
      <c r="D72" t="s">
        <v>316</v>
      </c>
      <c r="E72">
        <v>2600</v>
      </c>
      <c r="F72" t="s">
        <v>327</v>
      </c>
      <c r="G72">
        <v>50</v>
      </c>
      <c r="H72" t="s">
        <v>340</v>
      </c>
      <c r="I72">
        <v>1</v>
      </c>
      <c r="J72" t="s">
        <v>316</v>
      </c>
      <c r="K72">
        <v>1800</v>
      </c>
      <c r="L72" t="s">
        <v>327</v>
      </c>
      <c r="M72">
        <v>90</v>
      </c>
      <c r="N72" t="s">
        <v>330</v>
      </c>
      <c r="O72">
        <v>100</v>
      </c>
      <c r="V72" s="14">
        <v>69</v>
      </c>
      <c r="W72" s="14">
        <f t="shared" si="10"/>
        <v>4000</v>
      </c>
      <c r="X72" s="14">
        <f t="shared" si="11"/>
        <v>300</v>
      </c>
      <c r="Y72" s="14">
        <f t="shared" si="12"/>
        <v>500</v>
      </c>
      <c r="AB72" s="14">
        <f>SUM(X$4:X72)*4</f>
        <v>81400</v>
      </c>
      <c r="AC72" s="14">
        <f>SUM(Y$4:Y72)*4</f>
        <v>121200</v>
      </c>
    </row>
    <row r="73" spans="1:29" ht="16.5" x14ac:dyDescent="0.2">
      <c r="A73">
        <v>3</v>
      </c>
      <c r="B73">
        <v>10</v>
      </c>
      <c r="C73">
        <v>1503010</v>
      </c>
      <c r="D73" t="s">
        <v>316</v>
      </c>
      <c r="E73">
        <v>2800</v>
      </c>
      <c r="F73" t="s">
        <v>327</v>
      </c>
      <c r="G73">
        <v>55</v>
      </c>
      <c r="H73" t="s">
        <v>340</v>
      </c>
      <c r="I73">
        <v>1</v>
      </c>
      <c r="J73" t="s">
        <v>316</v>
      </c>
      <c r="K73">
        <v>1900</v>
      </c>
      <c r="L73" t="s">
        <v>327</v>
      </c>
      <c r="M73">
        <v>100</v>
      </c>
      <c r="N73" t="s">
        <v>330</v>
      </c>
      <c r="O73">
        <v>100</v>
      </c>
      <c r="V73" s="14">
        <v>70</v>
      </c>
      <c r="W73" s="14">
        <f t="shared" si="10"/>
        <v>4000</v>
      </c>
      <c r="X73" s="14">
        <f t="shared" si="11"/>
        <v>300</v>
      </c>
      <c r="Y73" s="14">
        <f t="shared" si="12"/>
        <v>500</v>
      </c>
      <c r="AB73" s="14">
        <f>SUM(X$4:X73)*4</f>
        <v>82600</v>
      </c>
      <c r="AC73" s="14">
        <f>SUM(Y$4:Y73)*4</f>
        <v>123200</v>
      </c>
    </row>
    <row r="74" spans="1:29" ht="16.5" x14ac:dyDescent="0.2">
      <c r="A74">
        <v>3</v>
      </c>
      <c r="B74">
        <v>11</v>
      </c>
      <c r="C74">
        <v>1503011</v>
      </c>
      <c r="D74" t="s">
        <v>316</v>
      </c>
      <c r="E74">
        <v>3000</v>
      </c>
      <c r="F74" t="s">
        <v>327</v>
      </c>
      <c r="G74">
        <v>60</v>
      </c>
      <c r="H74" t="s">
        <v>340</v>
      </c>
      <c r="I74">
        <v>1</v>
      </c>
      <c r="J74" t="s">
        <v>316</v>
      </c>
      <c r="K74">
        <v>2000</v>
      </c>
      <c r="L74" t="s">
        <v>327</v>
      </c>
      <c r="M74">
        <v>110</v>
      </c>
      <c r="N74" t="s">
        <v>330</v>
      </c>
      <c r="O74">
        <v>200</v>
      </c>
      <c r="V74" s="14">
        <v>71</v>
      </c>
      <c r="W74" s="14">
        <f t="shared" si="10"/>
        <v>4000</v>
      </c>
      <c r="X74" s="14">
        <f t="shared" si="11"/>
        <v>300</v>
      </c>
      <c r="Y74" s="14">
        <f t="shared" si="12"/>
        <v>500</v>
      </c>
      <c r="AB74" s="14">
        <f>SUM(X$4:X74)*4</f>
        <v>83800</v>
      </c>
      <c r="AC74" s="14">
        <f>SUM(Y$4:Y74)*4</f>
        <v>125200</v>
      </c>
    </row>
    <row r="75" spans="1:29" ht="16.5" x14ac:dyDescent="0.2">
      <c r="A75">
        <v>3</v>
      </c>
      <c r="B75">
        <v>12</v>
      </c>
      <c r="C75">
        <v>1503012</v>
      </c>
      <c r="D75" t="s">
        <v>316</v>
      </c>
      <c r="E75">
        <v>3200</v>
      </c>
      <c r="F75" t="s">
        <v>327</v>
      </c>
      <c r="G75">
        <v>65</v>
      </c>
      <c r="H75" t="s">
        <v>333</v>
      </c>
      <c r="I75">
        <v>1</v>
      </c>
      <c r="J75" t="s">
        <v>316</v>
      </c>
      <c r="K75">
        <v>2100</v>
      </c>
      <c r="L75" t="s">
        <v>327</v>
      </c>
      <c r="M75">
        <v>120</v>
      </c>
      <c r="N75" t="s">
        <v>330</v>
      </c>
      <c r="O75">
        <v>200</v>
      </c>
      <c r="V75" s="14">
        <v>72</v>
      </c>
      <c r="W75" s="14">
        <f t="shared" si="10"/>
        <v>4000</v>
      </c>
      <c r="X75" s="14">
        <f t="shared" si="11"/>
        <v>300</v>
      </c>
      <c r="Y75" s="14">
        <f t="shared" si="12"/>
        <v>500</v>
      </c>
      <c r="AB75" s="14">
        <f>SUM(X$4:X75)*4</f>
        <v>85000</v>
      </c>
      <c r="AC75" s="14">
        <f>SUM(Y$4:Y75)*4</f>
        <v>127200</v>
      </c>
    </row>
    <row r="76" spans="1:29" ht="16.5" x14ac:dyDescent="0.2">
      <c r="A76">
        <v>3</v>
      </c>
      <c r="B76">
        <v>13</v>
      </c>
      <c r="C76">
        <v>1503013</v>
      </c>
      <c r="D76" t="s">
        <v>316</v>
      </c>
      <c r="E76">
        <v>3400</v>
      </c>
      <c r="F76" t="s">
        <v>327</v>
      </c>
      <c r="G76">
        <v>70</v>
      </c>
      <c r="H76" t="s">
        <v>333</v>
      </c>
      <c r="I76">
        <v>1</v>
      </c>
      <c r="J76" t="s">
        <v>316</v>
      </c>
      <c r="K76">
        <v>2200</v>
      </c>
      <c r="L76" t="s">
        <v>327</v>
      </c>
      <c r="M76">
        <v>130</v>
      </c>
      <c r="N76" t="s">
        <v>330</v>
      </c>
      <c r="O76">
        <v>200</v>
      </c>
      <c r="V76" s="14">
        <v>73</v>
      </c>
      <c r="W76" s="14">
        <f t="shared" si="10"/>
        <v>4000</v>
      </c>
      <c r="X76" s="14">
        <f t="shared" si="11"/>
        <v>300</v>
      </c>
      <c r="Y76" s="14">
        <f t="shared" si="12"/>
        <v>500</v>
      </c>
      <c r="AB76" s="14">
        <f>SUM(X$4:X76)*4</f>
        <v>86200</v>
      </c>
      <c r="AC76" s="14">
        <f>SUM(Y$4:Y76)*4</f>
        <v>129200</v>
      </c>
    </row>
    <row r="77" spans="1:29" ht="16.5" x14ac:dyDescent="0.2">
      <c r="A77">
        <v>3</v>
      </c>
      <c r="B77">
        <v>14</v>
      </c>
      <c r="C77">
        <v>1503014</v>
      </c>
      <c r="D77" t="s">
        <v>316</v>
      </c>
      <c r="E77">
        <v>3600</v>
      </c>
      <c r="F77" t="s">
        <v>327</v>
      </c>
      <c r="G77">
        <v>75</v>
      </c>
      <c r="H77" t="s">
        <v>333</v>
      </c>
      <c r="I77">
        <v>1</v>
      </c>
      <c r="J77" t="s">
        <v>316</v>
      </c>
      <c r="K77">
        <v>2300</v>
      </c>
      <c r="L77" t="s">
        <v>327</v>
      </c>
      <c r="M77">
        <v>140</v>
      </c>
      <c r="N77" t="s">
        <v>330</v>
      </c>
      <c r="O77">
        <v>200</v>
      </c>
      <c r="V77" s="14">
        <v>74</v>
      </c>
      <c r="W77" s="14">
        <f t="shared" si="10"/>
        <v>4000</v>
      </c>
      <c r="X77" s="14">
        <f t="shared" si="11"/>
        <v>300</v>
      </c>
      <c r="Y77" s="14">
        <f t="shared" si="12"/>
        <v>500</v>
      </c>
      <c r="AB77" s="14">
        <f>SUM(X$4:X77)*4</f>
        <v>87400</v>
      </c>
      <c r="AC77" s="14">
        <f>SUM(Y$4:Y77)*4</f>
        <v>131200</v>
      </c>
    </row>
    <row r="78" spans="1:29" ht="16.5" x14ac:dyDescent="0.2">
      <c r="A78">
        <v>3</v>
      </c>
      <c r="B78">
        <v>15</v>
      </c>
      <c r="C78">
        <v>1503015</v>
      </c>
      <c r="D78" t="s">
        <v>316</v>
      </c>
      <c r="E78">
        <v>3800</v>
      </c>
      <c r="F78" t="s">
        <v>327</v>
      </c>
      <c r="G78">
        <v>80</v>
      </c>
      <c r="H78" t="s">
        <v>341</v>
      </c>
      <c r="I78">
        <v>1</v>
      </c>
      <c r="J78" t="s">
        <v>316</v>
      </c>
      <c r="K78">
        <v>2400</v>
      </c>
      <c r="L78" t="s">
        <v>327</v>
      </c>
      <c r="M78">
        <v>150</v>
      </c>
      <c r="N78" t="s">
        <v>330</v>
      </c>
      <c r="O78">
        <v>200</v>
      </c>
      <c r="V78" s="14">
        <v>75</v>
      </c>
      <c r="W78" s="14">
        <f t="shared" si="10"/>
        <v>4000</v>
      </c>
      <c r="X78" s="14">
        <f t="shared" si="11"/>
        <v>300</v>
      </c>
      <c r="Y78" s="14">
        <f t="shared" si="12"/>
        <v>500</v>
      </c>
      <c r="AB78" s="14">
        <f>SUM(X$4:X78)*4</f>
        <v>88600</v>
      </c>
      <c r="AC78" s="14">
        <f>SUM(Y$4:Y78)*4</f>
        <v>133200</v>
      </c>
    </row>
    <row r="79" spans="1:29" ht="16.5" x14ac:dyDescent="0.2">
      <c r="A79">
        <v>3</v>
      </c>
      <c r="B79">
        <v>16</v>
      </c>
      <c r="C79">
        <v>1503016</v>
      </c>
      <c r="D79" t="s">
        <v>316</v>
      </c>
      <c r="E79">
        <v>4000</v>
      </c>
      <c r="F79" t="s">
        <v>327</v>
      </c>
      <c r="G79">
        <v>85</v>
      </c>
      <c r="H79" t="s">
        <v>341</v>
      </c>
      <c r="I79">
        <v>1</v>
      </c>
      <c r="J79" t="s">
        <v>316</v>
      </c>
      <c r="K79">
        <v>2500</v>
      </c>
      <c r="L79" t="s">
        <v>327</v>
      </c>
      <c r="M79">
        <v>160</v>
      </c>
      <c r="N79" t="s">
        <v>330</v>
      </c>
      <c r="O79">
        <v>300</v>
      </c>
      <c r="V79" s="14">
        <v>76</v>
      </c>
      <c r="W79" s="14">
        <f t="shared" si="10"/>
        <v>4000</v>
      </c>
      <c r="X79" s="14">
        <f t="shared" si="11"/>
        <v>300</v>
      </c>
      <c r="Y79" s="14">
        <f t="shared" si="12"/>
        <v>500</v>
      </c>
      <c r="AB79" s="14">
        <f>SUM(X$4:X79)*4</f>
        <v>89800</v>
      </c>
      <c r="AC79" s="14">
        <f>SUM(Y$4:Y79)*4</f>
        <v>135200</v>
      </c>
    </row>
    <row r="80" spans="1:29" ht="16.5" x14ac:dyDescent="0.2">
      <c r="A80">
        <v>3</v>
      </c>
      <c r="B80">
        <v>17</v>
      </c>
      <c r="C80">
        <v>1503017</v>
      </c>
      <c r="D80" t="s">
        <v>316</v>
      </c>
      <c r="E80">
        <v>4200</v>
      </c>
      <c r="F80" t="s">
        <v>327</v>
      </c>
      <c r="G80">
        <v>90</v>
      </c>
      <c r="H80" t="s">
        <v>341</v>
      </c>
      <c r="I80">
        <v>1</v>
      </c>
      <c r="J80" t="s">
        <v>316</v>
      </c>
      <c r="K80">
        <v>2600</v>
      </c>
      <c r="L80" t="s">
        <v>327</v>
      </c>
      <c r="M80">
        <v>170</v>
      </c>
      <c r="N80" t="s">
        <v>330</v>
      </c>
      <c r="O80">
        <v>300</v>
      </c>
      <c r="V80" s="14">
        <v>77</v>
      </c>
      <c r="W80" s="14">
        <f t="shared" si="10"/>
        <v>4000</v>
      </c>
      <c r="X80" s="14">
        <f t="shared" si="11"/>
        <v>300</v>
      </c>
      <c r="Y80" s="14">
        <f t="shared" si="12"/>
        <v>500</v>
      </c>
      <c r="AB80" s="14">
        <f>SUM(X$4:X80)*4</f>
        <v>91000</v>
      </c>
      <c r="AC80" s="14">
        <f>SUM(Y$4:Y80)*4</f>
        <v>137200</v>
      </c>
    </row>
    <row r="81" spans="1:29" ht="16.5" x14ac:dyDescent="0.2">
      <c r="A81">
        <v>3</v>
      </c>
      <c r="B81">
        <v>18</v>
      </c>
      <c r="C81">
        <v>1503018</v>
      </c>
      <c r="D81" t="s">
        <v>316</v>
      </c>
      <c r="E81">
        <v>4400</v>
      </c>
      <c r="F81" t="s">
        <v>327</v>
      </c>
      <c r="G81">
        <v>95</v>
      </c>
      <c r="H81" t="s">
        <v>335</v>
      </c>
      <c r="I81">
        <v>1</v>
      </c>
      <c r="J81" t="s">
        <v>316</v>
      </c>
      <c r="K81">
        <v>2700</v>
      </c>
      <c r="L81" t="s">
        <v>327</v>
      </c>
      <c r="M81">
        <v>180</v>
      </c>
      <c r="N81" t="s">
        <v>330</v>
      </c>
      <c r="O81">
        <v>300</v>
      </c>
      <c r="V81" s="14">
        <v>78</v>
      </c>
      <c r="W81" s="14">
        <f t="shared" si="10"/>
        <v>4000</v>
      </c>
      <c r="X81" s="14">
        <f t="shared" si="11"/>
        <v>300</v>
      </c>
      <c r="Y81" s="14">
        <f t="shared" si="12"/>
        <v>500</v>
      </c>
      <c r="AB81" s="14">
        <f>SUM(X$4:X81)*4</f>
        <v>92200</v>
      </c>
      <c r="AC81" s="14">
        <f>SUM(Y$4:Y81)*4</f>
        <v>139200</v>
      </c>
    </row>
    <row r="82" spans="1:29" ht="16.5" x14ac:dyDescent="0.2">
      <c r="A82">
        <v>3</v>
      </c>
      <c r="B82">
        <v>19</v>
      </c>
      <c r="C82">
        <v>1503019</v>
      </c>
      <c r="D82" t="s">
        <v>316</v>
      </c>
      <c r="E82">
        <v>4600</v>
      </c>
      <c r="F82" t="s">
        <v>327</v>
      </c>
      <c r="G82">
        <v>100</v>
      </c>
      <c r="H82" t="s">
        <v>335</v>
      </c>
      <c r="I82">
        <v>1</v>
      </c>
      <c r="J82" t="s">
        <v>316</v>
      </c>
      <c r="K82">
        <v>2800</v>
      </c>
      <c r="L82" t="s">
        <v>327</v>
      </c>
      <c r="M82">
        <v>190</v>
      </c>
      <c r="N82" t="s">
        <v>330</v>
      </c>
      <c r="O82">
        <v>300</v>
      </c>
      <c r="V82" s="14">
        <v>79</v>
      </c>
      <c r="W82" s="14">
        <f t="shared" si="10"/>
        <v>4000</v>
      </c>
      <c r="X82" s="14">
        <f t="shared" si="11"/>
        <v>300</v>
      </c>
      <c r="Y82" s="14">
        <f t="shared" si="12"/>
        <v>500</v>
      </c>
      <c r="AB82" s="14">
        <f>SUM(X$4:X82)*4</f>
        <v>93400</v>
      </c>
      <c r="AC82" s="14">
        <f>SUM(Y$4:Y82)*4</f>
        <v>141200</v>
      </c>
    </row>
    <row r="83" spans="1:29" ht="16.5" x14ac:dyDescent="0.2">
      <c r="A83">
        <v>3</v>
      </c>
      <c r="B83">
        <v>20</v>
      </c>
      <c r="C83">
        <v>1503020</v>
      </c>
      <c r="D83" t="s">
        <v>316</v>
      </c>
      <c r="E83">
        <v>4800</v>
      </c>
      <c r="F83" t="s">
        <v>327</v>
      </c>
      <c r="G83">
        <v>105</v>
      </c>
      <c r="H83" t="s">
        <v>335</v>
      </c>
      <c r="I83">
        <v>1</v>
      </c>
      <c r="J83" t="s">
        <v>316</v>
      </c>
      <c r="K83">
        <v>2900</v>
      </c>
      <c r="L83" t="s">
        <v>327</v>
      </c>
      <c r="M83">
        <v>200</v>
      </c>
      <c r="N83" t="s">
        <v>330</v>
      </c>
      <c r="O83">
        <v>300</v>
      </c>
      <c r="V83" s="14">
        <v>80</v>
      </c>
      <c r="W83" s="14">
        <f t="shared" si="10"/>
        <v>4000</v>
      </c>
      <c r="X83" s="14">
        <f t="shared" si="11"/>
        <v>300</v>
      </c>
      <c r="Y83" s="14">
        <f t="shared" si="12"/>
        <v>500</v>
      </c>
      <c r="AB83" s="14">
        <f>SUM(X$4:X83)*4</f>
        <v>94600</v>
      </c>
      <c r="AC83" s="14">
        <f>SUM(Y$4:Y83)*4</f>
        <v>143200</v>
      </c>
    </row>
    <row r="84" spans="1:29" ht="16.5" x14ac:dyDescent="0.2">
      <c r="A84">
        <v>3</v>
      </c>
      <c r="B84">
        <v>21</v>
      </c>
      <c r="C84">
        <v>1503021</v>
      </c>
      <c r="D84" t="s">
        <v>316</v>
      </c>
      <c r="E84">
        <v>5000</v>
      </c>
      <c r="F84" t="s">
        <v>327</v>
      </c>
      <c r="G84">
        <v>110</v>
      </c>
      <c r="H84" t="s">
        <v>342</v>
      </c>
      <c r="I84">
        <v>1</v>
      </c>
      <c r="J84" t="s">
        <v>316</v>
      </c>
      <c r="K84">
        <v>3000</v>
      </c>
      <c r="L84" t="s">
        <v>327</v>
      </c>
      <c r="M84">
        <v>210</v>
      </c>
      <c r="N84" t="s">
        <v>330</v>
      </c>
      <c r="O84">
        <v>400</v>
      </c>
      <c r="V84" s="14">
        <v>81</v>
      </c>
      <c r="W84" s="14">
        <f t="shared" si="10"/>
        <v>4000</v>
      </c>
      <c r="X84" s="14">
        <f t="shared" si="11"/>
        <v>300</v>
      </c>
      <c r="Y84" s="14">
        <f t="shared" si="12"/>
        <v>500</v>
      </c>
      <c r="AB84" s="14">
        <f>SUM(X$4:X84)*4</f>
        <v>95800</v>
      </c>
      <c r="AC84" s="14">
        <f>SUM(Y$4:Y84)*4</f>
        <v>145200</v>
      </c>
    </row>
    <row r="85" spans="1:29" ht="16.5" x14ac:dyDescent="0.2">
      <c r="A85">
        <v>3</v>
      </c>
      <c r="B85">
        <v>22</v>
      </c>
      <c r="C85">
        <v>1503022</v>
      </c>
      <c r="D85" t="s">
        <v>316</v>
      </c>
      <c r="E85">
        <v>5200</v>
      </c>
      <c r="F85" t="s">
        <v>327</v>
      </c>
      <c r="G85">
        <v>115</v>
      </c>
      <c r="H85" t="s">
        <v>342</v>
      </c>
      <c r="I85">
        <v>1</v>
      </c>
      <c r="J85" t="s">
        <v>316</v>
      </c>
      <c r="K85">
        <v>3100</v>
      </c>
      <c r="L85" t="s">
        <v>327</v>
      </c>
      <c r="M85">
        <v>220</v>
      </c>
      <c r="N85" t="s">
        <v>330</v>
      </c>
      <c r="O85">
        <v>400</v>
      </c>
      <c r="V85" s="14">
        <v>82</v>
      </c>
      <c r="W85" s="14">
        <f t="shared" si="10"/>
        <v>4000</v>
      </c>
      <c r="X85" s="14">
        <f t="shared" si="11"/>
        <v>300</v>
      </c>
      <c r="Y85" s="14">
        <f t="shared" si="12"/>
        <v>500</v>
      </c>
      <c r="AB85" s="14">
        <f>SUM(X$4:X85)*4</f>
        <v>97000</v>
      </c>
      <c r="AC85" s="14">
        <f>SUM(Y$4:Y85)*4</f>
        <v>147200</v>
      </c>
    </row>
    <row r="86" spans="1:29" ht="16.5" x14ac:dyDescent="0.2">
      <c r="A86">
        <v>3</v>
      </c>
      <c r="B86">
        <v>23</v>
      </c>
      <c r="C86">
        <v>1503023</v>
      </c>
      <c r="D86" t="s">
        <v>316</v>
      </c>
      <c r="E86">
        <v>5400</v>
      </c>
      <c r="F86" t="s">
        <v>327</v>
      </c>
      <c r="G86">
        <v>120</v>
      </c>
      <c r="H86" t="s">
        <v>342</v>
      </c>
      <c r="I86">
        <v>1</v>
      </c>
      <c r="J86" t="s">
        <v>316</v>
      </c>
      <c r="K86">
        <v>3200</v>
      </c>
      <c r="L86" t="s">
        <v>327</v>
      </c>
      <c r="M86">
        <v>230</v>
      </c>
      <c r="N86" t="s">
        <v>330</v>
      </c>
      <c r="O86">
        <v>400</v>
      </c>
      <c r="V86" s="14">
        <v>83</v>
      </c>
      <c r="W86" s="14">
        <f t="shared" si="10"/>
        <v>4000</v>
      </c>
      <c r="X86" s="14">
        <f t="shared" si="11"/>
        <v>300</v>
      </c>
      <c r="Y86" s="14">
        <f t="shared" si="12"/>
        <v>500</v>
      </c>
      <c r="AB86" s="14">
        <f>SUM(X$4:X86)*4</f>
        <v>98200</v>
      </c>
      <c r="AC86" s="14">
        <f>SUM(Y$4:Y86)*4</f>
        <v>149200</v>
      </c>
    </row>
    <row r="87" spans="1:29" ht="16.5" x14ac:dyDescent="0.2">
      <c r="A87">
        <v>3</v>
      </c>
      <c r="B87">
        <v>24</v>
      </c>
      <c r="C87">
        <v>1503024</v>
      </c>
      <c r="D87" t="s">
        <v>316</v>
      </c>
      <c r="E87">
        <v>5600</v>
      </c>
      <c r="F87" t="s">
        <v>327</v>
      </c>
      <c r="G87">
        <v>125</v>
      </c>
      <c r="H87" t="s">
        <v>343</v>
      </c>
      <c r="I87">
        <v>1</v>
      </c>
      <c r="J87" t="s">
        <v>316</v>
      </c>
      <c r="K87">
        <v>3300</v>
      </c>
      <c r="L87" t="s">
        <v>327</v>
      </c>
      <c r="M87">
        <v>240</v>
      </c>
      <c r="N87" t="s">
        <v>330</v>
      </c>
      <c r="O87">
        <v>400</v>
      </c>
      <c r="V87" s="14">
        <v>84</v>
      </c>
      <c r="W87" s="14">
        <f t="shared" si="10"/>
        <v>4000</v>
      </c>
      <c r="X87" s="14">
        <f t="shared" si="11"/>
        <v>300</v>
      </c>
      <c r="Y87" s="14">
        <f t="shared" si="12"/>
        <v>500</v>
      </c>
      <c r="AB87" s="14">
        <f>SUM(X$4:X87)*4</f>
        <v>99400</v>
      </c>
      <c r="AC87" s="14">
        <f>SUM(Y$4:Y87)*4</f>
        <v>151200</v>
      </c>
    </row>
    <row r="88" spans="1:29" ht="16.5" x14ac:dyDescent="0.2">
      <c r="A88">
        <v>3</v>
      </c>
      <c r="B88">
        <v>25</v>
      </c>
      <c r="C88">
        <v>1503025</v>
      </c>
      <c r="D88" t="s">
        <v>316</v>
      </c>
      <c r="E88">
        <v>5800</v>
      </c>
      <c r="F88" t="s">
        <v>327</v>
      </c>
      <c r="G88">
        <v>130</v>
      </c>
      <c r="H88" t="s">
        <v>343</v>
      </c>
      <c r="I88">
        <v>1</v>
      </c>
      <c r="J88" t="s">
        <v>316</v>
      </c>
      <c r="K88">
        <v>3400</v>
      </c>
      <c r="L88" t="s">
        <v>327</v>
      </c>
      <c r="M88">
        <v>250</v>
      </c>
      <c r="N88" t="s">
        <v>330</v>
      </c>
      <c r="O88">
        <v>400</v>
      </c>
      <c r="V88" s="14">
        <v>85</v>
      </c>
      <c r="W88" s="14">
        <f t="shared" si="10"/>
        <v>4000</v>
      </c>
      <c r="X88" s="14">
        <f t="shared" si="11"/>
        <v>300</v>
      </c>
      <c r="Y88" s="14">
        <f t="shared" si="12"/>
        <v>500</v>
      </c>
      <c r="AB88" s="14">
        <f>SUM(X$4:X88)*4</f>
        <v>100600</v>
      </c>
      <c r="AC88" s="14">
        <f>SUM(Y$4:Y88)*4</f>
        <v>153200</v>
      </c>
    </row>
    <row r="89" spans="1:29" ht="16.5" x14ac:dyDescent="0.2">
      <c r="A89">
        <v>3</v>
      </c>
      <c r="B89">
        <v>26</v>
      </c>
      <c r="C89">
        <v>1503026</v>
      </c>
      <c r="D89" t="s">
        <v>316</v>
      </c>
      <c r="E89">
        <v>6000</v>
      </c>
      <c r="F89" t="s">
        <v>327</v>
      </c>
      <c r="G89">
        <v>135</v>
      </c>
      <c r="H89" t="s">
        <v>343</v>
      </c>
      <c r="I89">
        <v>1</v>
      </c>
      <c r="J89" t="s">
        <v>316</v>
      </c>
      <c r="K89">
        <v>3500</v>
      </c>
      <c r="L89" t="s">
        <v>327</v>
      </c>
      <c r="M89">
        <v>260</v>
      </c>
      <c r="N89" t="s">
        <v>330</v>
      </c>
      <c r="O89">
        <v>500</v>
      </c>
      <c r="V89" s="14">
        <v>86</v>
      </c>
      <c r="W89" s="14">
        <f t="shared" si="10"/>
        <v>4000</v>
      </c>
      <c r="X89" s="14">
        <f t="shared" si="11"/>
        <v>300</v>
      </c>
      <c r="Y89" s="14">
        <f t="shared" si="12"/>
        <v>500</v>
      </c>
      <c r="AB89" s="14">
        <f>SUM(X$4:X89)*4</f>
        <v>101800</v>
      </c>
      <c r="AC89" s="14">
        <f>SUM(Y$4:Y89)*4</f>
        <v>155200</v>
      </c>
    </row>
    <row r="90" spans="1:29" ht="16.5" x14ac:dyDescent="0.2">
      <c r="A90">
        <v>3</v>
      </c>
      <c r="B90">
        <v>27</v>
      </c>
      <c r="C90">
        <v>1503027</v>
      </c>
      <c r="D90" t="s">
        <v>316</v>
      </c>
      <c r="E90">
        <v>6200</v>
      </c>
      <c r="F90" t="s">
        <v>327</v>
      </c>
      <c r="G90">
        <v>140</v>
      </c>
      <c r="H90" t="s">
        <v>344</v>
      </c>
      <c r="I90">
        <v>1</v>
      </c>
      <c r="J90" t="s">
        <v>316</v>
      </c>
      <c r="K90">
        <v>3600</v>
      </c>
      <c r="L90" t="s">
        <v>327</v>
      </c>
      <c r="M90">
        <v>270</v>
      </c>
      <c r="N90" t="s">
        <v>330</v>
      </c>
      <c r="O90">
        <v>500</v>
      </c>
      <c r="V90" s="14">
        <v>87</v>
      </c>
      <c r="W90" s="14">
        <f t="shared" si="10"/>
        <v>4000</v>
      </c>
      <c r="X90" s="14">
        <f t="shared" si="11"/>
        <v>300</v>
      </c>
      <c r="Y90" s="14">
        <f t="shared" si="12"/>
        <v>500</v>
      </c>
      <c r="AB90" s="14">
        <f>SUM(X$4:X90)*4</f>
        <v>103000</v>
      </c>
      <c r="AC90" s="14">
        <f>SUM(Y$4:Y90)*4</f>
        <v>157200</v>
      </c>
    </row>
    <row r="91" spans="1:29" ht="16.5" x14ac:dyDescent="0.2">
      <c r="A91">
        <v>3</v>
      </c>
      <c r="B91">
        <v>28</v>
      </c>
      <c r="C91">
        <v>1503028</v>
      </c>
      <c r="D91" t="s">
        <v>316</v>
      </c>
      <c r="E91">
        <v>6400</v>
      </c>
      <c r="F91" t="s">
        <v>327</v>
      </c>
      <c r="G91">
        <v>145</v>
      </c>
      <c r="H91" t="s">
        <v>344</v>
      </c>
      <c r="I91">
        <v>1</v>
      </c>
      <c r="J91" t="s">
        <v>316</v>
      </c>
      <c r="K91">
        <v>3700</v>
      </c>
      <c r="L91" t="s">
        <v>327</v>
      </c>
      <c r="M91">
        <v>280</v>
      </c>
      <c r="N91" t="s">
        <v>330</v>
      </c>
      <c r="O91">
        <v>500</v>
      </c>
      <c r="V91" s="14">
        <v>88</v>
      </c>
      <c r="W91" s="14">
        <f t="shared" si="10"/>
        <v>4000</v>
      </c>
      <c r="X91" s="14">
        <f t="shared" si="11"/>
        <v>300</v>
      </c>
      <c r="Y91" s="14">
        <f t="shared" si="12"/>
        <v>500</v>
      </c>
      <c r="AB91" s="14">
        <f>SUM(X$4:X91)*4</f>
        <v>104200</v>
      </c>
      <c r="AC91" s="14">
        <f>SUM(Y$4:Y91)*4</f>
        <v>159200</v>
      </c>
    </row>
    <row r="92" spans="1:29" ht="16.5" x14ac:dyDescent="0.2">
      <c r="A92">
        <v>3</v>
      </c>
      <c r="B92">
        <v>29</v>
      </c>
      <c r="C92">
        <v>1503029</v>
      </c>
      <c r="D92" t="s">
        <v>316</v>
      </c>
      <c r="E92">
        <v>6600</v>
      </c>
      <c r="F92" t="s">
        <v>327</v>
      </c>
      <c r="G92">
        <v>150</v>
      </c>
      <c r="H92" t="s">
        <v>344</v>
      </c>
      <c r="I92">
        <v>1</v>
      </c>
      <c r="J92" t="s">
        <v>316</v>
      </c>
      <c r="K92">
        <v>3800</v>
      </c>
      <c r="L92" t="s">
        <v>327</v>
      </c>
      <c r="M92">
        <v>290</v>
      </c>
      <c r="N92" t="s">
        <v>330</v>
      </c>
      <c r="O92">
        <v>500</v>
      </c>
      <c r="V92" s="14">
        <v>89</v>
      </c>
      <c r="W92" s="14">
        <f t="shared" si="10"/>
        <v>4000</v>
      </c>
      <c r="X92" s="14">
        <f t="shared" si="11"/>
        <v>300</v>
      </c>
      <c r="Y92" s="14">
        <f t="shared" si="12"/>
        <v>500</v>
      </c>
      <c r="AB92" s="14">
        <f>SUM(X$4:X92)*4</f>
        <v>105400</v>
      </c>
      <c r="AC92" s="14">
        <f>SUM(Y$4:Y92)*4</f>
        <v>161200</v>
      </c>
    </row>
    <row r="93" spans="1:29" ht="16.5" x14ac:dyDescent="0.2">
      <c r="A93">
        <v>3</v>
      </c>
      <c r="B93">
        <v>30</v>
      </c>
      <c r="C93">
        <v>1503030</v>
      </c>
      <c r="D93" t="s">
        <v>375</v>
      </c>
      <c r="E93">
        <v>1</v>
      </c>
      <c r="F93" t="s">
        <v>376</v>
      </c>
      <c r="G93">
        <v>1</v>
      </c>
      <c r="H93" t="s">
        <v>377</v>
      </c>
      <c r="I93">
        <v>1</v>
      </c>
      <c r="J93" t="s">
        <v>316</v>
      </c>
      <c r="K93">
        <v>4000</v>
      </c>
      <c r="L93" t="s">
        <v>327</v>
      </c>
      <c r="M93">
        <v>300</v>
      </c>
      <c r="N93" t="s">
        <v>330</v>
      </c>
      <c r="O93">
        <v>500</v>
      </c>
      <c r="V93" s="14">
        <v>90</v>
      </c>
      <c r="W93" s="14">
        <f t="shared" si="10"/>
        <v>4000</v>
      </c>
      <c r="X93" s="14">
        <f t="shared" si="11"/>
        <v>300</v>
      </c>
      <c r="Y93" s="14">
        <f t="shared" si="12"/>
        <v>500</v>
      </c>
      <c r="AB93" s="14">
        <f>SUM(X$4:X93)*4</f>
        <v>106600</v>
      </c>
      <c r="AC93" s="14">
        <f>SUM(Y$4:Y93)*4</f>
        <v>163200</v>
      </c>
    </row>
    <row r="94" spans="1:29" x14ac:dyDescent="0.2">
      <c r="A94">
        <v>4</v>
      </c>
      <c r="B94">
        <v>1</v>
      </c>
      <c r="C94">
        <v>1504001</v>
      </c>
      <c r="D94" t="s">
        <v>316</v>
      </c>
      <c r="E94">
        <v>1000</v>
      </c>
      <c r="F94" t="s">
        <v>327</v>
      </c>
      <c r="G94">
        <v>10</v>
      </c>
      <c r="J94" t="s">
        <v>316</v>
      </c>
      <c r="K94">
        <v>1000</v>
      </c>
      <c r="L94" t="s">
        <v>327</v>
      </c>
      <c r="M94">
        <v>10</v>
      </c>
    </row>
    <row r="95" spans="1:29" x14ac:dyDescent="0.2">
      <c r="A95">
        <v>4</v>
      </c>
      <c r="B95">
        <v>2</v>
      </c>
      <c r="C95">
        <v>1504002</v>
      </c>
      <c r="D95" t="s">
        <v>316</v>
      </c>
      <c r="E95">
        <v>1200</v>
      </c>
      <c r="F95" t="s">
        <v>327</v>
      </c>
      <c r="G95">
        <v>15</v>
      </c>
      <c r="J95" t="s">
        <v>316</v>
      </c>
      <c r="K95">
        <v>1100</v>
      </c>
      <c r="L95" t="s">
        <v>327</v>
      </c>
      <c r="M95">
        <v>20</v>
      </c>
    </row>
    <row r="96" spans="1:29" x14ac:dyDescent="0.2">
      <c r="A96">
        <v>4</v>
      </c>
      <c r="B96">
        <v>3</v>
      </c>
      <c r="C96">
        <v>1504003</v>
      </c>
      <c r="D96" t="s">
        <v>316</v>
      </c>
      <c r="E96">
        <v>1400</v>
      </c>
      <c r="F96" t="s">
        <v>327</v>
      </c>
      <c r="G96">
        <v>20</v>
      </c>
      <c r="H96" t="s">
        <v>331</v>
      </c>
      <c r="I96">
        <v>1</v>
      </c>
      <c r="J96" t="s">
        <v>316</v>
      </c>
      <c r="K96">
        <v>1200</v>
      </c>
      <c r="L96" t="s">
        <v>327</v>
      </c>
      <c r="M96">
        <v>30</v>
      </c>
    </row>
    <row r="97" spans="1:15" x14ac:dyDescent="0.2">
      <c r="A97">
        <v>4</v>
      </c>
      <c r="B97">
        <v>4</v>
      </c>
      <c r="C97">
        <v>1504004</v>
      </c>
      <c r="D97" t="s">
        <v>316</v>
      </c>
      <c r="E97">
        <v>1600</v>
      </c>
      <c r="F97" t="s">
        <v>327</v>
      </c>
      <c r="G97">
        <v>25</v>
      </c>
      <c r="H97" t="s">
        <v>331</v>
      </c>
      <c r="I97">
        <v>1</v>
      </c>
      <c r="J97" t="s">
        <v>316</v>
      </c>
      <c r="K97">
        <v>1300</v>
      </c>
      <c r="L97" t="s">
        <v>327</v>
      </c>
      <c r="M97">
        <v>40</v>
      </c>
    </row>
    <row r="98" spans="1:15" x14ac:dyDescent="0.2">
      <c r="A98">
        <v>4</v>
      </c>
      <c r="B98">
        <v>5</v>
      </c>
      <c r="C98">
        <v>1504005</v>
      </c>
      <c r="D98" t="s">
        <v>316</v>
      </c>
      <c r="E98">
        <v>1800</v>
      </c>
      <c r="F98" t="s">
        <v>327</v>
      </c>
      <c r="G98">
        <v>30</v>
      </c>
      <c r="H98" t="s">
        <v>331</v>
      </c>
      <c r="I98">
        <v>1</v>
      </c>
      <c r="J98" t="s">
        <v>316</v>
      </c>
      <c r="K98">
        <v>1400</v>
      </c>
      <c r="L98" t="s">
        <v>327</v>
      </c>
      <c r="M98">
        <v>50</v>
      </c>
    </row>
    <row r="99" spans="1:15" x14ac:dyDescent="0.2">
      <c r="A99">
        <v>4</v>
      </c>
      <c r="B99">
        <v>6</v>
      </c>
      <c r="C99">
        <v>1504006</v>
      </c>
      <c r="D99" t="s">
        <v>316</v>
      </c>
      <c r="E99">
        <v>2000</v>
      </c>
      <c r="F99" t="s">
        <v>327</v>
      </c>
      <c r="G99">
        <v>35</v>
      </c>
      <c r="H99" t="s">
        <v>332</v>
      </c>
      <c r="I99">
        <v>1</v>
      </c>
      <c r="J99" t="s">
        <v>316</v>
      </c>
      <c r="K99">
        <v>1500</v>
      </c>
      <c r="L99" t="s">
        <v>327</v>
      </c>
      <c r="M99">
        <v>60</v>
      </c>
      <c r="N99" t="s">
        <v>330</v>
      </c>
      <c r="O99">
        <v>100</v>
      </c>
    </row>
    <row r="100" spans="1:15" x14ac:dyDescent="0.2">
      <c r="A100">
        <v>4</v>
      </c>
      <c r="B100">
        <v>7</v>
      </c>
      <c r="C100">
        <v>1504007</v>
      </c>
      <c r="D100" t="s">
        <v>316</v>
      </c>
      <c r="E100">
        <v>2200</v>
      </c>
      <c r="F100" t="s">
        <v>327</v>
      </c>
      <c r="G100">
        <v>40</v>
      </c>
      <c r="H100" t="s">
        <v>332</v>
      </c>
      <c r="I100">
        <v>1</v>
      </c>
      <c r="J100" t="s">
        <v>316</v>
      </c>
      <c r="K100">
        <v>1600</v>
      </c>
      <c r="L100" t="s">
        <v>327</v>
      </c>
      <c r="M100">
        <v>70</v>
      </c>
      <c r="N100" t="s">
        <v>330</v>
      </c>
      <c r="O100">
        <v>100</v>
      </c>
    </row>
    <row r="101" spans="1:15" x14ac:dyDescent="0.2">
      <c r="A101">
        <v>4</v>
      </c>
      <c r="B101">
        <v>8</v>
      </c>
      <c r="C101">
        <v>1504008</v>
      </c>
      <c r="D101" t="s">
        <v>316</v>
      </c>
      <c r="E101">
        <v>2400</v>
      </c>
      <c r="F101" t="s">
        <v>327</v>
      </c>
      <c r="G101">
        <v>45</v>
      </c>
      <c r="H101" t="s">
        <v>332</v>
      </c>
      <c r="I101">
        <v>1</v>
      </c>
      <c r="J101" t="s">
        <v>316</v>
      </c>
      <c r="K101">
        <v>1700</v>
      </c>
      <c r="L101" t="s">
        <v>327</v>
      </c>
      <c r="M101">
        <v>80</v>
      </c>
      <c r="N101" t="s">
        <v>330</v>
      </c>
      <c r="O101">
        <v>100</v>
      </c>
    </row>
    <row r="102" spans="1:15" x14ac:dyDescent="0.2">
      <c r="A102">
        <v>4</v>
      </c>
      <c r="B102">
        <v>9</v>
      </c>
      <c r="C102">
        <v>1504009</v>
      </c>
      <c r="D102" t="s">
        <v>316</v>
      </c>
      <c r="E102">
        <v>2600</v>
      </c>
      <c r="F102" t="s">
        <v>327</v>
      </c>
      <c r="G102">
        <v>50</v>
      </c>
      <c r="H102" t="s">
        <v>345</v>
      </c>
      <c r="I102">
        <v>1</v>
      </c>
      <c r="J102" t="s">
        <v>316</v>
      </c>
      <c r="K102">
        <v>1800</v>
      </c>
      <c r="L102" t="s">
        <v>327</v>
      </c>
      <c r="M102">
        <v>90</v>
      </c>
      <c r="N102" t="s">
        <v>330</v>
      </c>
      <c r="O102">
        <v>100</v>
      </c>
    </row>
    <row r="103" spans="1:15" x14ac:dyDescent="0.2">
      <c r="A103">
        <v>4</v>
      </c>
      <c r="B103">
        <v>10</v>
      </c>
      <c r="C103">
        <v>1504010</v>
      </c>
      <c r="D103" t="s">
        <v>316</v>
      </c>
      <c r="E103">
        <v>2800</v>
      </c>
      <c r="F103" t="s">
        <v>327</v>
      </c>
      <c r="G103">
        <v>55</v>
      </c>
      <c r="H103" t="s">
        <v>345</v>
      </c>
      <c r="I103">
        <v>1</v>
      </c>
      <c r="J103" t="s">
        <v>316</v>
      </c>
      <c r="K103">
        <v>1900</v>
      </c>
      <c r="L103" t="s">
        <v>327</v>
      </c>
      <c r="M103">
        <v>100</v>
      </c>
      <c r="N103" t="s">
        <v>330</v>
      </c>
      <c r="O103">
        <v>100</v>
      </c>
    </row>
    <row r="104" spans="1:15" x14ac:dyDescent="0.2">
      <c r="A104">
        <v>4</v>
      </c>
      <c r="B104">
        <v>11</v>
      </c>
      <c r="C104">
        <v>1504011</v>
      </c>
      <c r="D104" t="s">
        <v>316</v>
      </c>
      <c r="E104">
        <v>3000</v>
      </c>
      <c r="F104" t="s">
        <v>327</v>
      </c>
      <c r="G104">
        <v>60</v>
      </c>
      <c r="H104" t="s">
        <v>345</v>
      </c>
      <c r="I104">
        <v>1</v>
      </c>
      <c r="J104" t="s">
        <v>316</v>
      </c>
      <c r="K104">
        <v>2000</v>
      </c>
      <c r="L104" t="s">
        <v>327</v>
      </c>
      <c r="M104">
        <v>110</v>
      </c>
      <c r="N104" t="s">
        <v>330</v>
      </c>
      <c r="O104">
        <v>200</v>
      </c>
    </row>
    <row r="105" spans="1:15" x14ac:dyDescent="0.2">
      <c r="A105">
        <v>4</v>
      </c>
      <c r="B105">
        <v>12</v>
      </c>
      <c r="C105">
        <v>1504012</v>
      </c>
      <c r="D105" t="s">
        <v>316</v>
      </c>
      <c r="E105">
        <v>3200</v>
      </c>
      <c r="F105" t="s">
        <v>327</v>
      </c>
      <c r="G105">
        <v>65</v>
      </c>
      <c r="H105" t="s">
        <v>334</v>
      </c>
      <c r="I105">
        <v>1</v>
      </c>
      <c r="J105" t="s">
        <v>316</v>
      </c>
      <c r="K105">
        <v>2100</v>
      </c>
      <c r="L105" t="s">
        <v>327</v>
      </c>
      <c r="M105">
        <v>120</v>
      </c>
      <c r="N105" t="s">
        <v>330</v>
      </c>
      <c r="O105">
        <v>200</v>
      </c>
    </row>
    <row r="106" spans="1:15" x14ac:dyDescent="0.2">
      <c r="A106">
        <v>4</v>
      </c>
      <c r="B106">
        <v>13</v>
      </c>
      <c r="C106">
        <v>1504013</v>
      </c>
      <c r="D106" t="s">
        <v>316</v>
      </c>
      <c r="E106">
        <v>3400</v>
      </c>
      <c r="F106" t="s">
        <v>327</v>
      </c>
      <c r="G106">
        <v>70</v>
      </c>
      <c r="H106" t="s">
        <v>334</v>
      </c>
      <c r="I106">
        <v>1</v>
      </c>
      <c r="J106" t="s">
        <v>316</v>
      </c>
      <c r="K106">
        <v>2200</v>
      </c>
      <c r="L106" t="s">
        <v>327</v>
      </c>
      <c r="M106">
        <v>130</v>
      </c>
      <c r="N106" t="s">
        <v>330</v>
      </c>
      <c r="O106">
        <v>200</v>
      </c>
    </row>
    <row r="107" spans="1:15" x14ac:dyDescent="0.2">
      <c r="A107">
        <v>4</v>
      </c>
      <c r="B107">
        <v>14</v>
      </c>
      <c r="C107">
        <v>1504014</v>
      </c>
      <c r="D107" t="s">
        <v>316</v>
      </c>
      <c r="E107">
        <v>3600</v>
      </c>
      <c r="F107" t="s">
        <v>327</v>
      </c>
      <c r="G107">
        <v>75</v>
      </c>
      <c r="H107" t="s">
        <v>334</v>
      </c>
      <c r="I107">
        <v>1</v>
      </c>
      <c r="J107" t="s">
        <v>316</v>
      </c>
      <c r="K107">
        <v>2300</v>
      </c>
      <c r="L107" t="s">
        <v>327</v>
      </c>
      <c r="M107">
        <v>140</v>
      </c>
      <c r="N107" t="s">
        <v>330</v>
      </c>
      <c r="O107">
        <v>200</v>
      </c>
    </row>
    <row r="108" spans="1:15" x14ac:dyDescent="0.2">
      <c r="A108">
        <v>4</v>
      </c>
      <c r="B108">
        <v>15</v>
      </c>
      <c r="C108">
        <v>1504015</v>
      </c>
      <c r="D108" t="s">
        <v>316</v>
      </c>
      <c r="E108">
        <v>3800</v>
      </c>
      <c r="F108" t="s">
        <v>327</v>
      </c>
      <c r="G108">
        <v>80</v>
      </c>
      <c r="H108" t="s">
        <v>346</v>
      </c>
      <c r="I108">
        <v>1</v>
      </c>
      <c r="J108" t="s">
        <v>316</v>
      </c>
      <c r="K108">
        <v>2400</v>
      </c>
      <c r="L108" t="s">
        <v>327</v>
      </c>
      <c r="M108">
        <v>150</v>
      </c>
      <c r="N108" t="s">
        <v>330</v>
      </c>
      <c r="O108">
        <v>200</v>
      </c>
    </row>
    <row r="109" spans="1:15" x14ac:dyDescent="0.2">
      <c r="A109">
        <v>4</v>
      </c>
      <c r="B109">
        <v>16</v>
      </c>
      <c r="C109">
        <v>1504016</v>
      </c>
      <c r="D109" t="s">
        <v>316</v>
      </c>
      <c r="E109">
        <v>4000</v>
      </c>
      <c r="F109" t="s">
        <v>327</v>
      </c>
      <c r="G109">
        <v>85</v>
      </c>
      <c r="H109" t="s">
        <v>346</v>
      </c>
      <c r="I109">
        <v>1</v>
      </c>
      <c r="J109" t="s">
        <v>316</v>
      </c>
      <c r="K109">
        <v>2500</v>
      </c>
      <c r="L109" t="s">
        <v>327</v>
      </c>
      <c r="M109">
        <v>160</v>
      </c>
      <c r="N109" t="s">
        <v>330</v>
      </c>
      <c r="O109">
        <v>300</v>
      </c>
    </row>
    <row r="110" spans="1:15" x14ac:dyDescent="0.2">
      <c r="A110">
        <v>4</v>
      </c>
      <c r="B110">
        <v>17</v>
      </c>
      <c r="C110">
        <v>1504017</v>
      </c>
      <c r="D110" t="s">
        <v>316</v>
      </c>
      <c r="E110">
        <v>4200</v>
      </c>
      <c r="F110" t="s">
        <v>327</v>
      </c>
      <c r="G110">
        <v>90</v>
      </c>
      <c r="H110" t="s">
        <v>346</v>
      </c>
      <c r="I110">
        <v>1</v>
      </c>
      <c r="J110" t="s">
        <v>316</v>
      </c>
      <c r="K110">
        <v>2600</v>
      </c>
      <c r="L110" t="s">
        <v>327</v>
      </c>
      <c r="M110">
        <v>170</v>
      </c>
      <c r="N110" t="s">
        <v>330</v>
      </c>
      <c r="O110">
        <v>300</v>
      </c>
    </row>
    <row r="111" spans="1:15" x14ac:dyDescent="0.2">
      <c r="A111">
        <v>4</v>
      </c>
      <c r="B111">
        <v>18</v>
      </c>
      <c r="C111">
        <v>1504018</v>
      </c>
      <c r="D111" t="s">
        <v>316</v>
      </c>
      <c r="E111">
        <v>4400</v>
      </c>
      <c r="F111" t="s">
        <v>327</v>
      </c>
      <c r="G111">
        <v>95</v>
      </c>
      <c r="H111" t="s">
        <v>336</v>
      </c>
      <c r="I111">
        <v>1</v>
      </c>
      <c r="J111" t="s">
        <v>316</v>
      </c>
      <c r="K111">
        <v>2700</v>
      </c>
      <c r="L111" t="s">
        <v>327</v>
      </c>
      <c r="M111">
        <v>180</v>
      </c>
      <c r="N111" t="s">
        <v>330</v>
      </c>
      <c r="O111">
        <v>300</v>
      </c>
    </row>
    <row r="112" spans="1:15" x14ac:dyDescent="0.2">
      <c r="A112">
        <v>4</v>
      </c>
      <c r="B112">
        <v>19</v>
      </c>
      <c r="C112">
        <v>1504019</v>
      </c>
      <c r="D112" t="s">
        <v>316</v>
      </c>
      <c r="E112">
        <v>4600</v>
      </c>
      <c r="F112" t="s">
        <v>327</v>
      </c>
      <c r="G112">
        <v>100</v>
      </c>
      <c r="H112" t="s">
        <v>336</v>
      </c>
      <c r="I112">
        <v>1</v>
      </c>
      <c r="J112" t="s">
        <v>316</v>
      </c>
      <c r="K112">
        <v>2800</v>
      </c>
      <c r="L112" t="s">
        <v>327</v>
      </c>
      <c r="M112">
        <v>190</v>
      </c>
      <c r="N112" t="s">
        <v>330</v>
      </c>
      <c r="O112">
        <v>300</v>
      </c>
    </row>
    <row r="113" spans="1:15" x14ac:dyDescent="0.2">
      <c r="A113">
        <v>4</v>
      </c>
      <c r="B113">
        <v>20</v>
      </c>
      <c r="C113">
        <v>1504020</v>
      </c>
      <c r="D113" t="s">
        <v>316</v>
      </c>
      <c r="E113">
        <v>4800</v>
      </c>
      <c r="F113" t="s">
        <v>327</v>
      </c>
      <c r="G113">
        <v>105</v>
      </c>
      <c r="H113" t="s">
        <v>336</v>
      </c>
      <c r="I113">
        <v>1</v>
      </c>
      <c r="J113" t="s">
        <v>316</v>
      </c>
      <c r="K113">
        <v>2900</v>
      </c>
      <c r="L113" t="s">
        <v>327</v>
      </c>
      <c r="M113">
        <v>200</v>
      </c>
      <c r="N113" t="s">
        <v>330</v>
      </c>
      <c r="O113">
        <v>300</v>
      </c>
    </row>
    <row r="114" spans="1:15" x14ac:dyDescent="0.2">
      <c r="A114">
        <v>4</v>
      </c>
      <c r="B114">
        <v>21</v>
      </c>
      <c r="C114">
        <v>1504021</v>
      </c>
      <c r="D114" t="s">
        <v>316</v>
      </c>
      <c r="E114">
        <v>5000</v>
      </c>
      <c r="F114" t="s">
        <v>327</v>
      </c>
      <c r="G114">
        <v>110</v>
      </c>
      <c r="H114" t="s">
        <v>347</v>
      </c>
      <c r="I114">
        <v>1</v>
      </c>
      <c r="J114" t="s">
        <v>316</v>
      </c>
      <c r="K114">
        <v>3000</v>
      </c>
      <c r="L114" t="s">
        <v>327</v>
      </c>
      <c r="M114">
        <v>210</v>
      </c>
      <c r="N114" t="s">
        <v>330</v>
      </c>
      <c r="O114">
        <v>400</v>
      </c>
    </row>
    <row r="115" spans="1:15" x14ac:dyDescent="0.2">
      <c r="A115">
        <v>4</v>
      </c>
      <c r="B115">
        <v>22</v>
      </c>
      <c r="C115">
        <v>1504022</v>
      </c>
      <c r="D115" t="s">
        <v>316</v>
      </c>
      <c r="E115">
        <v>5200</v>
      </c>
      <c r="F115" t="s">
        <v>327</v>
      </c>
      <c r="G115">
        <v>115</v>
      </c>
      <c r="H115" t="s">
        <v>347</v>
      </c>
      <c r="I115">
        <v>1</v>
      </c>
      <c r="J115" t="s">
        <v>316</v>
      </c>
      <c r="K115">
        <v>3100</v>
      </c>
      <c r="L115" t="s">
        <v>327</v>
      </c>
      <c r="M115">
        <v>220</v>
      </c>
      <c r="N115" t="s">
        <v>330</v>
      </c>
      <c r="O115">
        <v>400</v>
      </c>
    </row>
    <row r="116" spans="1:15" x14ac:dyDescent="0.2">
      <c r="A116">
        <v>4</v>
      </c>
      <c r="B116">
        <v>23</v>
      </c>
      <c r="C116">
        <v>1504023</v>
      </c>
      <c r="D116" t="s">
        <v>316</v>
      </c>
      <c r="E116">
        <v>5400</v>
      </c>
      <c r="F116" t="s">
        <v>327</v>
      </c>
      <c r="G116">
        <v>120</v>
      </c>
      <c r="H116" t="s">
        <v>347</v>
      </c>
      <c r="I116">
        <v>1</v>
      </c>
      <c r="J116" t="s">
        <v>316</v>
      </c>
      <c r="K116">
        <v>3200</v>
      </c>
      <c r="L116" t="s">
        <v>327</v>
      </c>
      <c r="M116">
        <v>230</v>
      </c>
      <c r="N116" t="s">
        <v>330</v>
      </c>
      <c r="O116">
        <v>400</v>
      </c>
    </row>
    <row r="117" spans="1:15" x14ac:dyDescent="0.2">
      <c r="A117">
        <v>4</v>
      </c>
      <c r="B117">
        <v>24</v>
      </c>
      <c r="C117">
        <v>1504024</v>
      </c>
      <c r="D117" t="s">
        <v>316</v>
      </c>
      <c r="E117">
        <v>5600</v>
      </c>
      <c r="F117" t="s">
        <v>327</v>
      </c>
      <c r="G117">
        <v>125</v>
      </c>
      <c r="H117" t="s">
        <v>348</v>
      </c>
      <c r="I117">
        <v>1</v>
      </c>
      <c r="J117" t="s">
        <v>316</v>
      </c>
      <c r="K117">
        <v>3300</v>
      </c>
      <c r="L117" t="s">
        <v>327</v>
      </c>
      <c r="M117">
        <v>240</v>
      </c>
      <c r="N117" t="s">
        <v>330</v>
      </c>
      <c r="O117">
        <v>400</v>
      </c>
    </row>
    <row r="118" spans="1:15" x14ac:dyDescent="0.2">
      <c r="A118">
        <v>4</v>
      </c>
      <c r="B118">
        <v>25</v>
      </c>
      <c r="C118">
        <v>1504025</v>
      </c>
      <c r="D118" t="s">
        <v>316</v>
      </c>
      <c r="E118">
        <v>5800</v>
      </c>
      <c r="F118" t="s">
        <v>327</v>
      </c>
      <c r="G118">
        <v>130</v>
      </c>
      <c r="H118" t="s">
        <v>348</v>
      </c>
      <c r="I118">
        <v>1</v>
      </c>
      <c r="J118" t="s">
        <v>316</v>
      </c>
      <c r="K118">
        <v>3400</v>
      </c>
      <c r="L118" t="s">
        <v>327</v>
      </c>
      <c r="M118">
        <v>250</v>
      </c>
      <c r="N118" t="s">
        <v>330</v>
      </c>
      <c r="O118">
        <v>400</v>
      </c>
    </row>
    <row r="119" spans="1:15" x14ac:dyDescent="0.2">
      <c r="A119">
        <v>4</v>
      </c>
      <c r="B119">
        <v>26</v>
      </c>
      <c r="C119">
        <v>1504026</v>
      </c>
      <c r="D119" t="s">
        <v>316</v>
      </c>
      <c r="E119">
        <v>6000</v>
      </c>
      <c r="F119" t="s">
        <v>327</v>
      </c>
      <c r="G119">
        <v>135</v>
      </c>
      <c r="H119" t="s">
        <v>348</v>
      </c>
      <c r="I119">
        <v>1</v>
      </c>
      <c r="J119" t="s">
        <v>316</v>
      </c>
      <c r="K119">
        <v>3500</v>
      </c>
      <c r="L119" t="s">
        <v>327</v>
      </c>
      <c r="M119">
        <v>260</v>
      </c>
      <c r="N119" t="s">
        <v>330</v>
      </c>
      <c r="O119">
        <v>500</v>
      </c>
    </row>
    <row r="120" spans="1:15" x14ac:dyDescent="0.2">
      <c r="A120">
        <v>4</v>
      </c>
      <c r="B120">
        <v>27</v>
      </c>
      <c r="C120">
        <v>1504027</v>
      </c>
      <c r="D120" t="s">
        <v>316</v>
      </c>
      <c r="E120">
        <v>6200</v>
      </c>
      <c r="F120" t="s">
        <v>327</v>
      </c>
      <c r="G120">
        <v>140</v>
      </c>
      <c r="H120" t="s">
        <v>349</v>
      </c>
      <c r="I120">
        <v>1</v>
      </c>
      <c r="J120" t="s">
        <v>316</v>
      </c>
      <c r="K120">
        <v>3600</v>
      </c>
      <c r="L120" t="s">
        <v>327</v>
      </c>
      <c r="M120">
        <v>270</v>
      </c>
      <c r="N120" t="s">
        <v>330</v>
      </c>
      <c r="O120">
        <v>500</v>
      </c>
    </row>
    <row r="121" spans="1:15" x14ac:dyDescent="0.2">
      <c r="A121">
        <v>4</v>
      </c>
      <c r="B121">
        <v>28</v>
      </c>
      <c r="C121">
        <v>1504028</v>
      </c>
      <c r="D121" t="s">
        <v>316</v>
      </c>
      <c r="E121">
        <v>6400</v>
      </c>
      <c r="F121" t="s">
        <v>327</v>
      </c>
      <c r="G121">
        <v>145</v>
      </c>
      <c r="H121" t="s">
        <v>349</v>
      </c>
      <c r="I121">
        <v>1</v>
      </c>
      <c r="J121" t="s">
        <v>316</v>
      </c>
      <c r="K121">
        <v>3700</v>
      </c>
      <c r="L121" t="s">
        <v>327</v>
      </c>
      <c r="M121">
        <v>280</v>
      </c>
      <c r="N121" t="s">
        <v>330</v>
      </c>
      <c r="O121">
        <v>500</v>
      </c>
    </row>
    <row r="122" spans="1:15" x14ac:dyDescent="0.2">
      <c r="A122">
        <v>4</v>
      </c>
      <c r="B122">
        <v>29</v>
      </c>
      <c r="C122">
        <v>1504029</v>
      </c>
      <c r="D122" t="s">
        <v>316</v>
      </c>
      <c r="E122">
        <v>6600</v>
      </c>
      <c r="F122" t="s">
        <v>327</v>
      </c>
      <c r="G122">
        <v>150</v>
      </c>
      <c r="H122" t="s">
        <v>349</v>
      </c>
      <c r="I122">
        <v>1</v>
      </c>
      <c r="J122" t="s">
        <v>316</v>
      </c>
      <c r="K122">
        <v>3800</v>
      </c>
      <c r="L122" t="s">
        <v>327</v>
      </c>
      <c r="M122">
        <v>290</v>
      </c>
      <c r="N122" t="s">
        <v>330</v>
      </c>
      <c r="O122">
        <v>500</v>
      </c>
    </row>
    <row r="123" spans="1:15" x14ac:dyDescent="0.2">
      <c r="A123">
        <v>4</v>
      </c>
      <c r="B123">
        <v>30</v>
      </c>
      <c r="C123">
        <v>1504030</v>
      </c>
      <c r="D123" t="s">
        <v>375</v>
      </c>
      <c r="E123">
        <v>1</v>
      </c>
      <c r="F123" t="s">
        <v>376</v>
      </c>
      <c r="G123">
        <v>1</v>
      </c>
      <c r="H123" t="s">
        <v>377</v>
      </c>
      <c r="I123">
        <v>1</v>
      </c>
      <c r="J123" t="s">
        <v>316</v>
      </c>
      <c r="K123">
        <v>4000</v>
      </c>
      <c r="L123" t="s">
        <v>327</v>
      </c>
      <c r="M123">
        <v>300</v>
      </c>
      <c r="N123" t="s">
        <v>330</v>
      </c>
      <c r="O123">
        <v>500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11" sqref="K11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42" t="s">
        <v>218</v>
      </c>
      <c r="B2" s="42"/>
      <c r="C2" s="42"/>
      <c r="D2" s="42"/>
      <c r="E2" s="42"/>
      <c r="F2" s="42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文档说明</vt:lpstr>
      <vt:lpstr>神器与芦花古楼</vt:lpstr>
      <vt:lpstr>Sheet1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2019-03-01T12:57:25Z</dcterms:modified>
</cp:coreProperties>
</file>