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9EADA2B3-7300-473B-8A61-0F381CC1E52A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1" i="79" l="1"/>
  <c r="BX50" i="79" s="1"/>
  <c r="BX10" i="79"/>
  <c r="BX45" i="79" s="1"/>
  <c r="BX39" i="79"/>
  <c r="BX40" i="79"/>
  <c r="BX41" i="79"/>
  <c r="BX42" i="79"/>
  <c r="BX38" i="79"/>
  <c r="BX34" i="79"/>
  <c r="BX35" i="79"/>
  <c r="BX36" i="79"/>
  <c r="BX37" i="79"/>
  <c r="BX33" i="79"/>
  <c r="BX29" i="79"/>
  <c r="BX30" i="79"/>
  <c r="BX31" i="79"/>
  <c r="BX32" i="79"/>
  <c r="BX28" i="79"/>
  <c r="BX24" i="79"/>
  <c r="BX25" i="79"/>
  <c r="BX26" i="79"/>
  <c r="BX27" i="79"/>
  <c r="BX23" i="79"/>
  <c r="BX19" i="79"/>
  <c r="BX20" i="79"/>
  <c r="BX21" i="79"/>
  <c r="BX22" i="79"/>
  <c r="BX18" i="79"/>
  <c r="BX14" i="79"/>
  <c r="BX15" i="79"/>
  <c r="BX16" i="79"/>
  <c r="BX17" i="79"/>
  <c r="BX13" i="79"/>
  <c r="BX49" i="79" l="1"/>
  <c r="BX48" i="79"/>
  <c r="BX52" i="79"/>
  <c r="BX51" i="79"/>
  <c r="BX43" i="79"/>
  <c r="BX47" i="79"/>
  <c r="BX46" i="79"/>
  <c r="BX44" i="79"/>
  <c r="CG5" i="79"/>
  <c r="CH5" i="79" s="1"/>
  <c r="CG6" i="79"/>
  <c r="CH6" i="79" s="1"/>
  <c r="CG7" i="79"/>
  <c r="CH7" i="79" s="1"/>
  <c r="CG8" i="79"/>
  <c r="CH8" i="79" s="1"/>
  <c r="CG9" i="79"/>
  <c r="CH9" i="79" s="1"/>
  <c r="CG10" i="79"/>
  <c r="CH10" i="79" s="1"/>
  <c r="CG11" i="79"/>
  <c r="CH11" i="79" s="1"/>
  <c r="CG12" i="79"/>
  <c r="CH12" i="79" s="1"/>
  <c r="CG13" i="79"/>
  <c r="CH13" i="79" s="1"/>
  <c r="CG14" i="79"/>
  <c r="CH14" i="79" s="1"/>
  <c r="CG15" i="79"/>
  <c r="CH15" i="79" s="1"/>
  <c r="CG16" i="79"/>
  <c r="CH16" i="79" s="1"/>
  <c r="CG17" i="79"/>
  <c r="CH17" i="79" s="1"/>
  <c r="CG18" i="79"/>
  <c r="CH18" i="79" s="1"/>
  <c r="CG19" i="79"/>
  <c r="CH19" i="79" s="1"/>
  <c r="CG20" i="79"/>
  <c r="CH20" i="79" s="1"/>
  <c r="CG21" i="79"/>
  <c r="CH21" i="79" s="1"/>
  <c r="CG22" i="79"/>
  <c r="CH22" i="79" s="1"/>
  <c r="CG23" i="79"/>
  <c r="CH23" i="79" s="1"/>
  <c r="CG24" i="79"/>
  <c r="CH24" i="79" s="1"/>
  <c r="CG25" i="79"/>
  <c r="CH25" i="79" s="1"/>
  <c r="CG26" i="79"/>
  <c r="CH26" i="79" s="1"/>
  <c r="CG27" i="79"/>
  <c r="CH27" i="79" s="1"/>
  <c r="CG28" i="79"/>
  <c r="CH28" i="79" s="1"/>
  <c r="CG29" i="79"/>
  <c r="CH29" i="79" s="1"/>
  <c r="CG30" i="79"/>
  <c r="CH30" i="79" s="1"/>
  <c r="CG31" i="79"/>
  <c r="CH31" i="79" s="1"/>
  <c r="CG32" i="79"/>
  <c r="CH32" i="79" s="1"/>
  <c r="CG33" i="79"/>
  <c r="CH33" i="79" s="1"/>
  <c r="CG34" i="79"/>
  <c r="CH34" i="79" s="1"/>
  <c r="CG35" i="79"/>
  <c r="CH35" i="79" s="1"/>
  <c r="CG36" i="79"/>
  <c r="CH36" i="79" s="1"/>
  <c r="CG37" i="79"/>
  <c r="CH37" i="79" s="1"/>
  <c r="CG38" i="79"/>
  <c r="CH38" i="79" s="1"/>
  <c r="CG39" i="79"/>
  <c r="CH39" i="79" s="1"/>
  <c r="CG40" i="79"/>
  <c r="CH40" i="79" s="1"/>
  <c r="CG41" i="79"/>
  <c r="CH41" i="79" s="1"/>
  <c r="CG42" i="79"/>
  <c r="CH42" i="79" s="1"/>
  <c r="CG43" i="79"/>
  <c r="CH43" i="79" s="1"/>
  <c r="CG44" i="79"/>
  <c r="CG45" i="79"/>
  <c r="CH45" i="79" s="1"/>
  <c r="CG46" i="79"/>
  <c r="CH46" i="79" s="1"/>
  <c r="CG47" i="79"/>
  <c r="CH47" i="79" s="1"/>
  <c r="CG48" i="79"/>
  <c r="CH48" i="79" s="1"/>
  <c r="CG49" i="79"/>
  <c r="CH49" i="79" s="1"/>
  <c r="CG50" i="79"/>
  <c r="CH50" i="79" s="1"/>
  <c r="CG51" i="79"/>
  <c r="CH51" i="79" s="1"/>
  <c r="CG52" i="79"/>
  <c r="CH52" i="79" s="1"/>
  <c r="CG53" i="79"/>
  <c r="CH53" i="79" s="1"/>
  <c r="CG54" i="79"/>
  <c r="CH54" i="79" s="1"/>
  <c r="CG55" i="79"/>
  <c r="CH55" i="79" s="1"/>
  <c r="CG56" i="79"/>
  <c r="CH56" i="79" s="1"/>
  <c r="CG57" i="79"/>
  <c r="CH57" i="79" s="1"/>
  <c r="CG58" i="79"/>
  <c r="CH58" i="79" s="1"/>
  <c r="CG59" i="79"/>
  <c r="CH59" i="79" s="1"/>
  <c r="CG60" i="79"/>
  <c r="CH60" i="79" s="1"/>
  <c r="CG61" i="79"/>
  <c r="CH61" i="79" s="1"/>
  <c r="CG62" i="79"/>
  <c r="CH62" i="79" s="1"/>
  <c r="CG63" i="79"/>
  <c r="CH63" i="79" s="1"/>
  <c r="CG64" i="79"/>
  <c r="CH64" i="79" s="1"/>
  <c r="CG65" i="79"/>
  <c r="CH65" i="79" s="1"/>
  <c r="CG66" i="79"/>
  <c r="CH66" i="79" s="1"/>
  <c r="CG67" i="79"/>
  <c r="CH67" i="79" s="1"/>
  <c r="CG68" i="79"/>
  <c r="CH68" i="79" s="1"/>
  <c r="CG69" i="79"/>
  <c r="CH69" i="79" s="1"/>
  <c r="CG70" i="79"/>
  <c r="CH70" i="79" s="1"/>
  <c r="CG71" i="79"/>
  <c r="CH71" i="79" s="1"/>
  <c r="CG72" i="79"/>
  <c r="CH72" i="79" s="1"/>
  <c r="CG73" i="79"/>
  <c r="CH73" i="79" s="1"/>
  <c r="CG74" i="79"/>
  <c r="CH74" i="79" s="1"/>
  <c r="CG75" i="79"/>
  <c r="CH75" i="79" s="1"/>
  <c r="CG76" i="79"/>
  <c r="CH76" i="79" s="1"/>
  <c r="CG77" i="79"/>
  <c r="CH77" i="79" s="1"/>
  <c r="CG78" i="79"/>
  <c r="CH78" i="79" s="1"/>
  <c r="CG79" i="79"/>
  <c r="CH79" i="79" s="1"/>
  <c r="CG80" i="79"/>
  <c r="CH80" i="79" s="1"/>
  <c r="CG81" i="79"/>
  <c r="CH81" i="79" s="1"/>
  <c r="CG82" i="79"/>
  <c r="CH82" i="79" s="1"/>
  <c r="CG83" i="79"/>
  <c r="CH83" i="79" s="1"/>
  <c r="CG84" i="79"/>
  <c r="CG85" i="79"/>
  <c r="CH85" i="79" s="1"/>
  <c r="CG86" i="79"/>
  <c r="CH86" i="79" s="1"/>
  <c r="CG87" i="79"/>
  <c r="CH87" i="79" s="1"/>
  <c r="CG88" i="79"/>
  <c r="CH88" i="79" s="1"/>
  <c r="CG89" i="79"/>
  <c r="CH89" i="79" s="1"/>
  <c r="CG90" i="79"/>
  <c r="CH90" i="79" s="1"/>
  <c r="CG91" i="79"/>
  <c r="CH91" i="79" s="1"/>
  <c r="CG92" i="79"/>
  <c r="CH92" i="79" s="1"/>
  <c r="CG93" i="79"/>
  <c r="CH93" i="79" s="1"/>
  <c r="CG94" i="79"/>
  <c r="CH94" i="79" s="1"/>
  <c r="CG95" i="79"/>
  <c r="CH95" i="79" s="1"/>
  <c r="CG96" i="79"/>
  <c r="CH96" i="79" s="1"/>
  <c r="CG97" i="79"/>
  <c r="CH97" i="79" s="1"/>
  <c r="CG98" i="79"/>
  <c r="CH98" i="79" s="1"/>
  <c r="CG99" i="79"/>
  <c r="CH99" i="79" s="1"/>
  <c r="CG100" i="79"/>
  <c r="CH100" i="79" s="1"/>
  <c r="CG101" i="79"/>
  <c r="CH101" i="79" s="1"/>
  <c r="CG102" i="79"/>
  <c r="CH102" i="79" s="1"/>
  <c r="CG103" i="79"/>
  <c r="CH103" i="79" s="1"/>
  <c r="CG104" i="79"/>
  <c r="CH104" i="79" s="1"/>
  <c r="CG105" i="79"/>
  <c r="CH105" i="79" s="1"/>
  <c r="CG106" i="79"/>
  <c r="CH106" i="79" s="1"/>
  <c r="CG107" i="79"/>
  <c r="CH107" i="79" s="1"/>
  <c r="CG108" i="79"/>
  <c r="CH108" i="79" s="1"/>
  <c r="CG109" i="79"/>
  <c r="CH109" i="79" s="1"/>
  <c r="CG110" i="79"/>
  <c r="CH110" i="79" s="1"/>
  <c r="CG111" i="79"/>
  <c r="CH111" i="79" s="1"/>
  <c r="CG112" i="79"/>
  <c r="CH112" i="79" s="1"/>
  <c r="CG113" i="79"/>
  <c r="CH113" i="79" s="1"/>
  <c r="CG114" i="79"/>
  <c r="CH114" i="79" s="1"/>
  <c r="CG115" i="79"/>
  <c r="CH115" i="79" s="1"/>
  <c r="CG116" i="79"/>
  <c r="CH116" i="79" s="1"/>
  <c r="CG117" i="79"/>
  <c r="CH117" i="79" s="1"/>
  <c r="CG118" i="79"/>
  <c r="CH118" i="79" s="1"/>
  <c r="CG119" i="79"/>
  <c r="CH119" i="79" s="1"/>
  <c r="CG120" i="79"/>
  <c r="CH120" i="79" s="1"/>
  <c r="CG121" i="79"/>
  <c r="CH121" i="79" s="1"/>
  <c r="CG122" i="79"/>
  <c r="CH122" i="79" s="1"/>
  <c r="CG123" i="79"/>
  <c r="CH123" i="79" s="1"/>
  <c r="CG124" i="79"/>
  <c r="CG125" i="79"/>
  <c r="CH125" i="79" s="1"/>
  <c r="CG126" i="79"/>
  <c r="CH126" i="79" s="1"/>
  <c r="CG127" i="79"/>
  <c r="CH127" i="79" s="1"/>
  <c r="CG128" i="79"/>
  <c r="CH128" i="79" s="1"/>
  <c r="CG129" i="79"/>
  <c r="CH129" i="79" s="1"/>
  <c r="CG130" i="79"/>
  <c r="CH130" i="79" s="1"/>
  <c r="CG131" i="79"/>
  <c r="CH131" i="79" s="1"/>
  <c r="CG132" i="79"/>
  <c r="CH132" i="79" s="1"/>
  <c r="CG133" i="79"/>
  <c r="CH133" i="79" s="1"/>
  <c r="CG134" i="79"/>
  <c r="CH134" i="79" s="1"/>
  <c r="CG135" i="79"/>
  <c r="CH135" i="79" s="1"/>
  <c r="CG136" i="79"/>
  <c r="CH136" i="79" s="1"/>
  <c r="CG137" i="79"/>
  <c r="CH137" i="79" s="1"/>
  <c r="CG138" i="79"/>
  <c r="CH138" i="79" s="1"/>
  <c r="CG139" i="79"/>
  <c r="CH139" i="79" s="1"/>
  <c r="CG140" i="79"/>
  <c r="CH140" i="79" s="1"/>
  <c r="CG141" i="79"/>
  <c r="CH141" i="79" s="1"/>
  <c r="CG142" i="79"/>
  <c r="CH142" i="79" s="1"/>
  <c r="CG143" i="79"/>
  <c r="CH143" i="79" s="1"/>
  <c r="CG144" i="79"/>
  <c r="CH144" i="79" s="1"/>
  <c r="CG145" i="79"/>
  <c r="CH145" i="79" s="1"/>
  <c r="CG146" i="79"/>
  <c r="CH146" i="79" s="1"/>
  <c r="CG147" i="79"/>
  <c r="CH147" i="79" s="1"/>
  <c r="CG148" i="79"/>
  <c r="CH148" i="79" s="1"/>
  <c r="CG149" i="79"/>
  <c r="CH149" i="79" s="1"/>
  <c r="CG150" i="79"/>
  <c r="CH150" i="79" s="1"/>
  <c r="CG151" i="79"/>
  <c r="CH151" i="79" s="1"/>
  <c r="CG152" i="79"/>
  <c r="CH152" i="79" s="1"/>
  <c r="CG153" i="79"/>
  <c r="CH153" i="79" s="1"/>
  <c r="CG154" i="79"/>
  <c r="CH154" i="79" s="1"/>
  <c r="CG155" i="79"/>
  <c r="CH155" i="79" s="1"/>
  <c r="CG156" i="79"/>
  <c r="CH156" i="79" s="1"/>
  <c r="CG157" i="79"/>
  <c r="CH157" i="79" s="1"/>
  <c r="CG158" i="79"/>
  <c r="CH158" i="79" s="1"/>
  <c r="CG159" i="79"/>
  <c r="CH159" i="79" s="1"/>
  <c r="CG160" i="79"/>
  <c r="CH160" i="79" s="1"/>
  <c r="CG161" i="79"/>
  <c r="CH161" i="79" s="1"/>
  <c r="CG162" i="79"/>
  <c r="CH162" i="79" s="1"/>
  <c r="CG163" i="79"/>
  <c r="CH163" i="79" s="1"/>
  <c r="CG164" i="79"/>
  <c r="CG165" i="79"/>
  <c r="CH165" i="79" s="1"/>
  <c r="CG166" i="79"/>
  <c r="CH166" i="79" s="1"/>
  <c r="CG167" i="79"/>
  <c r="CH167" i="79" s="1"/>
  <c r="CG168" i="79"/>
  <c r="CH168" i="79" s="1"/>
  <c r="CG169" i="79"/>
  <c r="CH169" i="79" s="1"/>
  <c r="CG170" i="79"/>
  <c r="CH170" i="79" s="1"/>
  <c r="CG171" i="79"/>
  <c r="CH171" i="79" s="1"/>
  <c r="CG172" i="79"/>
  <c r="CH172" i="79" s="1"/>
  <c r="CG173" i="79"/>
  <c r="CH173" i="79" s="1"/>
  <c r="CG174" i="79"/>
  <c r="CH174" i="79" s="1"/>
  <c r="CG175" i="79"/>
  <c r="CH175" i="79" s="1"/>
  <c r="CG176" i="79"/>
  <c r="CH176" i="79" s="1"/>
  <c r="CG177" i="79"/>
  <c r="CH177" i="79" s="1"/>
  <c r="CG178" i="79"/>
  <c r="CH178" i="79" s="1"/>
  <c r="CG179" i="79"/>
  <c r="CH179" i="79" s="1"/>
  <c r="CG180" i="79"/>
  <c r="CH180" i="79" s="1"/>
  <c r="CG181" i="79"/>
  <c r="CH181" i="79" s="1"/>
  <c r="CG182" i="79"/>
  <c r="CH182" i="79" s="1"/>
  <c r="CG183" i="79"/>
  <c r="CH183" i="79" s="1"/>
  <c r="CG184" i="79"/>
  <c r="CH184" i="79" s="1"/>
  <c r="CG185" i="79"/>
  <c r="CH185" i="79" s="1"/>
  <c r="CG186" i="79"/>
  <c r="CH186" i="79" s="1"/>
  <c r="CG187" i="79"/>
  <c r="CH187" i="79" s="1"/>
  <c r="CG188" i="79"/>
  <c r="CH188" i="79" s="1"/>
  <c r="CG189" i="79"/>
  <c r="CH189" i="79" s="1"/>
  <c r="CG190" i="79"/>
  <c r="CH190" i="79" s="1"/>
  <c r="CG191" i="79"/>
  <c r="CH191" i="79" s="1"/>
  <c r="CG192" i="79"/>
  <c r="CH192" i="79" s="1"/>
  <c r="CG193" i="79"/>
  <c r="CH193" i="79" s="1"/>
  <c r="CG194" i="79"/>
  <c r="CH194" i="79" s="1"/>
  <c r="CG195" i="79"/>
  <c r="CH195" i="79" s="1"/>
  <c r="CG196" i="79"/>
  <c r="CH196" i="79" s="1"/>
  <c r="CG197" i="79"/>
  <c r="CH197" i="79" s="1"/>
  <c r="CG198" i="79"/>
  <c r="CH198" i="79" s="1"/>
  <c r="CG199" i="79"/>
  <c r="CH199" i="79" s="1"/>
  <c r="CG200" i="79"/>
  <c r="CH200" i="79" s="1"/>
  <c r="CG201" i="79"/>
  <c r="CH201" i="79" s="1"/>
  <c r="CG202" i="79"/>
  <c r="CH202" i="79" s="1"/>
  <c r="CG203" i="79"/>
  <c r="CH203" i="79" s="1"/>
  <c r="CG204" i="79"/>
  <c r="CG205" i="79"/>
  <c r="CH205" i="79" s="1"/>
  <c r="CG206" i="79"/>
  <c r="CH206" i="79" s="1"/>
  <c r="CG207" i="79"/>
  <c r="CH207" i="79" s="1"/>
  <c r="CG208" i="79"/>
  <c r="CH208" i="79" s="1"/>
  <c r="CG209" i="79"/>
  <c r="CH209" i="79" s="1"/>
  <c r="CG210" i="79"/>
  <c r="CH210" i="79" s="1"/>
  <c r="CG211" i="79"/>
  <c r="CH211" i="79" s="1"/>
  <c r="CG212" i="79"/>
  <c r="CH212" i="79" s="1"/>
  <c r="CG213" i="79"/>
  <c r="CH213" i="79" s="1"/>
  <c r="CG214" i="79"/>
  <c r="CH214" i="79" s="1"/>
  <c r="CG215" i="79"/>
  <c r="CH215" i="79" s="1"/>
  <c r="CG216" i="79"/>
  <c r="CH216" i="79" s="1"/>
  <c r="CG217" i="79"/>
  <c r="CH217" i="79" s="1"/>
  <c r="CG218" i="79"/>
  <c r="CH218" i="79" s="1"/>
  <c r="CG219" i="79"/>
  <c r="CH219" i="79" s="1"/>
  <c r="CG220" i="79"/>
  <c r="CH220" i="79" s="1"/>
  <c r="CG221" i="79"/>
  <c r="CH221" i="79" s="1"/>
  <c r="CG222" i="79"/>
  <c r="CH222" i="79" s="1"/>
  <c r="CG223" i="79"/>
  <c r="CH223" i="79" s="1"/>
  <c r="CG224" i="79"/>
  <c r="CH224" i="79" s="1"/>
  <c r="CG225" i="79"/>
  <c r="CH225" i="79" s="1"/>
  <c r="CG226" i="79"/>
  <c r="CH226" i="79" s="1"/>
  <c r="CG227" i="79"/>
  <c r="CH227" i="79" s="1"/>
  <c r="CG228" i="79"/>
  <c r="CH228" i="79" s="1"/>
  <c r="CG229" i="79"/>
  <c r="CH229" i="79" s="1"/>
  <c r="CG230" i="79"/>
  <c r="CH230" i="79" s="1"/>
  <c r="CG231" i="79"/>
  <c r="CH231" i="79" s="1"/>
  <c r="CG232" i="79"/>
  <c r="CH232" i="79" s="1"/>
  <c r="CG233" i="79"/>
  <c r="CH233" i="79" s="1"/>
  <c r="CG234" i="79"/>
  <c r="CH234" i="79" s="1"/>
  <c r="CG235" i="79"/>
  <c r="CH235" i="79" s="1"/>
  <c r="CG236" i="79"/>
  <c r="CH236" i="79" s="1"/>
  <c r="CG237" i="79"/>
  <c r="CH237" i="79" s="1"/>
  <c r="CG238" i="79"/>
  <c r="CH238" i="79" s="1"/>
  <c r="CG239" i="79"/>
  <c r="CH239" i="79" s="1"/>
  <c r="CG240" i="79"/>
  <c r="CH240" i="79" s="1"/>
  <c r="CG241" i="79"/>
  <c r="CH241" i="79" s="1"/>
  <c r="CG242" i="79"/>
  <c r="CH242" i="79" s="1"/>
  <c r="CG243" i="79"/>
  <c r="CH243" i="79" s="1"/>
  <c r="CG244" i="79"/>
  <c r="CG245" i="79"/>
  <c r="CH245" i="79" s="1"/>
  <c r="CG246" i="79"/>
  <c r="CH246" i="79" s="1"/>
  <c r="CG247" i="79"/>
  <c r="CH247" i="79" s="1"/>
  <c r="CG248" i="79"/>
  <c r="CH248" i="79" s="1"/>
  <c r="CG249" i="79"/>
  <c r="CH249" i="79" s="1"/>
  <c r="CG250" i="79"/>
  <c r="CH250" i="79" s="1"/>
  <c r="CG251" i="79"/>
  <c r="CH251" i="79" s="1"/>
  <c r="CG252" i="79"/>
  <c r="CH252" i="79" s="1"/>
  <c r="CG253" i="79"/>
  <c r="CH253" i="79" s="1"/>
  <c r="CG254" i="79"/>
  <c r="CH254" i="79" s="1"/>
  <c r="CG255" i="79"/>
  <c r="CH255" i="79" s="1"/>
  <c r="CG256" i="79"/>
  <c r="CH256" i="79" s="1"/>
  <c r="CG257" i="79"/>
  <c r="CH257" i="79" s="1"/>
  <c r="CG258" i="79"/>
  <c r="CH258" i="79" s="1"/>
  <c r="CG259" i="79"/>
  <c r="CH259" i="79" s="1"/>
  <c r="CG260" i="79"/>
  <c r="CH260" i="79" s="1"/>
  <c r="CG261" i="79"/>
  <c r="CH261" i="79" s="1"/>
  <c r="CG262" i="79"/>
  <c r="CH262" i="79" s="1"/>
  <c r="CG263" i="79"/>
  <c r="CH263" i="79" s="1"/>
  <c r="CG264" i="79"/>
  <c r="CH264" i="79" s="1"/>
  <c r="CG265" i="79"/>
  <c r="CH265" i="79" s="1"/>
  <c r="CG266" i="79"/>
  <c r="CH266" i="79" s="1"/>
  <c r="CG267" i="79"/>
  <c r="CH267" i="79" s="1"/>
  <c r="CG268" i="79"/>
  <c r="CH268" i="79" s="1"/>
  <c r="CG269" i="79"/>
  <c r="CH269" i="79" s="1"/>
  <c r="CG270" i="79"/>
  <c r="CH270" i="79" s="1"/>
  <c r="CG271" i="79"/>
  <c r="CH271" i="79" s="1"/>
  <c r="CG272" i="79"/>
  <c r="CH272" i="79" s="1"/>
  <c r="CG273" i="79"/>
  <c r="CH273" i="79" s="1"/>
  <c r="CG274" i="79"/>
  <c r="CH274" i="79" s="1"/>
  <c r="CG275" i="79"/>
  <c r="CH275" i="79" s="1"/>
  <c r="CG276" i="79"/>
  <c r="CH276" i="79" s="1"/>
  <c r="CG277" i="79"/>
  <c r="CH277" i="79" s="1"/>
  <c r="CG278" i="79"/>
  <c r="CH278" i="79" s="1"/>
  <c r="CG279" i="79"/>
  <c r="CH279" i="79" s="1"/>
  <c r="CG280" i="79"/>
  <c r="CH280" i="79" s="1"/>
  <c r="CG281" i="79"/>
  <c r="CH281" i="79" s="1"/>
  <c r="CG282" i="79"/>
  <c r="CH282" i="79" s="1"/>
  <c r="CG283" i="79"/>
  <c r="CH283" i="79" s="1"/>
  <c r="CG284" i="79"/>
  <c r="CG285" i="79"/>
  <c r="CH285" i="79" s="1"/>
  <c r="CG286" i="79"/>
  <c r="CH286" i="79" s="1"/>
  <c r="CG287" i="79"/>
  <c r="CH287" i="79" s="1"/>
  <c r="CG288" i="79"/>
  <c r="CH288" i="79" s="1"/>
  <c r="CG289" i="79"/>
  <c r="CH289" i="79" s="1"/>
  <c r="CG290" i="79"/>
  <c r="CH290" i="79" s="1"/>
  <c r="CG291" i="79"/>
  <c r="CH291" i="79" s="1"/>
  <c r="CG292" i="79"/>
  <c r="CH292" i="79" s="1"/>
  <c r="CG293" i="79"/>
  <c r="CH293" i="79" s="1"/>
  <c r="CG294" i="79"/>
  <c r="CH294" i="79" s="1"/>
  <c r="CG295" i="79"/>
  <c r="CH295" i="79" s="1"/>
  <c r="CG296" i="79"/>
  <c r="CH296" i="79" s="1"/>
  <c r="CG297" i="79"/>
  <c r="CH297" i="79" s="1"/>
  <c r="CG298" i="79"/>
  <c r="CH298" i="79" s="1"/>
  <c r="CG299" i="79"/>
  <c r="CH299" i="79" s="1"/>
  <c r="CG300" i="79"/>
  <c r="CH300" i="79" s="1"/>
  <c r="CG301" i="79"/>
  <c r="CH301" i="79" s="1"/>
  <c r="CG302" i="79"/>
  <c r="CH302" i="79" s="1"/>
  <c r="CG303" i="79"/>
  <c r="CH303" i="79" s="1"/>
  <c r="CG304" i="79"/>
  <c r="CH304" i="79" s="1"/>
  <c r="CG305" i="79"/>
  <c r="CH305" i="79" s="1"/>
  <c r="CG306" i="79"/>
  <c r="CH306" i="79" s="1"/>
  <c r="CG307" i="79"/>
  <c r="CH307" i="79" s="1"/>
  <c r="CG308" i="79"/>
  <c r="CH308" i="79" s="1"/>
  <c r="CG309" i="79"/>
  <c r="CH309" i="79" s="1"/>
  <c r="CG310" i="79"/>
  <c r="CH310" i="79" s="1"/>
  <c r="CG311" i="79"/>
  <c r="CH311" i="79" s="1"/>
  <c r="CG312" i="79"/>
  <c r="CH312" i="79" s="1"/>
  <c r="CG313" i="79"/>
  <c r="CH313" i="79" s="1"/>
  <c r="CG314" i="79"/>
  <c r="CH314" i="79" s="1"/>
  <c r="CG315" i="79"/>
  <c r="CH315" i="79" s="1"/>
  <c r="CG316" i="79"/>
  <c r="CH316" i="79" s="1"/>
  <c r="CG317" i="79"/>
  <c r="CH317" i="79" s="1"/>
  <c r="CG318" i="79"/>
  <c r="CH318" i="79" s="1"/>
  <c r="CG319" i="79"/>
  <c r="CH319" i="79" s="1"/>
  <c r="CG320" i="79"/>
  <c r="CH320" i="79" s="1"/>
  <c r="CG321" i="79"/>
  <c r="CH321" i="79" s="1"/>
  <c r="CG322" i="79"/>
  <c r="CH322" i="79" s="1"/>
  <c r="CG323" i="79"/>
  <c r="CH323" i="79" s="1"/>
  <c r="CG324" i="79"/>
  <c r="CG325" i="79"/>
  <c r="CH325" i="79" s="1"/>
  <c r="CG326" i="79"/>
  <c r="CH326" i="79" s="1"/>
  <c r="CG327" i="79"/>
  <c r="CH327" i="79" s="1"/>
  <c r="CG328" i="79"/>
  <c r="CH328" i="79" s="1"/>
  <c r="CG329" i="79"/>
  <c r="CH329" i="79" s="1"/>
  <c r="CG330" i="79"/>
  <c r="CH330" i="79" s="1"/>
  <c r="CG331" i="79"/>
  <c r="CH331" i="79" s="1"/>
  <c r="CG332" i="79"/>
  <c r="CH332" i="79" s="1"/>
  <c r="CG333" i="79"/>
  <c r="CH333" i="79" s="1"/>
  <c r="CG334" i="79"/>
  <c r="CH334" i="79" s="1"/>
  <c r="CG335" i="79"/>
  <c r="CH335" i="79" s="1"/>
  <c r="CG336" i="79"/>
  <c r="CH336" i="79" s="1"/>
  <c r="CG337" i="79"/>
  <c r="CH337" i="79" s="1"/>
  <c r="CG338" i="79"/>
  <c r="CH338" i="79" s="1"/>
  <c r="CG339" i="79"/>
  <c r="CH339" i="79" s="1"/>
  <c r="CG340" i="79"/>
  <c r="CH340" i="79" s="1"/>
  <c r="CG341" i="79"/>
  <c r="CH341" i="79" s="1"/>
  <c r="CG342" i="79"/>
  <c r="CH342" i="79" s="1"/>
  <c r="CG343" i="79"/>
  <c r="CH343" i="79" s="1"/>
  <c r="CG344" i="79"/>
  <c r="CH344" i="79" s="1"/>
  <c r="CG345" i="79"/>
  <c r="CH345" i="79" s="1"/>
  <c r="CG346" i="79"/>
  <c r="CH346" i="79" s="1"/>
  <c r="CG347" i="79"/>
  <c r="CH347" i="79" s="1"/>
  <c r="CG348" i="79"/>
  <c r="CH348" i="79" s="1"/>
  <c r="CG349" i="79"/>
  <c r="CH349" i="79" s="1"/>
  <c r="CG350" i="79"/>
  <c r="CH350" i="79" s="1"/>
  <c r="CG351" i="79"/>
  <c r="CH351" i="79" s="1"/>
  <c r="CG352" i="79"/>
  <c r="CH352" i="79" s="1"/>
  <c r="CG353" i="79"/>
  <c r="CH353" i="79" s="1"/>
  <c r="CG354" i="79"/>
  <c r="CH354" i="79" s="1"/>
  <c r="CG355" i="79"/>
  <c r="CH355" i="79" s="1"/>
  <c r="CG356" i="79"/>
  <c r="CH356" i="79" s="1"/>
  <c r="CG357" i="79"/>
  <c r="CH357" i="79" s="1"/>
  <c r="CG358" i="79"/>
  <c r="CH358" i="79" s="1"/>
  <c r="CG359" i="79"/>
  <c r="CH359" i="79" s="1"/>
  <c r="CG360" i="79"/>
  <c r="CH360" i="79" s="1"/>
  <c r="CG361" i="79"/>
  <c r="CH361" i="79" s="1"/>
  <c r="CG362" i="79"/>
  <c r="CH362" i="79" s="1"/>
  <c r="CG363" i="79"/>
  <c r="CH363" i="79" s="1"/>
  <c r="CG364" i="79"/>
  <c r="CG365" i="79"/>
  <c r="CH365" i="79" s="1"/>
  <c r="CG366" i="79"/>
  <c r="CH366" i="79" s="1"/>
  <c r="CG367" i="79"/>
  <c r="CH367" i="79" s="1"/>
  <c r="CG368" i="79"/>
  <c r="CH368" i="79" s="1"/>
  <c r="CG369" i="79"/>
  <c r="CH369" i="79" s="1"/>
  <c r="CG370" i="79"/>
  <c r="CH370" i="79" s="1"/>
  <c r="CG371" i="79"/>
  <c r="CH371" i="79" s="1"/>
  <c r="CG372" i="79"/>
  <c r="CH372" i="79" s="1"/>
  <c r="CG373" i="79"/>
  <c r="CH373" i="79" s="1"/>
  <c r="CG374" i="79"/>
  <c r="CH374" i="79" s="1"/>
  <c r="CG375" i="79"/>
  <c r="CH375" i="79" s="1"/>
  <c r="CG376" i="79"/>
  <c r="CH376" i="79" s="1"/>
  <c r="CG377" i="79"/>
  <c r="CH377" i="79" s="1"/>
  <c r="CG378" i="79"/>
  <c r="CH378" i="79" s="1"/>
  <c r="CG379" i="79"/>
  <c r="CH379" i="79" s="1"/>
  <c r="CG380" i="79"/>
  <c r="CH380" i="79" s="1"/>
  <c r="CG381" i="79"/>
  <c r="CH381" i="79" s="1"/>
  <c r="CG382" i="79"/>
  <c r="CH382" i="79" s="1"/>
  <c r="CG383" i="79"/>
  <c r="CH383" i="79" s="1"/>
  <c r="CG384" i="79"/>
  <c r="CH384" i="79" s="1"/>
  <c r="CG385" i="79"/>
  <c r="CH385" i="79" s="1"/>
  <c r="CG386" i="79"/>
  <c r="CH386" i="79" s="1"/>
  <c r="CG387" i="79"/>
  <c r="CH387" i="79" s="1"/>
  <c r="CG388" i="79"/>
  <c r="CH388" i="79" s="1"/>
  <c r="CG389" i="79"/>
  <c r="CH389" i="79" s="1"/>
  <c r="CG390" i="79"/>
  <c r="CH390" i="79" s="1"/>
  <c r="CG391" i="79"/>
  <c r="CH391" i="79" s="1"/>
  <c r="CG392" i="79"/>
  <c r="CH392" i="79" s="1"/>
  <c r="CG393" i="79"/>
  <c r="CH393" i="79" s="1"/>
  <c r="CG394" i="79"/>
  <c r="CH394" i="79" s="1"/>
  <c r="CG395" i="79"/>
  <c r="CH395" i="79" s="1"/>
  <c r="CG396" i="79"/>
  <c r="CH396" i="79" s="1"/>
  <c r="CG397" i="79"/>
  <c r="CH397" i="79" s="1"/>
  <c r="CG398" i="79"/>
  <c r="CH398" i="79" s="1"/>
  <c r="CG399" i="79"/>
  <c r="CH399" i="79" s="1"/>
  <c r="CG400" i="79"/>
  <c r="CH400" i="79" s="1"/>
  <c r="CG401" i="79"/>
  <c r="CH401" i="79" s="1"/>
  <c r="CG402" i="79"/>
  <c r="CH402" i="79" s="1"/>
  <c r="CG403" i="79"/>
  <c r="CH403" i="79" s="1"/>
  <c r="CG404" i="79"/>
  <c r="CG405" i="79"/>
  <c r="CH405" i="79" s="1"/>
  <c r="CG406" i="79"/>
  <c r="CH406" i="79" s="1"/>
  <c r="CG407" i="79"/>
  <c r="CH407" i="79" s="1"/>
  <c r="CG408" i="79"/>
  <c r="CH408" i="79" s="1"/>
  <c r="CG409" i="79"/>
  <c r="CH409" i="79" s="1"/>
  <c r="CG410" i="79"/>
  <c r="CH410" i="79" s="1"/>
  <c r="CG411" i="79"/>
  <c r="CH411" i="79" s="1"/>
  <c r="CG412" i="79"/>
  <c r="CH412" i="79" s="1"/>
  <c r="CG413" i="79"/>
  <c r="CH413" i="79" s="1"/>
  <c r="CG414" i="79"/>
  <c r="CH414" i="79" s="1"/>
  <c r="CG415" i="79"/>
  <c r="CH415" i="79" s="1"/>
  <c r="CG416" i="79"/>
  <c r="CH416" i="79" s="1"/>
  <c r="CG417" i="79"/>
  <c r="CH417" i="79" s="1"/>
  <c r="CG418" i="79"/>
  <c r="CH418" i="79" s="1"/>
  <c r="CG419" i="79"/>
  <c r="CH419" i="79" s="1"/>
  <c r="CG420" i="79"/>
  <c r="CH420" i="79" s="1"/>
  <c r="CG421" i="79"/>
  <c r="CH421" i="79" s="1"/>
  <c r="CG422" i="79"/>
  <c r="CH422" i="79" s="1"/>
  <c r="CG423" i="79"/>
  <c r="CH423" i="79" s="1"/>
  <c r="CG424" i="79"/>
  <c r="CH424" i="79" s="1"/>
  <c r="CG425" i="79"/>
  <c r="CH425" i="79" s="1"/>
  <c r="CG426" i="79"/>
  <c r="CH426" i="79" s="1"/>
  <c r="CG427" i="79"/>
  <c r="CH427" i="79" s="1"/>
  <c r="CG428" i="79"/>
  <c r="CH428" i="79" s="1"/>
  <c r="CG429" i="79"/>
  <c r="CH429" i="79" s="1"/>
  <c r="CG430" i="79"/>
  <c r="CH430" i="79" s="1"/>
  <c r="CG431" i="79"/>
  <c r="CH431" i="79" s="1"/>
  <c r="CG432" i="79"/>
  <c r="CH432" i="79" s="1"/>
  <c r="CG433" i="79"/>
  <c r="CH433" i="79" s="1"/>
  <c r="CG434" i="79"/>
  <c r="CH434" i="79" s="1"/>
  <c r="CG435" i="79"/>
  <c r="CH435" i="79" s="1"/>
  <c r="CG436" i="79"/>
  <c r="CH436" i="79" s="1"/>
  <c r="CG437" i="79"/>
  <c r="CH437" i="79" s="1"/>
  <c r="CG438" i="79"/>
  <c r="CH438" i="79" s="1"/>
  <c r="CG439" i="79"/>
  <c r="CH439" i="79" s="1"/>
  <c r="CG440" i="79"/>
  <c r="CH440" i="79" s="1"/>
  <c r="CG441" i="79"/>
  <c r="CH441" i="79" s="1"/>
  <c r="CG442" i="79"/>
  <c r="CH442" i="79" s="1"/>
  <c r="CG443" i="79"/>
  <c r="CH443" i="79" s="1"/>
  <c r="CG444" i="79"/>
  <c r="CG445" i="79"/>
  <c r="CH445" i="79" s="1"/>
  <c r="CG446" i="79"/>
  <c r="CH446" i="79" s="1"/>
  <c r="CG447" i="79"/>
  <c r="CH447" i="79" s="1"/>
  <c r="CG448" i="79"/>
  <c r="CH448" i="79" s="1"/>
  <c r="CG449" i="79"/>
  <c r="CH449" i="79" s="1"/>
  <c r="CG450" i="79"/>
  <c r="CH450" i="79" s="1"/>
  <c r="CG451" i="79"/>
  <c r="CH451" i="79" s="1"/>
  <c r="CG452" i="79"/>
  <c r="CH452" i="79" s="1"/>
  <c r="CG453" i="79"/>
  <c r="CH453" i="79" s="1"/>
  <c r="CG454" i="79"/>
  <c r="CH454" i="79" s="1"/>
  <c r="CG455" i="79"/>
  <c r="CH455" i="79" s="1"/>
  <c r="CG456" i="79"/>
  <c r="CH456" i="79" s="1"/>
  <c r="CG457" i="79"/>
  <c r="CH457" i="79" s="1"/>
  <c r="CG458" i="79"/>
  <c r="CH458" i="79" s="1"/>
  <c r="CG459" i="79"/>
  <c r="CH459" i="79" s="1"/>
  <c r="CG460" i="79"/>
  <c r="CH460" i="79" s="1"/>
  <c r="CG461" i="79"/>
  <c r="CH461" i="79" s="1"/>
  <c r="CG462" i="79"/>
  <c r="CH462" i="79" s="1"/>
  <c r="CG463" i="79"/>
  <c r="CH463" i="79" s="1"/>
  <c r="CG464" i="79"/>
  <c r="CH464" i="79" s="1"/>
  <c r="CG465" i="79"/>
  <c r="CH465" i="79" s="1"/>
  <c r="CG466" i="79"/>
  <c r="CH466" i="79" s="1"/>
  <c r="CG467" i="79"/>
  <c r="CH467" i="79" s="1"/>
  <c r="CG468" i="79"/>
  <c r="CH468" i="79" s="1"/>
  <c r="CG469" i="79"/>
  <c r="CH469" i="79" s="1"/>
  <c r="CG470" i="79"/>
  <c r="CH470" i="79" s="1"/>
  <c r="CG471" i="79"/>
  <c r="CH471" i="79" s="1"/>
  <c r="CG472" i="79"/>
  <c r="CH472" i="79" s="1"/>
  <c r="CG473" i="79"/>
  <c r="CH473" i="79" s="1"/>
  <c r="CG474" i="79"/>
  <c r="CH474" i="79" s="1"/>
  <c r="CG475" i="79"/>
  <c r="CH475" i="79" s="1"/>
  <c r="CG476" i="79"/>
  <c r="CH476" i="79" s="1"/>
  <c r="CG477" i="79"/>
  <c r="CH477" i="79" s="1"/>
  <c r="CG478" i="79"/>
  <c r="CH478" i="79" s="1"/>
  <c r="CG479" i="79"/>
  <c r="CH479" i="79" s="1"/>
  <c r="CG480" i="79"/>
  <c r="CH480" i="79" s="1"/>
  <c r="CG481" i="79"/>
  <c r="CH481" i="79" s="1"/>
  <c r="CG482" i="79"/>
  <c r="CH482" i="79" s="1"/>
  <c r="CG483" i="79"/>
  <c r="CH483" i="79" s="1"/>
  <c r="CG484" i="79"/>
  <c r="CG485" i="79"/>
  <c r="CH485" i="79" s="1"/>
  <c r="CG486" i="79"/>
  <c r="CH486" i="79" s="1"/>
  <c r="CG487" i="79"/>
  <c r="CH487" i="79" s="1"/>
  <c r="CG488" i="79"/>
  <c r="CH488" i="79" s="1"/>
  <c r="CG489" i="79"/>
  <c r="CH489" i="79" s="1"/>
  <c r="CG490" i="79"/>
  <c r="CH490" i="79" s="1"/>
  <c r="CG491" i="79"/>
  <c r="CH491" i="79" s="1"/>
  <c r="CG492" i="79"/>
  <c r="CH492" i="79" s="1"/>
  <c r="CG493" i="79"/>
  <c r="CH493" i="79" s="1"/>
  <c r="CG494" i="79"/>
  <c r="CH494" i="79" s="1"/>
  <c r="CG495" i="79"/>
  <c r="CH495" i="79" s="1"/>
  <c r="CG496" i="79"/>
  <c r="CH496" i="79" s="1"/>
  <c r="CG497" i="79"/>
  <c r="CH497" i="79" s="1"/>
  <c r="CG498" i="79"/>
  <c r="CH498" i="79" s="1"/>
  <c r="CG499" i="79"/>
  <c r="CH499" i="79" s="1"/>
  <c r="CG500" i="79"/>
  <c r="CH500" i="79" s="1"/>
  <c r="CG501" i="79"/>
  <c r="CH501" i="79" s="1"/>
  <c r="CG502" i="79"/>
  <c r="CH502" i="79" s="1"/>
  <c r="CG503" i="79"/>
  <c r="CH503" i="79" s="1"/>
  <c r="CG504" i="79"/>
  <c r="CH504" i="79" s="1"/>
  <c r="CG505" i="79"/>
  <c r="CH505" i="79" s="1"/>
  <c r="CG506" i="79"/>
  <c r="CH506" i="79" s="1"/>
  <c r="CG507" i="79"/>
  <c r="CH507" i="79" s="1"/>
  <c r="CG508" i="79"/>
  <c r="CH508" i="79" s="1"/>
  <c r="CG509" i="79"/>
  <c r="CH509" i="79" s="1"/>
  <c r="CG510" i="79"/>
  <c r="CH510" i="79" s="1"/>
  <c r="CG511" i="79"/>
  <c r="CH511" i="79" s="1"/>
  <c r="CG512" i="79"/>
  <c r="CH512" i="79" s="1"/>
  <c r="CG513" i="79"/>
  <c r="CH513" i="79" s="1"/>
  <c r="CG514" i="79"/>
  <c r="CH514" i="79" s="1"/>
  <c r="CG515" i="79"/>
  <c r="CH515" i="79" s="1"/>
  <c r="CG516" i="79"/>
  <c r="CH516" i="79" s="1"/>
  <c r="CG517" i="79"/>
  <c r="CH517" i="79" s="1"/>
  <c r="CG518" i="79"/>
  <c r="CH518" i="79" s="1"/>
  <c r="CG519" i="79"/>
  <c r="CH519" i="79" s="1"/>
  <c r="CG520" i="79"/>
  <c r="CH520" i="79" s="1"/>
  <c r="CG521" i="79"/>
  <c r="CH521" i="79" s="1"/>
  <c r="CG522" i="79"/>
  <c r="CH522" i="79" s="1"/>
  <c r="CG523" i="79"/>
  <c r="CH523" i="79" s="1"/>
  <c r="CG524" i="79"/>
  <c r="CG525" i="79"/>
  <c r="CH525" i="79" s="1"/>
  <c r="CG526" i="79"/>
  <c r="CH526" i="79" s="1"/>
  <c r="CG527" i="79"/>
  <c r="CH527" i="79" s="1"/>
  <c r="CG528" i="79"/>
  <c r="CH528" i="79" s="1"/>
  <c r="CG529" i="79"/>
  <c r="CH529" i="79" s="1"/>
  <c r="CG530" i="79"/>
  <c r="CH530" i="79" s="1"/>
  <c r="CG531" i="79"/>
  <c r="CH531" i="79" s="1"/>
  <c r="CG532" i="79"/>
  <c r="CH532" i="79" s="1"/>
  <c r="CG533" i="79"/>
  <c r="CH533" i="79" s="1"/>
  <c r="CG534" i="79"/>
  <c r="CH534" i="79" s="1"/>
  <c r="CG535" i="79"/>
  <c r="CH535" i="79" s="1"/>
  <c r="CG536" i="79"/>
  <c r="CH536" i="79" s="1"/>
  <c r="CG537" i="79"/>
  <c r="CH537" i="79" s="1"/>
  <c r="CG538" i="79"/>
  <c r="CH538" i="79" s="1"/>
  <c r="CG539" i="79"/>
  <c r="CH539" i="79" s="1"/>
  <c r="CG540" i="79"/>
  <c r="CH540" i="79" s="1"/>
  <c r="CG541" i="79"/>
  <c r="CH541" i="79" s="1"/>
  <c r="CG542" i="79"/>
  <c r="CH542" i="79" s="1"/>
  <c r="CG543" i="79"/>
  <c r="CH543" i="79" s="1"/>
  <c r="CG544" i="79"/>
  <c r="CH544" i="79" s="1"/>
  <c r="CG545" i="79"/>
  <c r="CH545" i="79" s="1"/>
  <c r="CG546" i="79"/>
  <c r="CH546" i="79" s="1"/>
  <c r="CG547" i="79"/>
  <c r="CH547" i="79" s="1"/>
  <c r="CG548" i="79"/>
  <c r="CH548" i="79" s="1"/>
  <c r="CG549" i="79"/>
  <c r="CH549" i="79" s="1"/>
  <c r="CG550" i="79"/>
  <c r="CH550" i="79" s="1"/>
  <c r="CG551" i="79"/>
  <c r="CH551" i="79" s="1"/>
  <c r="CG552" i="79"/>
  <c r="CH552" i="79" s="1"/>
  <c r="CG553" i="79"/>
  <c r="CH553" i="79" s="1"/>
  <c r="CG554" i="79"/>
  <c r="CH554" i="79" s="1"/>
  <c r="CG555" i="79"/>
  <c r="CH555" i="79" s="1"/>
  <c r="CG556" i="79"/>
  <c r="CH556" i="79" s="1"/>
  <c r="CG557" i="79"/>
  <c r="CH557" i="79" s="1"/>
  <c r="CG558" i="79"/>
  <c r="CH558" i="79" s="1"/>
  <c r="CG559" i="79"/>
  <c r="CH559" i="79" s="1"/>
  <c r="CG560" i="79"/>
  <c r="CH560" i="79" s="1"/>
  <c r="CG561" i="79"/>
  <c r="CH561" i="79" s="1"/>
  <c r="CG562" i="79"/>
  <c r="CH562" i="79" s="1"/>
  <c r="CG563" i="79"/>
  <c r="CH563" i="79" s="1"/>
  <c r="CG564" i="79"/>
  <c r="CG565" i="79"/>
  <c r="CH565" i="79" s="1"/>
  <c r="CG566" i="79"/>
  <c r="CH566" i="79" s="1"/>
  <c r="CG567" i="79"/>
  <c r="CH567" i="79" s="1"/>
  <c r="CG568" i="79"/>
  <c r="CH568" i="79" s="1"/>
  <c r="CG569" i="79"/>
  <c r="CH569" i="79" s="1"/>
  <c r="CG570" i="79"/>
  <c r="CH570" i="79" s="1"/>
  <c r="CG571" i="79"/>
  <c r="CH571" i="79" s="1"/>
  <c r="CG572" i="79"/>
  <c r="CH572" i="79" s="1"/>
  <c r="CG573" i="79"/>
  <c r="CH573" i="79" s="1"/>
  <c r="CG574" i="79"/>
  <c r="CH574" i="79" s="1"/>
  <c r="CG575" i="79"/>
  <c r="CH575" i="79" s="1"/>
  <c r="CG576" i="79"/>
  <c r="CH576" i="79" s="1"/>
  <c r="CG577" i="79"/>
  <c r="CH577" i="79" s="1"/>
  <c r="CG578" i="79"/>
  <c r="CH578" i="79" s="1"/>
  <c r="CG579" i="79"/>
  <c r="CH579" i="79" s="1"/>
  <c r="CG580" i="79"/>
  <c r="CH580" i="79" s="1"/>
  <c r="CG581" i="79"/>
  <c r="CH581" i="79" s="1"/>
  <c r="CG582" i="79"/>
  <c r="CH582" i="79" s="1"/>
  <c r="CG583" i="79"/>
  <c r="CH583" i="79" s="1"/>
  <c r="CG584" i="79"/>
  <c r="CH584" i="79" s="1"/>
  <c r="CG585" i="79"/>
  <c r="CH585" i="79" s="1"/>
  <c r="CG586" i="79"/>
  <c r="CH586" i="79" s="1"/>
  <c r="CG587" i="79"/>
  <c r="CH587" i="79" s="1"/>
  <c r="CG588" i="79"/>
  <c r="CH588" i="79" s="1"/>
  <c r="CG589" i="79"/>
  <c r="CH589" i="79" s="1"/>
  <c r="CG590" i="79"/>
  <c r="CH590" i="79" s="1"/>
  <c r="CG591" i="79"/>
  <c r="CH591" i="79" s="1"/>
  <c r="CG592" i="79"/>
  <c r="CH592" i="79" s="1"/>
  <c r="CG593" i="79"/>
  <c r="CH593" i="79" s="1"/>
  <c r="CG594" i="79"/>
  <c r="CH594" i="79" s="1"/>
  <c r="CG595" i="79"/>
  <c r="CH595" i="79" s="1"/>
  <c r="CG596" i="79"/>
  <c r="CH596" i="79" s="1"/>
  <c r="CG597" i="79"/>
  <c r="CH597" i="79" s="1"/>
  <c r="CG598" i="79"/>
  <c r="CH598" i="79" s="1"/>
  <c r="CG599" i="79"/>
  <c r="CH599" i="79" s="1"/>
  <c r="CG600" i="79"/>
  <c r="CH600" i="79" s="1"/>
  <c r="CG601" i="79"/>
  <c r="CH601" i="79" s="1"/>
  <c r="CG602" i="79"/>
  <c r="CH602" i="79" s="1"/>
  <c r="CG603" i="79"/>
  <c r="CH603" i="79" s="1"/>
  <c r="CG604" i="79"/>
  <c r="CG605" i="79"/>
  <c r="CH605" i="79" s="1"/>
  <c r="CG606" i="79"/>
  <c r="CH606" i="79" s="1"/>
  <c r="CG607" i="79"/>
  <c r="CH607" i="79" s="1"/>
  <c r="CG608" i="79"/>
  <c r="CH608" i="79" s="1"/>
  <c r="CG609" i="79"/>
  <c r="CH609" i="79" s="1"/>
  <c r="CG610" i="79"/>
  <c r="CH610" i="79" s="1"/>
  <c r="CG611" i="79"/>
  <c r="CH611" i="79" s="1"/>
  <c r="CG612" i="79"/>
  <c r="CH612" i="79" s="1"/>
  <c r="CG613" i="79"/>
  <c r="CH613" i="79" s="1"/>
  <c r="CG614" i="79"/>
  <c r="CH614" i="79" s="1"/>
  <c r="CG615" i="79"/>
  <c r="CH615" i="79" s="1"/>
  <c r="CG616" i="79"/>
  <c r="CH616" i="79" s="1"/>
  <c r="CG617" i="79"/>
  <c r="CH617" i="79" s="1"/>
  <c r="CG618" i="79"/>
  <c r="CH618" i="79" s="1"/>
  <c r="CG619" i="79"/>
  <c r="CH619" i="79" s="1"/>
  <c r="CG620" i="79"/>
  <c r="CH620" i="79" s="1"/>
  <c r="CG621" i="79"/>
  <c r="CH621" i="79" s="1"/>
  <c r="CG622" i="79"/>
  <c r="CH622" i="79" s="1"/>
  <c r="CG623" i="79"/>
  <c r="CH623" i="79" s="1"/>
  <c r="CG624" i="79"/>
  <c r="CH624" i="79" s="1"/>
  <c r="CG625" i="79"/>
  <c r="CH625" i="79" s="1"/>
  <c r="CG626" i="79"/>
  <c r="CH626" i="79" s="1"/>
  <c r="CG627" i="79"/>
  <c r="CH627" i="79" s="1"/>
  <c r="CG628" i="79"/>
  <c r="CH628" i="79" s="1"/>
  <c r="CG629" i="79"/>
  <c r="CH629" i="79" s="1"/>
  <c r="CG630" i="79"/>
  <c r="CH630" i="79" s="1"/>
  <c r="CG631" i="79"/>
  <c r="CH631" i="79" s="1"/>
  <c r="CG632" i="79"/>
  <c r="CH632" i="79" s="1"/>
  <c r="CG633" i="79"/>
  <c r="CH633" i="79" s="1"/>
  <c r="CG634" i="79"/>
  <c r="CH634" i="79" s="1"/>
  <c r="CG635" i="79"/>
  <c r="CH635" i="79" s="1"/>
  <c r="CG636" i="79"/>
  <c r="CH636" i="79" s="1"/>
  <c r="CG637" i="79"/>
  <c r="CH637" i="79" s="1"/>
  <c r="CG638" i="79"/>
  <c r="CH638" i="79" s="1"/>
  <c r="CG639" i="79"/>
  <c r="CH639" i="79" s="1"/>
  <c r="CG640" i="79"/>
  <c r="CH640" i="79" s="1"/>
  <c r="CG641" i="79"/>
  <c r="CH641" i="79" s="1"/>
  <c r="CG642" i="79"/>
  <c r="CH642" i="79" s="1"/>
  <c r="CG643" i="79"/>
  <c r="CH643" i="79" s="1"/>
  <c r="CG644" i="79"/>
  <c r="CG645" i="79"/>
  <c r="CH645" i="79" s="1"/>
  <c r="CG646" i="79"/>
  <c r="CH646" i="79" s="1"/>
  <c r="CG647" i="79"/>
  <c r="CH647" i="79" s="1"/>
  <c r="CG648" i="79"/>
  <c r="CH648" i="79" s="1"/>
  <c r="CG649" i="79"/>
  <c r="CH649" i="79" s="1"/>
  <c r="CG650" i="79"/>
  <c r="CH650" i="79" s="1"/>
  <c r="CG651" i="79"/>
  <c r="CH651" i="79" s="1"/>
  <c r="CG652" i="79"/>
  <c r="CH652" i="79" s="1"/>
  <c r="CG653" i="79"/>
  <c r="CH653" i="79" s="1"/>
  <c r="CG654" i="79"/>
  <c r="CH654" i="79" s="1"/>
  <c r="CG655" i="79"/>
  <c r="CH655" i="79" s="1"/>
  <c r="CG656" i="79"/>
  <c r="CH656" i="79" s="1"/>
  <c r="CG657" i="79"/>
  <c r="CH657" i="79" s="1"/>
  <c r="CG658" i="79"/>
  <c r="CH658" i="79" s="1"/>
  <c r="CG659" i="79"/>
  <c r="CH659" i="79" s="1"/>
  <c r="CG660" i="79"/>
  <c r="CH660" i="79" s="1"/>
  <c r="CG661" i="79"/>
  <c r="CH661" i="79" s="1"/>
  <c r="CG662" i="79"/>
  <c r="CH662" i="79" s="1"/>
  <c r="CG663" i="79"/>
  <c r="CH663" i="79" s="1"/>
  <c r="CG664" i="79"/>
  <c r="CH664" i="79" s="1"/>
  <c r="CG665" i="79"/>
  <c r="CH665" i="79" s="1"/>
  <c r="CG666" i="79"/>
  <c r="CH666" i="79" s="1"/>
  <c r="CG667" i="79"/>
  <c r="CH667" i="79" s="1"/>
  <c r="CG668" i="79"/>
  <c r="CH668" i="79" s="1"/>
  <c r="CG669" i="79"/>
  <c r="CH669" i="79" s="1"/>
  <c r="CG670" i="79"/>
  <c r="CH670" i="79" s="1"/>
  <c r="CG671" i="79"/>
  <c r="CH671" i="79" s="1"/>
  <c r="CG672" i="79"/>
  <c r="CH672" i="79" s="1"/>
  <c r="CG673" i="79"/>
  <c r="CH673" i="79" s="1"/>
  <c r="CG674" i="79"/>
  <c r="CH674" i="79" s="1"/>
  <c r="CG675" i="79"/>
  <c r="CH675" i="79" s="1"/>
  <c r="CG676" i="79"/>
  <c r="CH676" i="79" s="1"/>
  <c r="CG677" i="79"/>
  <c r="CH677" i="79" s="1"/>
  <c r="CG678" i="79"/>
  <c r="CH678" i="79" s="1"/>
  <c r="CG679" i="79"/>
  <c r="CH679" i="79" s="1"/>
  <c r="CG680" i="79"/>
  <c r="CH680" i="79" s="1"/>
  <c r="CG681" i="79"/>
  <c r="CH681" i="79" s="1"/>
  <c r="CG682" i="79"/>
  <c r="CH682" i="79" s="1"/>
  <c r="CG683" i="79"/>
  <c r="CH683" i="79" s="1"/>
  <c r="CG684" i="79"/>
  <c r="CG685" i="79"/>
  <c r="CH685" i="79" s="1"/>
  <c r="CG686" i="79"/>
  <c r="CH686" i="79" s="1"/>
  <c r="CG687" i="79"/>
  <c r="CH687" i="79" s="1"/>
  <c r="CG688" i="79"/>
  <c r="CH688" i="79" s="1"/>
  <c r="CG689" i="79"/>
  <c r="CH689" i="79" s="1"/>
  <c r="CG690" i="79"/>
  <c r="CH690" i="79" s="1"/>
  <c r="CG691" i="79"/>
  <c r="CH691" i="79" s="1"/>
  <c r="CG692" i="79"/>
  <c r="CH692" i="79" s="1"/>
  <c r="CG693" i="79"/>
  <c r="CH693" i="79" s="1"/>
  <c r="CG694" i="79"/>
  <c r="CH694" i="79" s="1"/>
  <c r="CG695" i="79"/>
  <c r="CH695" i="79" s="1"/>
  <c r="CG696" i="79"/>
  <c r="CH696" i="79" s="1"/>
  <c r="CG697" i="79"/>
  <c r="CH697" i="79" s="1"/>
  <c r="CG698" i="79"/>
  <c r="CH698" i="79" s="1"/>
  <c r="CG699" i="79"/>
  <c r="CH699" i="79" s="1"/>
  <c r="CG700" i="79"/>
  <c r="CH700" i="79" s="1"/>
  <c r="CG701" i="79"/>
  <c r="CH701" i="79" s="1"/>
  <c r="CG702" i="79"/>
  <c r="CH702" i="79" s="1"/>
  <c r="CG703" i="79"/>
  <c r="CH703" i="79" s="1"/>
  <c r="CG704" i="79"/>
  <c r="CH704" i="79" s="1"/>
  <c r="CG705" i="79"/>
  <c r="CH705" i="79" s="1"/>
  <c r="CG706" i="79"/>
  <c r="CH706" i="79" s="1"/>
  <c r="CG707" i="79"/>
  <c r="CH707" i="79" s="1"/>
  <c r="CG708" i="79"/>
  <c r="CH708" i="79" s="1"/>
  <c r="CG709" i="79"/>
  <c r="CH709" i="79" s="1"/>
  <c r="CG710" i="79"/>
  <c r="CH710" i="79" s="1"/>
  <c r="CG711" i="79"/>
  <c r="CH711" i="79" s="1"/>
  <c r="CG712" i="79"/>
  <c r="CH712" i="79" s="1"/>
  <c r="CG713" i="79"/>
  <c r="CH713" i="79" s="1"/>
  <c r="CG714" i="79"/>
  <c r="CH714" i="79" s="1"/>
  <c r="CG715" i="79"/>
  <c r="CH715" i="79" s="1"/>
  <c r="CG716" i="79"/>
  <c r="CH716" i="79" s="1"/>
  <c r="CG717" i="79"/>
  <c r="CH717" i="79" s="1"/>
  <c r="CG718" i="79"/>
  <c r="CH718" i="79" s="1"/>
  <c r="CG719" i="79"/>
  <c r="CH719" i="79" s="1"/>
  <c r="CG720" i="79"/>
  <c r="CH720" i="79" s="1"/>
  <c r="CG721" i="79"/>
  <c r="CH721" i="79" s="1"/>
  <c r="CG722" i="79"/>
  <c r="CH722" i="79" s="1"/>
  <c r="CG723" i="79"/>
  <c r="CH723" i="79" s="1"/>
  <c r="CG724" i="79"/>
  <c r="CG725" i="79"/>
  <c r="CH725" i="79" s="1"/>
  <c r="CG726" i="79"/>
  <c r="CH726" i="79" s="1"/>
  <c r="CG727" i="79"/>
  <c r="CH727" i="79" s="1"/>
  <c r="CG728" i="79"/>
  <c r="CH728" i="79" s="1"/>
  <c r="CG729" i="79"/>
  <c r="CH729" i="79" s="1"/>
  <c r="CG730" i="79"/>
  <c r="CH730" i="79" s="1"/>
  <c r="CG731" i="79"/>
  <c r="CH731" i="79" s="1"/>
  <c r="CG732" i="79"/>
  <c r="CH732" i="79" s="1"/>
  <c r="CG733" i="79"/>
  <c r="CH733" i="79" s="1"/>
  <c r="CG734" i="79"/>
  <c r="CH734" i="79" s="1"/>
  <c r="CG735" i="79"/>
  <c r="CH735" i="79" s="1"/>
  <c r="CG736" i="79"/>
  <c r="CH736" i="79" s="1"/>
  <c r="CG737" i="79"/>
  <c r="CH737" i="79" s="1"/>
  <c r="CG738" i="79"/>
  <c r="CH738" i="79" s="1"/>
  <c r="CG739" i="79"/>
  <c r="CH739" i="79" s="1"/>
  <c r="CG740" i="79"/>
  <c r="CH740" i="79" s="1"/>
  <c r="CG741" i="79"/>
  <c r="CH741" i="79" s="1"/>
  <c r="CG742" i="79"/>
  <c r="CH742" i="79" s="1"/>
  <c r="CG743" i="79"/>
  <c r="CH743" i="79" s="1"/>
  <c r="CG744" i="79"/>
  <c r="CH744" i="79" s="1"/>
  <c r="CG745" i="79"/>
  <c r="CH745" i="79" s="1"/>
  <c r="CG746" i="79"/>
  <c r="CH746" i="79" s="1"/>
  <c r="CG747" i="79"/>
  <c r="CH747" i="79" s="1"/>
  <c r="CG748" i="79"/>
  <c r="CH748" i="79" s="1"/>
  <c r="CG749" i="79"/>
  <c r="CH749" i="79" s="1"/>
  <c r="CG750" i="79"/>
  <c r="CH750" i="79" s="1"/>
  <c r="CG751" i="79"/>
  <c r="CH751" i="79" s="1"/>
  <c r="CG752" i="79"/>
  <c r="CH752" i="79" s="1"/>
  <c r="CG753" i="79"/>
  <c r="CH753" i="79" s="1"/>
  <c r="CG754" i="79"/>
  <c r="CH754" i="79" s="1"/>
  <c r="CG755" i="79"/>
  <c r="CH755" i="79" s="1"/>
  <c r="CG756" i="79"/>
  <c r="CH756" i="79" s="1"/>
  <c r="CG757" i="79"/>
  <c r="CH757" i="79" s="1"/>
  <c r="CG758" i="79"/>
  <c r="CH758" i="79" s="1"/>
  <c r="CG759" i="79"/>
  <c r="CH759" i="79" s="1"/>
  <c r="CG760" i="79"/>
  <c r="CH760" i="79" s="1"/>
  <c r="CG761" i="79"/>
  <c r="CH761" i="79" s="1"/>
  <c r="CG762" i="79"/>
  <c r="CH762" i="79" s="1"/>
  <c r="CG763" i="79"/>
  <c r="CH763" i="79" s="1"/>
  <c r="CG764" i="79"/>
  <c r="CG765" i="79"/>
  <c r="CH765" i="79" s="1"/>
  <c r="CG766" i="79"/>
  <c r="CH766" i="79" s="1"/>
  <c r="CG767" i="79"/>
  <c r="CH767" i="79" s="1"/>
  <c r="CG768" i="79"/>
  <c r="CH768" i="79" s="1"/>
  <c r="CG769" i="79"/>
  <c r="CH769" i="79" s="1"/>
  <c r="CG770" i="79"/>
  <c r="CH770" i="79" s="1"/>
  <c r="CG771" i="79"/>
  <c r="CH771" i="79" s="1"/>
  <c r="CG772" i="79"/>
  <c r="CH772" i="79" s="1"/>
  <c r="CG773" i="79"/>
  <c r="CH773" i="79" s="1"/>
  <c r="CG774" i="79"/>
  <c r="CH774" i="79" s="1"/>
  <c r="CG775" i="79"/>
  <c r="CH775" i="79" s="1"/>
  <c r="CG776" i="79"/>
  <c r="CH776" i="79" s="1"/>
  <c r="CG777" i="79"/>
  <c r="CH777" i="79" s="1"/>
  <c r="CG778" i="79"/>
  <c r="CH778" i="79" s="1"/>
  <c r="CG779" i="79"/>
  <c r="CH779" i="79" s="1"/>
  <c r="CG780" i="79"/>
  <c r="CH780" i="79" s="1"/>
  <c r="CG781" i="79"/>
  <c r="CH781" i="79" s="1"/>
  <c r="CG782" i="79"/>
  <c r="CH782" i="79" s="1"/>
  <c r="CG783" i="79"/>
  <c r="CH783" i="79" s="1"/>
  <c r="CG784" i="79"/>
  <c r="CH784" i="79" s="1"/>
  <c r="CG785" i="79"/>
  <c r="CH785" i="79" s="1"/>
  <c r="CG786" i="79"/>
  <c r="CH786" i="79" s="1"/>
  <c r="CG787" i="79"/>
  <c r="CH787" i="79" s="1"/>
  <c r="CG788" i="79"/>
  <c r="CH788" i="79" s="1"/>
  <c r="CG789" i="79"/>
  <c r="CH789" i="79" s="1"/>
  <c r="CG790" i="79"/>
  <c r="CH790" i="79" s="1"/>
  <c r="CG791" i="79"/>
  <c r="CH791" i="79" s="1"/>
  <c r="CG792" i="79"/>
  <c r="CH792" i="79" s="1"/>
  <c r="CG793" i="79"/>
  <c r="CH793" i="79" s="1"/>
  <c r="CG794" i="79"/>
  <c r="CH794" i="79" s="1"/>
  <c r="CG795" i="79"/>
  <c r="CH795" i="79" s="1"/>
  <c r="CG796" i="79"/>
  <c r="CH796" i="79" s="1"/>
  <c r="CG797" i="79"/>
  <c r="CH797" i="79" s="1"/>
  <c r="CG798" i="79"/>
  <c r="CH798" i="79" s="1"/>
  <c r="CG799" i="79"/>
  <c r="CH799" i="79" s="1"/>
  <c r="CG800" i="79"/>
  <c r="CH800" i="79" s="1"/>
  <c r="CG801" i="79"/>
  <c r="CH801" i="79" s="1"/>
  <c r="CG802" i="79"/>
  <c r="CH802" i="79" s="1"/>
  <c r="CG803" i="79"/>
  <c r="CH803" i="79" s="1"/>
  <c r="CG804" i="79"/>
  <c r="CG805" i="79"/>
  <c r="CH805" i="79" s="1"/>
  <c r="CG806" i="79"/>
  <c r="CH806" i="79" s="1"/>
  <c r="CG807" i="79"/>
  <c r="CH807" i="79" s="1"/>
  <c r="CG808" i="79"/>
  <c r="CH808" i="79" s="1"/>
  <c r="CG809" i="79"/>
  <c r="CH809" i="79" s="1"/>
  <c r="CG810" i="79"/>
  <c r="CH810" i="79" s="1"/>
  <c r="CG811" i="79"/>
  <c r="CH811" i="79" s="1"/>
  <c r="CG812" i="79"/>
  <c r="CH812" i="79" s="1"/>
  <c r="CG813" i="79"/>
  <c r="CH813" i="79" s="1"/>
  <c r="CG814" i="79"/>
  <c r="CH814" i="79" s="1"/>
  <c r="CG815" i="79"/>
  <c r="CH815" i="79" s="1"/>
  <c r="CG816" i="79"/>
  <c r="CH816" i="79" s="1"/>
  <c r="CG817" i="79"/>
  <c r="CH817" i="79" s="1"/>
  <c r="CG818" i="79"/>
  <c r="CH818" i="79" s="1"/>
  <c r="CG819" i="79"/>
  <c r="CH819" i="79" s="1"/>
  <c r="CG820" i="79"/>
  <c r="CH820" i="79" s="1"/>
  <c r="CG821" i="79"/>
  <c r="CH821" i="79" s="1"/>
  <c r="CG822" i="79"/>
  <c r="CH822" i="79" s="1"/>
  <c r="CG823" i="79"/>
  <c r="CH823" i="79" s="1"/>
  <c r="CG824" i="79"/>
  <c r="CH824" i="79" s="1"/>
  <c r="CG825" i="79"/>
  <c r="CH825" i="79" s="1"/>
  <c r="CG826" i="79"/>
  <c r="CH826" i="79" s="1"/>
  <c r="CG827" i="79"/>
  <c r="CH827" i="79" s="1"/>
  <c r="CG828" i="79"/>
  <c r="CH828" i="79" s="1"/>
  <c r="CG829" i="79"/>
  <c r="CH829" i="79" s="1"/>
  <c r="CG830" i="79"/>
  <c r="CH830" i="79" s="1"/>
  <c r="CG831" i="79"/>
  <c r="CH831" i="79" s="1"/>
  <c r="CG832" i="79"/>
  <c r="CH832" i="79" s="1"/>
  <c r="CG833" i="79"/>
  <c r="CH833" i="79" s="1"/>
  <c r="CG834" i="79"/>
  <c r="CH834" i="79" s="1"/>
  <c r="CG835" i="79"/>
  <c r="CH835" i="79" s="1"/>
  <c r="CG836" i="79"/>
  <c r="CH836" i="79" s="1"/>
  <c r="CG837" i="79"/>
  <c r="CH837" i="79" s="1"/>
  <c r="CG838" i="79"/>
  <c r="CH838" i="79" s="1"/>
  <c r="CG839" i="79"/>
  <c r="CH839" i="79" s="1"/>
  <c r="CG840" i="79"/>
  <c r="CH840" i="79" s="1"/>
  <c r="CG841" i="79"/>
  <c r="CH841" i="79" s="1"/>
  <c r="CG842" i="79"/>
  <c r="CH842" i="79" s="1"/>
  <c r="CG843" i="79"/>
  <c r="CH843" i="79" s="1"/>
  <c r="CG844" i="79"/>
  <c r="CG845" i="79"/>
  <c r="CH845" i="79" s="1"/>
  <c r="CG846" i="79"/>
  <c r="CH846" i="79" s="1"/>
  <c r="CG847" i="79"/>
  <c r="CH847" i="79" s="1"/>
  <c r="CG848" i="79"/>
  <c r="CH848" i="79" s="1"/>
  <c r="CG849" i="79"/>
  <c r="CH849" i="79" s="1"/>
  <c r="CG850" i="79"/>
  <c r="CH850" i="79" s="1"/>
  <c r="CG851" i="79"/>
  <c r="CH851" i="79" s="1"/>
  <c r="CG852" i="79"/>
  <c r="CH852" i="79" s="1"/>
  <c r="CG853" i="79"/>
  <c r="CH853" i="79" s="1"/>
  <c r="CG854" i="79"/>
  <c r="CH854" i="79" s="1"/>
  <c r="CG855" i="79"/>
  <c r="CH855" i="79" s="1"/>
  <c r="CG856" i="79"/>
  <c r="CH856" i="79" s="1"/>
  <c r="CG857" i="79"/>
  <c r="CH857" i="79" s="1"/>
  <c r="CG858" i="79"/>
  <c r="CH858" i="79" s="1"/>
  <c r="CG859" i="79"/>
  <c r="CH859" i="79" s="1"/>
  <c r="CG860" i="79"/>
  <c r="CH860" i="79" s="1"/>
  <c r="CG861" i="79"/>
  <c r="CH861" i="79" s="1"/>
  <c r="CG862" i="79"/>
  <c r="CH862" i="79" s="1"/>
  <c r="CG863" i="79"/>
  <c r="CH863" i="79" s="1"/>
  <c r="CG864" i="79"/>
  <c r="CH864" i="79" s="1"/>
  <c r="CG865" i="79"/>
  <c r="CH865" i="79" s="1"/>
  <c r="CG866" i="79"/>
  <c r="CH866" i="79" s="1"/>
  <c r="CG867" i="79"/>
  <c r="CH867" i="79" s="1"/>
  <c r="CG868" i="79"/>
  <c r="CH868" i="79" s="1"/>
  <c r="CG869" i="79"/>
  <c r="CH869" i="79" s="1"/>
  <c r="CG870" i="79"/>
  <c r="CH870" i="79" s="1"/>
  <c r="CG871" i="79"/>
  <c r="CH871" i="79" s="1"/>
  <c r="CG872" i="79"/>
  <c r="CH872" i="79" s="1"/>
  <c r="CG873" i="79"/>
  <c r="CH873" i="79" s="1"/>
  <c r="CG874" i="79"/>
  <c r="CH874" i="79" s="1"/>
  <c r="CG875" i="79"/>
  <c r="CH875" i="79" s="1"/>
  <c r="CG876" i="79"/>
  <c r="CH876" i="79" s="1"/>
  <c r="CG877" i="79"/>
  <c r="CH877" i="79" s="1"/>
  <c r="CG878" i="79"/>
  <c r="CH878" i="79" s="1"/>
  <c r="CG879" i="79"/>
  <c r="CH879" i="79" s="1"/>
  <c r="CG880" i="79"/>
  <c r="CH880" i="79" s="1"/>
  <c r="CG881" i="79"/>
  <c r="CH881" i="79" s="1"/>
  <c r="CG882" i="79"/>
  <c r="CH882" i="79" s="1"/>
  <c r="CG883" i="79"/>
  <c r="CH883" i="79" s="1"/>
  <c r="CG884" i="79"/>
  <c r="CG885" i="79"/>
  <c r="CH885" i="79" s="1"/>
  <c r="CG886" i="79"/>
  <c r="CH886" i="79" s="1"/>
  <c r="CG887" i="79"/>
  <c r="CH887" i="79" s="1"/>
  <c r="CG888" i="79"/>
  <c r="CH888" i="79" s="1"/>
  <c r="CG889" i="79"/>
  <c r="CH889" i="79" s="1"/>
  <c r="CG890" i="79"/>
  <c r="CH890" i="79" s="1"/>
  <c r="CG891" i="79"/>
  <c r="CH891" i="79" s="1"/>
  <c r="CG892" i="79"/>
  <c r="CH892" i="79" s="1"/>
  <c r="CG893" i="79"/>
  <c r="CH893" i="79" s="1"/>
  <c r="CG894" i="79"/>
  <c r="CH894" i="79" s="1"/>
  <c r="CG895" i="79"/>
  <c r="CH895" i="79" s="1"/>
  <c r="CG896" i="79"/>
  <c r="CH896" i="79" s="1"/>
  <c r="CG897" i="79"/>
  <c r="CH897" i="79" s="1"/>
  <c r="CG898" i="79"/>
  <c r="CH898" i="79" s="1"/>
  <c r="CG899" i="79"/>
  <c r="CH899" i="79" s="1"/>
  <c r="CG900" i="79"/>
  <c r="CH900" i="79" s="1"/>
  <c r="CG901" i="79"/>
  <c r="CH901" i="79" s="1"/>
  <c r="CG902" i="79"/>
  <c r="CH902" i="79" s="1"/>
  <c r="CG903" i="79"/>
  <c r="CH903" i="79" s="1"/>
  <c r="CG904" i="79"/>
  <c r="CH904" i="79" s="1"/>
  <c r="CG905" i="79"/>
  <c r="CH905" i="79" s="1"/>
  <c r="CG906" i="79"/>
  <c r="CH906" i="79" s="1"/>
  <c r="CG907" i="79"/>
  <c r="CH907" i="79" s="1"/>
  <c r="CG908" i="79"/>
  <c r="CH908" i="79" s="1"/>
  <c r="CG909" i="79"/>
  <c r="CH909" i="79" s="1"/>
  <c r="CG910" i="79"/>
  <c r="CH910" i="79" s="1"/>
  <c r="CG911" i="79"/>
  <c r="CH911" i="79" s="1"/>
  <c r="CG912" i="79"/>
  <c r="CH912" i="79" s="1"/>
  <c r="CG913" i="79"/>
  <c r="CH913" i="79" s="1"/>
  <c r="CG914" i="79"/>
  <c r="CH914" i="79" s="1"/>
  <c r="CG915" i="79"/>
  <c r="CH915" i="79" s="1"/>
  <c r="CG916" i="79"/>
  <c r="CH916" i="79" s="1"/>
  <c r="CG917" i="79"/>
  <c r="CH917" i="79" s="1"/>
  <c r="CG918" i="79"/>
  <c r="CH918" i="79" s="1"/>
  <c r="CG919" i="79"/>
  <c r="CH919" i="79" s="1"/>
  <c r="CG920" i="79"/>
  <c r="CH920" i="79" s="1"/>
  <c r="CG921" i="79"/>
  <c r="CH921" i="79" s="1"/>
  <c r="CG922" i="79"/>
  <c r="CH922" i="79" s="1"/>
  <c r="CG923" i="79"/>
  <c r="CH923" i="79" s="1"/>
  <c r="CG924" i="79"/>
  <c r="CG925" i="79"/>
  <c r="CH925" i="79" s="1"/>
  <c r="CG926" i="79"/>
  <c r="CH926" i="79" s="1"/>
  <c r="CG927" i="79"/>
  <c r="CH927" i="79" s="1"/>
  <c r="CG928" i="79"/>
  <c r="CH928" i="79" s="1"/>
  <c r="CG929" i="79"/>
  <c r="CH929" i="79" s="1"/>
  <c r="CG930" i="79"/>
  <c r="CH930" i="79" s="1"/>
  <c r="CG931" i="79"/>
  <c r="CH931" i="79" s="1"/>
  <c r="CG932" i="79"/>
  <c r="CH932" i="79" s="1"/>
  <c r="CG933" i="79"/>
  <c r="CH933" i="79" s="1"/>
  <c r="CG934" i="79"/>
  <c r="CH934" i="79" s="1"/>
  <c r="CG935" i="79"/>
  <c r="CH935" i="79" s="1"/>
  <c r="CG936" i="79"/>
  <c r="CH936" i="79" s="1"/>
  <c r="CG937" i="79"/>
  <c r="CH937" i="79" s="1"/>
  <c r="CG938" i="79"/>
  <c r="CH938" i="79" s="1"/>
  <c r="CG939" i="79"/>
  <c r="CH939" i="79" s="1"/>
  <c r="CG940" i="79"/>
  <c r="CH940" i="79" s="1"/>
  <c r="CG941" i="79"/>
  <c r="CH941" i="79" s="1"/>
  <c r="CG942" i="79"/>
  <c r="CH942" i="79" s="1"/>
  <c r="CG943" i="79"/>
  <c r="CH943" i="79" s="1"/>
  <c r="CG944" i="79"/>
  <c r="CH944" i="79" s="1"/>
  <c r="CG945" i="79"/>
  <c r="CH945" i="79" s="1"/>
  <c r="CG946" i="79"/>
  <c r="CH946" i="79" s="1"/>
  <c r="CG947" i="79"/>
  <c r="CH947" i="79" s="1"/>
  <c r="CG948" i="79"/>
  <c r="CH948" i="79" s="1"/>
  <c r="CG949" i="79"/>
  <c r="CH949" i="79" s="1"/>
  <c r="CG950" i="79"/>
  <c r="CH950" i="79" s="1"/>
  <c r="CG951" i="79"/>
  <c r="CH951" i="79" s="1"/>
  <c r="CG952" i="79"/>
  <c r="CH952" i="79" s="1"/>
  <c r="CG953" i="79"/>
  <c r="CH953" i="79" s="1"/>
  <c r="CG954" i="79"/>
  <c r="CH954" i="79" s="1"/>
  <c r="CG955" i="79"/>
  <c r="CH955" i="79" s="1"/>
  <c r="CG956" i="79"/>
  <c r="CH956" i="79" s="1"/>
  <c r="CG957" i="79"/>
  <c r="CH957" i="79" s="1"/>
  <c r="CG958" i="79"/>
  <c r="CH958" i="79" s="1"/>
  <c r="CG959" i="79"/>
  <c r="CH959" i="79" s="1"/>
  <c r="CG960" i="79"/>
  <c r="CH960" i="79" s="1"/>
  <c r="CG961" i="79"/>
  <c r="CH961" i="79" s="1"/>
  <c r="CG962" i="79"/>
  <c r="CH962" i="79" s="1"/>
  <c r="CG963" i="79"/>
  <c r="CH963" i="79" s="1"/>
  <c r="CG964" i="79"/>
  <c r="CG965" i="79"/>
  <c r="CH965" i="79" s="1"/>
  <c r="CG966" i="79"/>
  <c r="CH966" i="79" s="1"/>
  <c r="CG967" i="79"/>
  <c r="CH967" i="79" s="1"/>
  <c r="CG968" i="79"/>
  <c r="CH968" i="79" s="1"/>
  <c r="CG969" i="79"/>
  <c r="CH969" i="79" s="1"/>
  <c r="CG970" i="79"/>
  <c r="CH970" i="79" s="1"/>
  <c r="CG971" i="79"/>
  <c r="CH971" i="79" s="1"/>
  <c r="CG972" i="79"/>
  <c r="CH972" i="79" s="1"/>
  <c r="CG973" i="79"/>
  <c r="CH973" i="79" s="1"/>
  <c r="CG974" i="79"/>
  <c r="CH974" i="79" s="1"/>
  <c r="CG975" i="79"/>
  <c r="CH975" i="79" s="1"/>
  <c r="CG976" i="79"/>
  <c r="CH976" i="79" s="1"/>
  <c r="CG977" i="79"/>
  <c r="CH977" i="79" s="1"/>
  <c r="CG978" i="79"/>
  <c r="CH978" i="79" s="1"/>
  <c r="CG979" i="79"/>
  <c r="CH979" i="79" s="1"/>
  <c r="CG980" i="79"/>
  <c r="CH980" i="79" s="1"/>
  <c r="CG981" i="79"/>
  <c r="CH981" i="79" s="1"/>
  <c r="CG982" i="79"/>
  <c r="CH982" i="79" s="1"/>
  <c r="CG983" i="79"/>
  <c r="CH983" i="79" s="1"/>
  <c r="CG984" i="79"/>
  <c r="CH984" i="79" s="1"/>
  <c r="CG985" i="79"/>
  <c r="CH985" i="79" s="1"/>
  <c r="CG986" i="79"/>
  <c r="CH986" i="79" s="1"/>
  <c r="CG987" i="79"/>
  <c r="CH987" i="79" s="1"/>
  <c r="CG988" i="79"/>
  <c r="CH988" i="79" s="1"/>
  <c r="CG989" i="79"/>
  <c r="CH989" i="79" s="1"/>
  <c r="CG990" i="79"/>
  <c r="CH990" i="79" s="1"/>
  <c r="CG991" i="79"/>
  <c r="CH991" i="79" s="1"/>
  <c r="CG992" i="79"/>
  <c r="CH992" i="79" s="1"/>
  <c r="CG993" i="79"/>
  <c r="CH993" i="79" s="1"/>
  <c r="CG994" i="79"/>
  <c r="CH994" i="79" s="1"/>
  <c r="CG995" i="79"/>
  <c r="CH995" i="79" s="1"/>
  <c r="CG996" i="79"/>
  <c r="CH996" i="79" s="1"/>
  <c r="CG997" i="79"/>
  <c r="CH997" i="79" s="1"/>
  <c r="CG998" i="79"/>
  <c r="CH998" i="79" s="1"/>
  <c r="CG999" i="79"/>
  <c r="CH999" i="79" s="1"/>
  <c r="CG1000" i="79"/>
  <c r="CH1000" i="79" s="1"/>
  <c r="CG1001" i="79"/>
  <c r="CH1001" i="79" s="1"/>
  <c r="CG1002" i="79"/>
  <c r="CH1002" i="79" s="1"/>
  <c r="CG1003" i="79"/>
  <c r="CH1003" i="79" s="1"/>
  <c r="CG1004" i="79"/>
  <c r="CG1005" i="79"/>
  <c r="CH1005" i="79" s="1"/>
  <c r="CG1006" i="79"/>
  <c r="CH1006" i="79" s="1"/>
  <c r="CG1007" i="79"/>
  <c r="CH1007" i="79" s="1"/>
  <c r="CG1008" i="79"/>
  <c r="CH1008" i="79" s="1"/>
  <c r="CG1009" i="79"/>
  <c r="CH1009" i="79" s="1"/>
  <c r="CG1010" i="79"/>
  <c r="CH1010" i="79" s="1"/>
  <c r="CG1011" i="79"/>
  <c r="CH1011" i="79" s="1"/>
  <c r="CG1012" i="79"/>
  <c r="CH1012" i="79" s="1"/>
  <c r="CG1013" i="79"/>
  <c r="CH1013" i="79" s="1"/>
  <c r="CG1014" i="79"/>
  <c r="CH1014" i="79" s="1"/>
  <c r="CG1015" i="79"/>
  <c r="CH1015" i="79" s="1"/>
  <c r="CG1016" i="79"/>
  <c r="CH1016" i="79" s="1"/>
  <c r="CG1017" i="79"/>
  <c r="CH1017" i="79" s="1"/>
  <c r="CG1018" i="79"/>
  <c r="CH1018" i="79" s="1"/>
  <c r="CG1019" i="79"/>
  <c r="CH1019" i="79" s="1"/>
  <c r="CG1020" i="79"/>
  <c r="CH1020" i="79" s="1"/>
  <c r="CG1021" i="79"/>
  <c r="CH1021" i="79" s="1"/>
  <c r="CG1022" i="79"/>
  <c r="CH1022" i="79" s="1"/>
  <c r="CG1023" i="79"/>
  <c r="CH1023" i="79" s="1"/>
  <c r="CG1024" i="79"/>
  <c r="CH1024" i="79" s="1"/>
  <c r="CG1025" i="79"/>
  <c r="CH1025" i="79" s="1"/>
  <c r="CG1026" i="79"/>
  <c r="CH1026" i="79" s="1"/>
  <c r="CG1027" i="79"/>
  <c r="CH1027" i="79" s="1"/>
  <c r="CG1028" i="79"/>
  <c r="CH1028" i="79" s="1"/>
  <c r="CG1029" i="79"/>
  <c r="CH1029" i="79" s="1"/>
  <c r="CG1030" i="79"/>
  <c r="CH1030" i="79" s="1"/>
  <c r="CG1031" i="79"/>
  <c r="CH1031" i="79" s="1"/>
  <c r="CG1032" i="79"/>
  <c r="CH1032" i="79" s="1"/>
  <c r="CG1033" i="79"/>
  <c r="CH1033" i="79" s="1"/>
  <c r="CG1034" i="79"/>
  <c r="CH1034" i="79" s="1"/>
  <c r="CG1035" i="79"/>
  <c r="CH1035" i="79" s="1"/>
  <c r="CG1036" i="79"/>
  <c r="CH1036" i="79" s="1"/>
  <c r="CG1037" i="79"/>
  <c r="CH1037" i="79" s="1"/>
  <c r="CG1038" i="79"/>
  <c r="CH1038" i="79" s="1"/>
  <c r="CG1039" i="79"/>
  <c r="CH1039" i="79" s="1"/>
  <c r="CG1040" i="79"/>
  <c r="CH1040" i="79" s="1"/>
  <c r="CG1041" i="79"/>
  <c r="CH1041" i="79" s="1"/>
  <c r="CG1042" i="79"/>
  <c r="CH1042" i="79" s="1"/>
  <c r="CG1043" i="79"/>
  <c r="CH1043" i="79" s="1"/>
  <c r="CG1044" i="79"/>
  <c r="CG1045" i="79"/>
  <c r="CH1045" i="79" s="1"/>
  <c r="CG1046" i="79"/>
  <c r="CH1046" i="79" s="1"/>
  <c r="CG1047" i="79"/>
  <c r="CH1047" i="79" s="1"/>
  <c r="CG1048" i="79"/>
  <c r="CH1048" i="79" s="1"/>
  <c r="CG1049" i="79"/>
  <c r="CH1049" i="79" s="1"/>
  <c r="CG1050" i="79"/>
  <c r="CH1050" i="79" s="1"/>
  <c r="CG1051" i="79"/>
  <c r="CH1051" i="79" s="1"/>
  <c r="CG1052" i="79"/>
  <c r="CH1052" i="79" s="1"/>
  <c r="CG1053" i="79"/>
  <c r="CH1053" i="79" s="1"/>
  <c r="CG1054" i="79"/>
  <c r="CH1054" i="79" s="1"/>
  <c r="CG1055" i="79"/>
  <c r="CH1055" i="79" s="1"/>
  <c r="CG1056" i="79"/>
  <c r="CH1056" i="79" s="1"/>
  <c r="CG1057" i="79"/>
  <c r="CH1057" i="79" s="1"/>
  <c r="CG1058" i="79"/>
  <c r="CH1058" i="79" s="1"/>
  <c r="CG1059" i="79"/>
  <c r="CH1059" i="79" s="1"/>
  <c r="CG1060" i="79"/>
  <c r="CH1060" i="79" s="1"/>
  <c r="CG1061" i="79"/>
  <c r="CH1061" i="79" s="1"/>
  <c r="CG1062" i="79"/>
  <c r="CH1062" i="79" s="1"/>
  <c r="CG1063" i="79"/>
  <c r="CH1063" i="79" s="1"/>
  <c r="CG1064" i="79"/>
  <c r="CH1064" i="79" s="1"/>
  <c r="CG1065" i="79"/>
  <c r="CH1065" i="79" s="1"/>
  <c r="CG1066" i="79"/>
  <c r="CH1066" i="79" s="1"/>
  <c r="CG1067" i="79"/>
  <c r="CH1067" i="79" s="1"/>
  <c r="CG1068" i="79"/>
  <c r="CH1068" i="79" s="1"/>
  <c r="CG1069" i="79"/>
  <c r="CH1069" i="79" s="1"/>
  <c r="CG1070" i="79"/>
  <c r="CH1070" i="79" s="1"/>
  <c r="CG1071" i="79"/>
  <c r="CH1071" i="79" s="1"/>
  <c r="CG1072" i="79"/>
  <c r="CH1072" i="79" s="1"/>
  <c r="CG1073" i="79"/>
  <c r="CH1073" i="79" s="1"/>
  <c r="CG1074" i="79"/>
  <c r="CH1074" i="79" s="1"/>
  <c r="CG1075" i="79"/>
  <c r="CH1075" i="79" s="1"/>
  <c r="CG1076" i="79"/>
  <c r="CH1076" i="79" s="1"/>
  <c r="CG1077" i="79"/>
  <c r="CH1077" i="79" s="1"/>
  <c r="CG1078" i="79"/>
  <c r="CH1078" i="79" s="1"/>
  <c r="CG1079" i="79"/>
  <c r="CH1079" i="79" s="1"/>
  <c r="CG1080" i="79"/>
  <c r="CH1080" i="79" s="1"/>
  <c r="CG1081" i="79"/>
  <c r="CH1081" i="79" s="1"/>
  <c r="CG1082" i="79"/>
  <c r="CH1082" i="79" s="1"/>
  <c r="CG1083" i="79"/>
  <c r="CH1083" i="79" s="1"/>
  <c r="CG1084" i="79"/>
  <c r="CG1085" i="79"/>
  <c r="CH1085" i="79" s="1"/>
  <c r="CG1086" i="79"/>
  <c r="CH1086" i="79" s="1"/>
  <c r="CG1087" i="79"/>
  <c r="CH1087" i="79" s="1"/>
  <c r="CG1088" i="79"/>
  <c r="CH1088" i="79" s="1"/>
  <c r="CG1089" i="79"/>
  <c r="CH1089" i="79" s="1"/>
  <c r="CG1090" i="79"/>
  <c r="CH1090" i="79" s="1"/>
  <c r="CG1091" i="79"/>
  <c r="CH1091" i="79" s="1"/>
  <c r="CG1092" i="79"/>
  <c r="CH1092" i="79" s="1"/>
  <c r="CG1093" i="79"/>
  <c r="CH1093" i="79" s="1"/>
  <c r="CG1094" i="79"/>
  <c r="CH1094" i="79" s="1"/>
  <c r="CG1095" i="79"/>
  <c r="CH1095" i="79" s="1"/>
  <c r="CG1096" i="79"/>
  <c r="CH1096" i="79" s="1"/>
  <c r="CG1097" i="79"/>
  <c r="CH1097" i="79" s="1"/>
  <c r="CG1098" i="79"/>
  <c r="CH1098" i="79" s="1"/>
  <c r="CG1099" i="79"/>
  <c r="CH1099" i="79" s="1"/>
  <c r="CG1100" i="79"/>
  <c r="CH1100" i="79" s="1"/>
  <c r="CG1101" i="79"/>
  <c r="CH1101" i="79" s="1"/>
  <c r="CG1102" i="79"/>
  <c r="CH1102" i="79" s="1"/>
  <c r="CG1103" i="79"/>
  <c r="CH1103" i="79" s="1"/>
  <c r="CG1104" i="79"/>
  <c r="CH1104" i="79" s="1"/>
  <c r="CG1105" i="79"/>
  <c r="CH1105" i="79" s="1"/>
  <c r="CG1106" i="79"/>
  <c r="CH1106" i="79" s="1"/>
  <c r="CG1107" i="79"/>
  <c r="CH1107" i="79" s="1"/>
  <c r="CG1108" i="79"/>
  <c r="CH1108" i="79" s="1"/>
  <c r="CG1109" i="79"/>
  <c r="CH1109" i="79" s="1"/>
  <c r="CG1110" i="79"/>
  <c r="CH1110" i="79" s="1"/>
  <c r="CG1111" i="79"/>
  <c r="CH1111" i="79" s="1"/>
  <c r="CG1112" i="79"/>
  <c r="CH1112" i="79" s="1"/>
  <c r="CG1113" i="79"/>
  <c r="CH1113" i="79" s="1"/>
  <c r="CG1114" i="79"/>
  <c r="CH1114" i="79" s="1"/>
  <c r="CG1115" i="79"/>
  <c r="CH1115" i="79" s="1"/>
  <c r="CG1116" i="79"/>
  <c r="CH1116" i="79" s="1"/>
  <c r="CG1117" i="79"/>
  <c r="CH1117" i="79" s="1"/>
  <c r="CG1118" i="79"/>
  <c r="CH1118" i="79" s="1"/>
  <c r="CG1119" i="79"/>
  <c r="CH1119" i="79" s="1"/>
  <c r="CG1120" i="79"/>
  <c r="CH1120" i="79" s="1"/>
  <c r="CG1121" i="79"/>
  <c r="CH1121" i="79" s="1"/>
  <c r="CG1122" i="79"/>
  <c r="CH1122" i="79" s="1"/>
  <c r="CG1123" i="79"/>
  <c r="CH1123" i="79" s="1"/>
  <c r="CG1124" i="79"/>
  <c r="CG1125" i="79"/>
  <c r="CH1125" i="79" s="1"/>
  <c r="CG1126" i="79"/>
  <c r="CH1126" i="79" s="1"/>
  <c r="CG1127" i="79"/>
  <c r="CH1127" i="79" s="1"/>
  <c r="CG1128" i="79"/>
  <c r="CH1128" i="79" s="1"/>
  <c r="CG1129" i="79"/>
  <c r="CH1129" i="79" s="1"/>
  <c r="CG1130" i="79"/>
  <c r="CH1130" i="79" s="1"/>
  <c r="CG1131" i="79"/>
  <c r="CH1131" i="79" s="1"/>
  <c r="CG1132" i="79"/>
  <c r="CH1132" i="79" s="1"/>
  <c r="CG1133" i="79"/>
  <c r="CH1133" i="79" s="1"/>
  <c r="CG1134" i="79"/>
  <c r="CH1134" i="79" s="1"/>
  <c r="CG1135" i="79"/>
  <c r="CH1135" i="79" s="1"/>
  <c r="CG1136" i="79"/>
  <c r="CH1136" i="79" s="1"/>
  <c r="CG1137" i="79"/>
  <c r="CH1137" i="79" s="1"/>
  <c r="CG1138" i="79"/>
  <c r="CH1138" i="79" s="1"/>
  <c r="CG1139" i="79"/>
  <c r="CH1139" i="79" s="1"/>
  <c r="CG1140" i="79"/>
  <c r="CH1140" i="79" s="1"/>
  <c r="CG1141" i="79"/>
  <c r="CH1141" i="79" s="1"/>
  <c r="CG1142" i="79"/>
  <c r="CH1142" i="79" s="1"/>
  <c r="CG1143" i="79"/>
  <c r="CH1143" i="79" s="1"/>
  <c r="CG1144" i="79"/>
  <c r="CH1144" i="79" s="1"/>
  <c r="CG1145" i="79"/>
  <c r="CH1145" i="79" s="1"/>
  <c r="CG1146" i="79"/>
  <c r="CH1146" i="79" s="1"/>
  <c r="CG1147" i="79"/>
  <c r="CH1147" i="79" s="1"/>
  <c r="CG1148" i="79"/>
  <c r="CH1148" i="79" s="1"/>
  <c r="CG1149" i="79"/>
  <c r="CH1149" i="79" s="1"/>
  <c r="CG1150" i="79"/>
  <c r="CH1150" i="79" s="1"/>
  <c r="CG1151" i="79"/>
  <c r="CH1151" i="79" s="1"/>
  <c r="CG1152" i="79"/>
  <c r="CH1152" i="79" s="1"/>
  <c r="CG1153" i="79"/>
  <c r="CH1153" i="79" s="1"/>
  <c r="CG1154" i="79"/>
  <c r="CH1154" i="79" s="1"/>
  <c r="CG1155" i="79"/>
  <c r="CH1155" i="79" s="1"/>
  <c r="CG1156" i="79"/>
  <c r="CH1156" i="79" s="1"/>
  <c r="CG1157" i="79"/>
  <c r="CH1157" i="79" s="1"/>
  <c r="CG1158" i="79"/>
  <c r="CH1158" i="79" s="1"/>
  <c r="CG1159" i="79"/>
  <c r="CH1159" i="79" s="1"/>
  <c r="CG1160" i="79"/>
  <c r="CH1160" i="79" s="1"/>
  <c r="CG1161" i="79"/>
  <c r="CH1161" i="79" s="1"/>
  <c r="CG1162" i="79"/>
  <c r="CH1162" i="79" s="1"/>
  <c r="CG1163" i="79"/>
  <c r="CH1163" i="79" s="1"/>
  <c r="CG1164" i="79"/>
  <c r="CG1165" i="79"/>
  <c r="CH1165" i="79" s="1"/>
  <c r="CG1166" i="79"/>
  <c r="CH1166" i="79" s="1"/>
  <c r="CG1167" i="79"/>
  <c r="CH1167" i="79" s="1"/>
  <c r="CG1168" i="79"/>
  <c r="CH1168" i="79" s="1"/>
  <c r="CG1169" i="79"/>
  <c r="CH1169" i="79" s="1"/>
  <c r="CG1170" i="79"/>
  <c r="CH1170" i="79" s="1"/>
  <c r="CG1171" i="79"/>
  <c r="CH1171" i="79" s="1"/>
  <c r="CG1172" i="79"/>
  <c r="CH1172" i="79" s="1"/>
  <c r="CG1173" i="79"/>
  <c r="CH1173" i="79" s="1"/>
  <c r="CG1174" i="79"/>
  <c r="CH1174" i="79" s="1"/>
  <c r="CG1175" i="79"/>
  <c r="CH1175" i="79" s="1"/>
  <c r="CG1176" i="79"/>
  <c r="CH1176" i="79" s="1"/>
  <c r="CG1177" i="79"/>
  <c r="CH1177" i="79" s="1"/>
  <c r="CG1178" i="79"/>
  <c r="CH1178" i="79" s="1"/>
  <c r="CG1179" i="79"/>
  <c r="CH1179" i="79" s="1"/>
  <c r="CG1180" i="79"/>
  <c r="CH1180" i="79" s="1"/>
  <c r="CG1181" i="79"/>
  <c r="CH1181" i="79" s="1"/>
  <c r="CG1182" i="79"/>
  <c r="CH1182" i="79" s="1"/>
  <c r="CG1183" i="79"/>
  <c r="CH1183" i="79" s="1"/>
  <c r="CG1184" i="79"/>
  <c r="CH1184" i="79" s="1"/>
  <c r="CG1185" i="79"/>
  <c r="CH1185" i="79" s="1"/>
  <c r="CG1186" i="79"/>
  <c r="CH1186" i="79" s="1"/>
  <c r="CG1187" i="79"/>
  <c r="CH1187" i="79" s="1"/>
  <c r="CG1188" i="79"/>
  <c r="CH1188" i="79" s="1"/>
  <c r="CG1189" i="79"/>
  <c r="CH1189" i="79" s="1"/>
  <c r="CG1190" i="79"/>
  <c r="CH1190" i="79" s="1"/>
  <c r="CG1191" i="79"/>
  <c r="CH1191" i="79" s="1"/>
  <c r="CG1192" i="79"/>
  <c r="CH1192" i="79" s="1"/>
  <c r="CG1193" i="79"/>
  <c r="CH1193" i="79" s="1"/>
  <c r="CG1194" i="79"/>
  <c r="CH1194" i="79" s="1"/>
  <c r="CG1195" i="79"/>
  <c r="CH1195" i="79" s="1"/>
  <c r="CG1196" i="79"/>
  <c r="CH1196" i="79" s="1"/>
  <c r="CG1197" i="79"/>
  <c r="CH1197" i="79" s="1"/>
  <c r="CG1198" i="79"/>
  <c r="CH1198" i="79" s="1"/>
  <c r="CG1199" i="79"/>
  <c r="CH1199" i="79" s="1"/>
  <c r="CG1200" i="79"/>
  <c r="CH1200" i="79" s="1"/>
  <c r="CG1201" i="79"/>
  <c r="CH1201" i="79" s="1"/>
  <c r="CG1202" i="79"/>
  <c r="CH1202" i="79" s="1"/>
  <c r="CG1203" i="79"/>
  <c r="CH1203" i="79" s="1"/>
  <c r="CG4" i="79"/>
  <c r="CC5" i="79"/>
  <c r="CE5" i="79" s="1"/>
  <c r="CC6" i="79"/>
  <c r="CE6" i="79" s="1"/>
  <c r="CC7" i="79"/>
  <c r="CE7" i="79" s="1"/>
  <c r="CC8" i="79"/>
  <c r="CD8" i="79" s="1"/>
  <c r="CC9" i="79"/>
  <c r="CE9" i="79" s="1"/>
  <c r="CC10" i="79"/>
  <c r="CE10" i="79" s="1"/>
  <c r="CC11" i="79"/>
  <c r="CE11" i="79" s="1"/>
  <c r="CC12" i="79"/>
  <c r="CC13" i="79"/>
  <c r="CE13" i="79" s="1"/>
  <c r="CC14" i="79"/>
  <c r="CE14" i="79" s="1"/>
  <c r="CC15" i="79"/>
  <c r="CC16" i="79"/>
  <c r="CD16" i="79" s="1"/>
  <c r="CC17" i="79"/>
  <c r="CE17" i="79" s="1"/>
  <c r="CC18" i="79"/>
  <c r="CE18" i="79" s="1"/>
  <c r="CC19" i="79"/>
  <c r="CE19" i="79" s="1"/>
  <c r="CC20" i="79"/>
  <c r="CC21" i="79"/>
  <c r="CE21" i="79" s="1"/>
  <c r="CC22" i="79"/>
  <c r="CE22" i="79" s="1"/>
  <c r="CC23" i="79"/>
  <c r="CE23" i="79" s="1"/>
  <c r="CC24" i="79"/>
  <c r="CC25" i="79"/>
  <c r="CE25" i="79" s="1"/>
  <c r="CC26" i="79"/>
  <c r="CE26" i="79" s="1"/>
  <c r="CC27" i="79"/>
  <c r="CC28" i="79"/>
  <c r="CD28" i="79" s="1"/>
  <c r="CC29" i="79"/>
  <c r="CE29" i="79" s="1"/>
  <c r="CC30" i="79"/>
  <c r="CE30" i="79" s="1"/>
  <c r="CC31" i="79"/>
  <c r="CE31" i="79" s="1"/>
  <c r="CC32" i="79"/>
  <c r="CC33" i="79"/>
  <c r="CE33" i="79" s="1"/>
  <c r="CC34" i="79"/>
  <c r="CE34" i="79" s="1"/>
  <c r="CC35" i="79"/>
  <c r="CE35" i="79" s="1"/>
  <c r="CC36" i="79"/>
  <c r="CC37" i="79"/>
  <c r="CE37" i="79" s="1"/>
  <c r="CC38" i="79"/>
  <c r="CE38" i="79" s="1"/>
  <c r="CC39" i="79"/>
  <c r="CC40" i="79"/>
  <c r="CC41" i="79"/>
  <c r="CE41" i="79" s="1"/>
  <c r="CC42" i="79"/>
  <c r="CE42" i="79" s="1"/>
  <c r="CC43" i="79"/>
  <c r="CE43" i="79" s="1"/>
  <c r="CC44" i="79"/>
  <c r="CC45" i="79"/>
  <c r="CE45" i="79" s="1"/>
  <c r="CC46" i="79"/>
  <c r="CE46" i="79" s="1"/>
  <c r="CC47" i="79"/>
  <c r="CE47" i="79" s="1"/>
  <c r="CC48" i="79"/>
  <c r="CC49" i="79"/>
  <c r="CE49" i="79" s="1"/>
  <c r="CC50" i="79"/>
  <c r="CE50" i="79" s="1"/>
  <c r="CC51" i="79"/>
  <c r="CC52" i="79"/>
  <c r="CC53" i="79"/>
  <c r="CE53" i="79" s="1"/>
  <c r="CC54" i="79"/>
  <c r="CE54" i="79" s="1"/>
  <c r="CC55" i="79"/>
  <c r="CE55" i="79" s="1"/>
  <c r="CC56" i="79"/>
  <c r="CC57" i="79"/>
  <c r="CE57" i="79" s="1"/>
  <c r="CC58" i="79"/>
  <c r="CE58" i="79" s="1"/>
  <c r="CC59" i="79"/>
  <c r="CE59" i="79" s="1"/>
  <c r="CC60" i="79"/>
  <c r="CC61" i="79"/>
  <c r="CE61" i="79" s="1"/>
  <c r="CC62" i="79"/>
  <c r="CE62" i="79" s="1"/>
  <c r="CC63" i="79"/>
  <c r="CC64" i="79"/>
  <c r="CC65" i="79"/>
  <c r="CE65" i="79" s="1"/>
  <c r="CC66" i="79"/>
  <c r="CE66" i="79" s="1"/>
  <c r="CC67" i="79"/>
  <c r="CE67" i="79" s="1"/>
  <c r="CC68" i="79"/>
  <c r="CC69" i="79"/>
  <c r="CE69" i="79" s="1"/>
  <c r="CC70" i="79"/>
  <c r="CE70" i="79" s="1"/>
  <c r="CC71" i="79"/>
  <c r="CE71" i="79" s="1"/>
  <c r="CC72" i="79"/>
  <c r="CC73" i="79"/>
  <c r="CE73" i="79" s="1"/>
  <c r="CC74" i="79"/>
  <c r="CE74" i="79" s="1"/>
  <c r="CC75" i="79"/>
  <c r="CC76" i="79"/>
  <c r="CD76" i="79" s="1"/>
  <c r="CC77" i="79"/>
  <c r="CE77" i="79" s="1"/>
  <c r="CC78" i="79"/>
  <c r="CE78" i="79" s="1"/>
  <c r="CC79" i="79"/>
  <c r="CE79" i="79" s="1"/>
  <c r="CC80" i="79"/>
  <c r="CC81" i="79"/>
  <c r="CE81" i="79" s="1"/>
  <c r="CC82" i="79"/>
  <c r="CE82" i="79" s="1"/>
  <c r="CC83" i="79"/>
  <c r="CE83" i="79" s="1"/>
  <c r="CC84" i="79"/>
  <c r="CC85" i="79"/>
  <c r="CE85" i="79" s="1"/>
  <c r="CC86" i="79"/>
  <c r="CE86" i="79" s="1"/>
  <c r="CC87" i="79"/>
  <c r="CC88" i="79"/>
  <c r="CC89" i="79"/>
  <c r="CE89" i="79" s="1"/>
  <c r="CC90" i="79"/>
  <c r="CE90" i="79" s="1"/>
  <c r="CC91" i="79"/>
  <c r="CE91" i="79" s="1"/>
  <c r="CC92" i="79"/>
  <c r="CC93" i="79"/>
  <c r="CE93" i="79" s="1"/>
  <c r="CC94" i="79"/>
  <c r="CE94" i="79" s="1"/>
  <c r="CC95" i="79"/>
  <c r="CE95" i="79" s="1"/>
  <c r="CC96" i="79"/>
  <c r="CC97" i="79"/>
  <c r="CE97" i="79" s="1"/>
  <c r="CC98" i="79"/>
  <c r="CE98" i="79" s="1"/>
  <c r="CC99" i="79"/>
  <c r="CC100" i="79"/>
  <c r="CD100" i="79" s="1"/>
  <c r="CC101" i="79"/>
  <c r="CE101" i="79" s="1"/>
  <c r="CC102" i="79"/>
  <c r="CE102" i="79" s="1"/>
  <c r="CC103" i="79"/>
  <c r="CE103" i="79" s="1"/>
  <c r="CC104" i="79"/>
  <c r="CC105" i="79"/>
  <c r="CE105" i="79" s="1"/>
  <c r="CC106" i="79"/>
  <c r="CE106" i="79" s="1"/>
  <c r="CC107" i="79"/>
  <c r="CE107" i="79" s="1"/>
  <c r="CC108" i="79"/>
  <c r="CC109" i="79"/>
  <c r="CE109" i="79" s="1"/>
  <c r="CC110" i="79"/>
  <c r="CE110" i="79" s="1"/>
  <c r="CC111" i="79"/>
  <c r="CC112" i="79"/>
  <c r="CC113" i="79"/>
  <c r="CE113" i="79" s="1"/>
  <c r="CC114" i="79"/>
  <c r="CE114" i="79" s="1"/>
  <c r="CC115" i="79"/>
  <c r="CE115" i="79" s="1"/>
  <c r="CC116" i="79"/>
  <c r="CC117" i="79"/>
  <c r="CE117" i="79" s="1"/>
  <c r="CC118" i="79"/>
  <c r="CE118" i="79" s="1"/>
  <c r="CC119" i="79"/>
  <c r="CE119" i="79" s="1"/>
  <c r="CC120" i="79"/>
  <c r="CC121" i="79"/>
  <c r="CE121" i="79" s="1"/>
  <c r="CC122" i="79"/>
  <c r="CE122" i="79" s="1"/>
  <c r="CC123" i="79"/>
  <c r="CC124" i="79"/>
  <c r="CD124" i="79" s="1"/>
  <c r="CC125" i="79"/>
  <c r="CE125" i="79" s="1"/>
  <c r="CC126" i="79"/>
  <c r="CE126" i="79" s="1"/>
  <c r="CC127" i="79"/>
  <c r="CE127" i="79" s="1"/>
  <c r="CC128" i="79"/>
  <c r="CC129" i="79"/>
  <c r="CE129" i="79" s="1"/>
  <c r="CC130" i="79"/>
  <c r="CE130" i="79" s="1"/>
  <c r="CC131" i="79"/>
  <c r="CE131" i="79" s="1"/>
  <c r="CC132" i="79"/>
  <c r="CC133" i="79"/>
  <c r="CE133" i="79" s="1"/>
  <c r="CC134" i="79"/>
  <c r="CE134" i="79" s="1"/>
  <c r="CC135" i="79"/>
  <c r="CC136" i="79"/>
  <c r="CC137" i="79"/>
  <c r="CE137" i="79" s="1"/>
  <c r="CC138" i="79"/>
  <c r="CE138" i="79" s="1"/>
  <c r="CC139" i="79"/>
  <c r="CE139" i="79" s="1"/>
  <c r="CC140" i="79"/>
  <c r="CC141" i="79"/>
  <c r="CE141" i="79" s="1"/>
  <c r="CC142" i="79"/>
  <c r="CE142" i="79" s="1"/>
  <c r="CC143" i="79"/>
  <c r="CE143" i="79" s="1"/>
  <c r="CC144" i="79"/>
  <c r="CC145" i="79"/>
  <c r="CE145" i="79" s="1"/>
  <c r="CC146" i="79"/>
  <c r="CE146" i="79" s="1"/>
  <c r="CC147" i="79"/>
  <c r="CC148" i="79"/>
  <c r="CC149" i="79"/>
  <c r="CE149" i="79" s="1"/>
  <c r="CC150" i="79"/>
  <c r="CE150" i="79" s="1"/>
  <c r="CC151" i="79"/>
  <c r="CE151" i="79" s="1"/>
  <c r="CC152" i="79"/>
  <c r="CC153" i="79"/>
  <c r="CE153" i="79" s="1"/>
  <c r="CC154" i="79"/>
  <c r="CE154" i="79" s="1"/>
  <c r="CC155" i="79"/>
  <c r="CE155" i="79" s="1"/>
  <c r="CC156" i="79"/>
  <c r="CC157" i="79"/>
  <c r="CE157" i="79" s="1"/>
  <c r="CC158" i="79"/>
  <c r="CE158" i="79" s="1"/>
  <c r="CC159" i="79"/>
  <c r="CC160" i="79"/>
  <c r="CD160" i="79" s="1"/>
  <c r="CC161" i="79"/>
  <c r="CE161" i="79" s="1"/>
  <c r="CC162" i="79"/>
  <c r="CE162" i="79" s="1"/>
  <c r="CC163" i="79"/>
  <c r="CE163" i="79" s="1"/>
  <c r="CC164" i="79"/>
  <c r="CC165" i="79"/>
  <c r="CE165" i="79" s="1"/>
  <c r="CC166" i="79"/>
  <c r="CE166" i="79" s="1"/>
  <c r="CC167" i="79"/>
  <c r="CE167" i="79" s="1"/>
  <c r="CC168" i="79"/>
  <c r="CC169" i="79"/>
  <c r="CE169" i="79" s="1"/>
  <c r="CC170" i="79"/>
  <c r="CE170" i="79" s="1"/>
  <c r="CC171" i="79"/>
  <c r="CC172" i="79"/>
  <c r="CD172" i="79" s="1"/>
  <c r="CC173" i="79"/>
  <c r="CE173" i="79" s="1"/>
  <c r="CC174" i="79"/>
  <c r="CE174" i="79" s="1"/>
  <c r="CC175" i="79"/>
  <c r="CE175" i="79" s="1"/>
  <c r="CC176" i="79"/>
  <c r="CC177" i="79"/>
  <c r="CE177" i="79" s="1"/>
  <c r="CC178" i="79"/>
  <c r="CE178" i="79" s="1"/>
  <c r="CC179" i="79"/>
  <c r="CE179" i="79" s="1"/>
  <c r="CC180" i="79"/>
  <c r="CC181" i="79"/>
  <c r="CE181" i="79" s="1"/>
  <c r="CC182" i="79"/>
  <c r="CE182" i="79" s="1"/>
  <c r="CC183" i="79"/>
  <c r="CC184" i="79"/>
  <c r="CC185" i="79"/>
  <c r="CE185" i="79" s="1"/>
  <c r="CC186" i="79"/>
  <c r="CE186" i="79" s="1"/>
  <c r="CC187" i="79"/>
  <c r="CE187" i="79" s="1"/>
  <c r="CC188" i="79"/>
  <c r="CC189" i="79"/>
  <c r="CE189" i="79" s="1"/>
  <c r="CC190" i="79"/>
  <c r="CE190" i="79" s="1"/>
  <c r="CC191" i="79"/>
  <c r="CE191" i="79" s="1"/>
  <c r="CC192" i="79"/>
  <c r="CC193" i="79"/>
  <c r="CE193" i="79" s="1"/>
  <c r="CC194" i="79"/>
  <c r="CE194" i="79" s="1"/>
  <c r="CC195" i="79"/>
  <c r="CC196" i="79"/>
  <c r="CC197" i="79"/>
  <c r="CE197" i="79" s="1"/>
  <c r="CC198" i="79"/>
  <c r="CE198" i="79" s="1"/>
  <c r="CC199" i="79"/>
  <c r="CE199" i="79" s="1"/>
  <c r="CC200" i="79"/>
  <c r="CC201" i="79"/>
  <c r="CE201" i="79" s="1"/>
  <c r="CC202" i="79"/>
  <c r="CE202" i="79" s="1"/>
  <c r="CC203" i="79"/>
  <c r="CE203" i="79" s="1"/>
  <c r="CC204" i="79"/>
  <c r="CC205" i="79"/>
  <c r="CE205" i="79" s="1"/>
  <c r="CC206" i="79"/>
  <c r="CE206" i="79" s="1"/>
  <c r="CC207" i="79"/>
  <c r="CC208" i="79"/>
  <c r="CC209" i="79"/>
  <c r="CE209" i="79" s="1"/>
  <c r="CC210" i="79"/>
  <c r="CE210" i="79" s="1"/>
  <c r="CC211" i="79"/>
  <c r="CE211" i="79" s="1"/>
  <c r="CC212" i="79"/>
  <c r="CC213" i="79"/>
  <c r="CE213" i="79" s="1"/>
  <c r="CC214" i="79"/>
  <c r="CE214" i="79" s="1"/>
  <c r="CC215" i="79"/>
  <c r="CE215" i="79" s="1"/>
  <c r="CC216" i="79"/>
  <c r="CC217" i="79"/>
  <c r="CE217" i="79" s="1"/>
  <c r="CC218" i="79"/>
  <c r="CE218" i="79" s="1"/>
  <c r="CC219" i="79"/>
  <c r="CC220" i="79"/>
  <c r="CD220" i="79" s="1"/>
  <c r="CC221" i="79"/>
  <c r="CE221" i="79" s="1"/>
  <c r="CC222" i="79"/>
  <c r="CE222" i="79" s="1"/>
  <c r="CC223" i="79"/>
  <c r="CE223" i="79" s="1"/>
  <c r="CC224" i="79"/>
  <c r="CC225" i="79"/>
  <c r="CE225" i="79" s="1"/>
  <c r="CC226" i="79"/>
  <c r="CE226" i="79" s="1"/>
  <c r="CC227" i="79"/>
  <c r="CE227" i="79" s="1"/>
  <c r="CC228" i="79"/>
  <c r="CC229" i="79"/>
  <c r="CE229" i="79" s="1"/>
  <c r="CC230" i="79"/>
  <c r="CE230" i="79" s="1"/>
  <c r="CC231" i="79"/>
  <c r="CC232" i="79"/>
  <c r="CC233" i="79"/>
  <c r="CE233" i="79" s="1"/>
  <c r="CC234" i="79"/>
  <c r="CE234" i="79" s="1"/>
  <c r="CC235" i="79"/>
  <c r="CE235" i="79" s="1"/>
  <c r="CC236" i="79"/>
  <c r="CC237" i="79"/>
  <c r="CE237" i="79" s="1"/>
  <c r="CC238" i="79"/>
  <c r="CE238" i="79" s="1"/>
  <c r="CC239" i="79"/>
  <c r="CE239" i="79" s="1"/>
  <c r="CC240" i="79"/>
  <c r="CC241" i="79"/>
  <c r="CE241" i="79" s="1"/>
  <c r="CC242" i="79"/>
  <c r="CE242" i="79" s="1"/>
  <c r="CC243" i="79"/>
  <c r="CC244" i="79"/>
  <c r="CD244" i="79" s="1"/>
  <c r="CC245" i="79"/>
  <c r="CE245" i="79" s="1"/>
  <c r="CC246" i="79"/>
  <c r="CE246" i="79" s="1"/>
  <c r="CC247" i="79"/>
  <c r="CE247" i="79" s="1"/>
  <c r="CC248" i="79"/>
  <c r="CC249" i="79"/>
  <c r="CE249" i="79" s="1"/>
  <c r="CC250" i="79"/>
  <c r="CE250" i="79" s="1"/>
  <c r="CC251" i="79"/>
  <c r="CE251" i="79" s="1"/>
  <c r="CC252" i="79"/>
  <c r="CC253" i="79"/>
  <c r="CE253" i="79" s="1"/>
  <c r="CC254" i="79"/>
  <c r="CE254" i="79" s="1"/>
  <c r="CC255" i="79"/>
  <c r="CD255" i="79" s="1"/>
  <c r="CC256" i="79"/>
  <c r="CC257" i="79"/>
  <c r="CE257" i="79" s="1"/>
  <c r="CC258" i="79"/>
  <c r="CE258" i="79" s="1"/>
  <c r="CC259" i="79"/>
  <c r="CE259" i="79" s="1"/>
  <c r="CC260" i="79"/>
  <c r="CC261" i="79"/>
  <c r="CC262" i="79"/>
  <c r="CE262" i="79" s="1"/>
  <c r="CC263" i="79"/>
  <c r="CE263" i="79" s="1"/>
  <c r="CC264" i="79"/>
  <c r="CC265" i="79"/>
  <c r="CE265" i="79" s="1"/>
  <c r="CC266" i="79"/>
  <c r="CE266" i="79" s="1"/>
  <c r="CC267" i="79"/>
  <c r="CC268" i="79"/>
  <c r="CD268" i="79" s="1"/>
  <c r="CC269" i="79"/>
  <c r="CE269" i="79" s="1"/>
  <c r="CC270" i="79"/>
  <c r="CE270" i="79" s="1"/>
  <c r="CC271" i="79"/>
  <c r="CE271" i="79" s="1"/>
  <c r="CC272" i="79"/>
  <c r="CC273" i="79"/>
  <c r="CE273" i="79" s="1"/>
  <c r="CC274" i="79"/>
  <c r="CE274" i="79" s="1"/>
  <c r="CC275" i="79"/>
  <c r="CE275" i="79" s="1"/>
  <c r="CC276" i="79"/>
  <c r="CC277" i="79"/>
  <c r="CE277" i="79" s="1"/>
  <c r="CC278" i="79"/>
  <c r="CE278" i="79" s="1"/>
  <c r="CC279" i="79"/>
  <c r="CC280" i="79"/>
  <c r="CC281" i="79"/>
  <c r="CE281" i="79" s="1"/>
  <c r="CC282" i="79"/>
  <c r="CE282" i="79" s="1"/>
  <c r="CC283" i="79"/>
  <c r="CE283" i="79" s="1"/>
  <c r="CC284" i="79"/>
  <c r="CC285" i="79"/>
  <c r="CE285" i="79" s="1"/>
  <c r="CC286" i="79"/>
  <c r="CE286" i="79" s="1"/>
  <c r="CC287" i="79"/>
  <c r="CE287" i="79" s="1"/>
  <c r="CC288" i="79"/>
  <c r="CC289" i="79"/>
  <c r="CE289" i="79" s="1"/>
  <c r="CC290" i="79"/>
  <c r="CE290" i="79" s="1"/>
  <c r="CC291" i="79"/>
  <c r="CC292" i="79"/>
  <c r="CC293" i="79"/>
  <c r="CE293" i="79" s="1"/>
  <c r="CC294" i="79"/>
  <c r="CE294" i="79" s="1"/>
  <c r="CC295" i="79"/>
  <c r="CE295" i="79" s="1"/>
  <c r="CC296" i="79"/>
  <c r="CC297" i="79"/>
  <c r="CE297" i="79" s="1"/>
  <c r="CC298" i="79"/>
  <c r="CE298" i="79" s="1"/>
  <c r="CC299" i="79"/>
  <c r="CE299" i="79" s="1"/>
  <c r="CC300" i="79"/>
  <c r="CC301" i="79"/>
  <c r="CE301" i="79" s="1"/>
  <c r="CC302" i="79"/>
  <c r="CE302" i="79" s="1"/>
  <c r="CC303" i="79"/>
  <c r="CC304" i="79"/>
  <c r="CD304" i="79" s="1"/>
  <c r="CC305" i="79"/>
  <c r="CE305" i="79" s="1"/>
  <c r="CC306" i="79"/>
  <c r="CE306" i="79" s="1"/>
  <c r="CC307" i="79"/>
  <c r="CE307" i="79" s="1"/>
  <c r="CC308" i="79"/>
  <c r="CC309" i="79"/>
  <c r="CE309" i="79" s="1"/>
  <c r="CC310" i="79"/>
  <c r="CE310" i="79" s="1"/>
  <c r="CC311" i="79"/>
  <c r="CE311" i="79" s="1"/>
  <c r="CC312" i="79"/>
  <c r="CC313" i="79"/>
  <c r="CE313" i="79" s="1"/>
  <c r="CC314" i="79"/>
  <c r="CE314" i="79" s="1"/>
  <c r="CC315" i="79"/>
  <c r="CC316" i="79"/>
  <c r="CD316" i="79" s="1"/>
  <c r="CC317" i="79"/>
  <c r="CE317" i="79" s="1"/>
  <c r="CC318" i="79"/>
  <c r="CE318" i="79" s="1"/>
  <c r="CC319" i="79"/>
  <c r="CE319" i="79" s="1"/>
  <c r="CC320" i="79"/>
  <c r="CC321" i="79"/>
  <c r="CE321" i="79" s="1"/>
  <c r="CC322" i="79"/>
  <c r="CE322" i="79" s="1"/>
  <c r="CC323" i="79"/>
  <c r="CE323" i="79" s="1"/>
  <c r="CC324" i="79"/>
  <c r="CC325" i="79"/>
  <c r="CE325" i="79" s="1"/>
  <c r="CC326" i="79"/>
  <c r="CE326" i="79" s="1"/>
  <c r="CC327" i="79"/>
  <c r="CC328" i="79"/>
  <c r="CC329" i="79"/>
  <c r="CE329" i="79" s="1"/>
  <c r="CC330" i="79"/>
  <c r="CE330" i="79" s="1"/>
  <c r="CC331" i="79"/>
  <c r="CE331" i="79" s="1"/>
  <c r="CC332" i="79"/>
  <c r="CC333" i="79"/>
  <c r="CE333" i="79" s="1"/>
  <c r="CC334" i="79"/>
  <c r="CE334" i="79" s="1"/>
  <c r="CC335" i="79"/>
  <c r="CE335" i="79" s="1"/>
  <c r="CC336" i="79"/>
  <c r="CC337" i="79"/>
  <c r="CE337" i="79" s="1"/>
  <c r="CC338" i="79"/>
  <c r="CE338" i="79" s="1"/>
  <c r="CC339" i="79"/>
  <c r="CC340" i="79"/>
  <c r="CC341" i="79"/>
  <c r="CE341" i="79" s="1"/>
  <c r="CC342" i="79"/>
  <c r="CE342" i="79" s="1"/>
  <c r="CC343" i="79"/>
  <c r="CE343" i="79" s="1"/>
  <c r="CC344" i="79"/>
  <c r="CC345" i="79"/>
  <c r="CE345" i="79" s="1"/>
  <c r="CC346" i="79"/>
  <c r="CE346" i="79" s="1"/>
  <c r="CC347" i="79"/>
  <c r="CE347" i="79" s="1"/>
  <c r="CC348" i="79"/>
  <c r="CC349" i="79"/>
  <c r="CE349" i="79" s="1"/>
  <c r="CC350" i="79"/>
  <c r="CE350" i="79" s="1"/>
  <c r="CC351" i="79"/>
  <c r="CC352" i="79"/>
  <c r="CC353" i="79"/>
  <c r="CE353" i="79" s="1"/>
  <c r="CC354" i="79"/>
  <c r="CE354" i="79" s="1"/>
  <c r="CC355" i="79"/>
  <c r="CE355" i="79" s="1"/>
  <c r="CC356" i="79"/>
  <c r="CD356" i="79" s="1"/>
  <c r="CC357" i="79"/>
  <c r="CE357" i="79" s="1"/>
  <c r="CC358" i="79"/>
  <c r="CE358" i="79" s="1"/>
  <c r="CC359" i="79"/>
  <c r="CE359" i="79" s="1"/>
  <c r="CC360" i="79"/>
  <c r="CC361" i="79"/>
  <c r="CE361" i="79" s="1"/>
  <c r="CC362" i="79"/>
  <c r="CE362" i="79" s="1"/>
  <c r="CC363" i="79"/>
  <c r="CC364" i="79"/>
  <c r="CD364" i="79" s="1"/>
  <c r="CC365" i="79"/>
  <c r="CE365" i="79" s="1"/>
  <c r="CC366" i="79"/>
  <c r="CE366" i="79" s="1"/>
  <c r="CC367" i="79"/>
  <c r="CE367" i="79" s="1"/>
  <c r="CC368" i="79"/>
  <c r="CC369" i="79"/>
  <c r="CE369" i="79" s="1"/>
  <c r="CC370" i="79"/>
  <c r="CE370" i="79" s="1"/>
  <c r="CC371" i="79"/>
  <c r="CE371" i="79" s="1"/>
  <c r="CC372" i="79"/>
  <c r="CC373" i="79"/>
  <c r="CD373" i="79" s="1"/>
  <c r="CC374" i="79"/>
  <c r="CE374" i="79" s="1"/>
  <c r="CC375" i="79"/>
  <c r="CC376" i="79"/>
  <c r="CC377" i="79"/>
  <c r="CE377" i="79" s="1"/>
  <c r="CC378" i="79"/>
  <c r="CE378" i="79" s="1"/>
  <c r="CC379" i="79"/>
  <c r="CE379" i="79" s="1"/>
  <c r="CC380" i="79"/>
  <c r="CC381" i="79"/>
  <c r="CE381" i="79" s="1"/>
  <c r="CC382" i="79"/>
  <c r="CE382" i="79" s="1"/>
  <c r="CC383" i="79"/>
  <c r="CE383" i="79" s="1"/>
  <c r="CC384" i="79"/>
  <c r="CC385" i="79"/>
  <c r="CE385" i="79" s="1"/>
  <c r="CC386" i="79"/>
  <c r="CE386" i="79" s="1"/>
  <c r="CC387" i="79"/>
  <c r="CC388" i="79"/>
  <c r="CD388" i="79" s="1"/>
  <c r="CC389" i="79"/>
  <c r="CC390" i="79"/>
  <c r="CE390" i="79" s="1"/>
  <c r="CC391" i="79"/>
  <c r="CE391" i="79" s="1"/>
  <c r="CC392" i="79"/>
  <c r="CC393" i="79"/>
  <c r="CE393" i="79" s="1"/>
  <c r="CC394" i="79"/>
  <c r="CE394" i="79" s="1"/>
  <c r="CC395" i="79"/>
  <c r="CE395" i="79" s="1"/>
  <c r="CC396" i="79"/>
  <c r="CC397" i="79"/>
  <c r="CE397" i="79" s="1"/>
  <c r="CC398" i="79"/>
  <c r="CE398" i="79" s="1"/>
  <c r="CC399" i="79"/>
  <c r="CC400" i="79"/>
  <c r="CC401" i="79"/>
  <c r="CE401" i="79" s="1"/>
  <c r="CC402" i="79"/>
  <c r="CE402" i="79" s="1"/>
  <c r="CC403" i="79"/>
  <c r="CE403" i="79" s="1"/>
  <c r="CC404" i="79"/>
  <c r="CC405" i="79"/>
  <c r="CC406" i="79"/>
  <c r="CE406" i="79" s="1"/>
  <c r="CC407" i="79"/>
  <c r="CE407" i="79" s="1"/>
  <c r="CC408" i="79"/>
  <c r="CC409" i="79"/>
  <c r="CE409" i="79" s="1"/>
  <c r="CC410" i="79"/>
  <c r="CE410" i="79" s="1"/>
  <c r="CC411" i="79"/>
  <c r="CC412" i="79"/>
  <c r="CD412" i="79" s="1"/>
  <c r="CC413" i="79"/>
  <c r="CE413" i="79" s="1"/>
  <c r="CC414" i="79"/>
  <c r="CE414" i="79" s="1"/>
  <c r="CC415" i="79"/>
  <c r="CC416" i="79"/>
  <c r="CC417" i="79"/>
  <c r="CE417" i="79" s="1"/>
  <c r="CC418" i="79"/>
  <c r="CE418" i="79" s="1"/>
  <c r="CC419" i="79"/>
  <c r="CE419" i="79" s="1"/>
  <c r="CC420" i="79"/>
  <c r="CC421" i="79"/>
  <c r="CD421" i="79" s="1"/>
  <c r="CC422" i="79"/>
  <c r="CE422" i="79" s="1"/>
  <c r="CC423" i="79"/>
  <c r="CC424" i="79"/>
  <c r="CC425" i="79"/>
  <c r="CE425" i="79" s="1"/>
  <c r="CC426" i="79"/>
  <c r="CE426" i="79" s="1"/>
  <c r="CC427" i="79"/>
  <c r="CE427" i="79" s="1"/>
  <c r="CC428" i="79"/>
  <c r="CC429" i="79"/>
  <c r="CE429" i="79" s="1"/>
  <c r="CC430" i="79"/>
  <c r="CE430" i="79" s="1"/>
  <c r="CC431" i="79"/>
  <c r="CC432" i="79"/>
  <c r="CC433" i="79"/>
  <c r="CE433" i="79" s="1"/>
  <c r="CC434" i="79"/>
  <c r="CE434" i="79" s="1"/>
  <c r="CC435" i="79"/>
  <c r="CC436" i="79"/>
  <c r="CC437" i="79"/>
  <c r="CC438" i="79"/>
  <c r="CE438" i="79" s="1"/>
  <c r="CC439" i="79"/>
  <c r="CE439" i="79" s="1"/>
  <c r="CC440" i="79"/>
  <c r="CC441" i="79"/>
  <c r="CE441" i="79" s="1"/>
  <c r="CC442" i="79"/>
  <c r="CE442" i="79" s="1"/>
  <c r="CC443" i="79"/>
  <c r="CE443" i="79" s="1"/>
  <c r="CC444" i="79"/>
  <c r="CC445" i="79"/>
  <c r="CE445" i="79" s="1"/>
  <c r="CC446" i="79"/>
  <c r="CE446" i="79" s="1"/>
  <c r="CC447" i="79"/>
  <c r="CC448" i="79"/>
  <c r="CD448" i="79" s="1"/>
  <c r="CC449" i="79"/>
  <c r="CE449" i="79" s="1"/>
  <c r="CC450" i="79"/>
  <c r="CE450" i="79" s="1"/>
  <c r="CC451" i="79"/>
  <c r="CE451" i="79" s="1"/>
  <c r="CC452" i="79"/>
  <c r="CC453" i="79"/>
  <c r="CC454" i="79"/>
  <c r="CE454" i="79" s="1"/>
  <c r="CC455" i="79"/>
  <c r="CE455" i="79" s="1"/>
  <c r="CC456" i="79"/>
  <c r="CC457" i="79"/>
  <c r="CE457" i="79" s="1"/>
  <c r="CC458" i="79"/>
  <c r="CE458" i="79" s="1"/>
  <c r="CC459" i="79"/>
  <c r="CC460" i="79"/>
  <c r="CD460" i="79" s="1"/>
  <c r="CC461" i="79"/>
  <c r="CE461" i="79" s="1"/>
  <c r="CC462" i="79"/>
  <c r="CE462" i="79" s="1"/>
  <c r="CC463" i="79"/>
  <c r="CC464" i="79"/>
  <c r="CC465" i="79"/>
  <c r="CE465" i="79" s="1"/>
  <c r="CC466" i="79"/>
  <c r="CE466" i="79" s="1"/>
  <c r="CC467" i="79"/>
  <c r="CE467" i="79" s="1"/>
  <c r="CC468" i="79"/>
  <c r="CC469" i="79"/>
  <c r="CC470" i="79"/>
  <c r="CE470" i="79" s="1"/>
  <c r="CC471" i="79"/>
  <c r="CC472" i="79"/>
  <c r="CC473" i="79"/>
  <c r="CE473" i="79" s="1"/>
  <c r="CC474" i="79"/>
  <c r="CE474" i="79" s="1"/>
  <c r="CC475" i="79"/>
  <c r="CE475" i="79" s="1"/>
  <c r="CC476" i="79"/>
  <c r="CC477" i="79"/>
  <c r="CE477" i="79" s="1"/>
  <c r="CC478" i="79"/>
  <c r="CE478" i="79" s="1"/>
  <c r="CC479" i="79"/>
  <c r="CC480" i="79"/>
  <c r="CC481" i="79"/>
  <c r="CE481" i="79" s="1"/>
  <c r="CC482" i="79"/>
  <c r="CE482" i="79" s="1"/>
  <c r="CC483" i="79"/>
  <c r="CC484" i="79"/>
  <c r="CC485" i="79"/>
  <c r="CC486" i="79"/>
  <c r="CE486" i="79" s="1"/>
  <c r="CC487" i="79"/>
  <c r="CE487" i="79" s="1"/>
  <c r="CC488" i="79"/>
  <c r="CC489" i="79"/>
  <c r="CE489" i="79" s="1"/>
  <c r="CC490" i="79"/>
  <c r="CE490" i="79" s="1"/>
  <c r="CC491" i="79"/>
  <c r="CE491" i="79" s="1"/>
  <c r="CC492" i="79"/>
  <c r="CC493" i="79"/>
  <c r="CE493" i="79" s="1"/>
  <c r="CC494" i="79"/>
  <c r="CE494" i="79" s="1"/>
  <c r="CC495" i="79"/>
  <c r="CC496" i="79"/>
  <c r="CC497" i="79"/>
  <c r="CE497" i="79" s="1"/>
  <c r="CC498" i="79"/>
  <c r="CE498" i="79" s="1"/>
  <c r="CC499" i="79"/>
  <c r="CE499" i="79" s="1"/>
  <c r="CC500" i="79"/>
  <c r="CC501" i="79"/>
  <c r="CC502" i="79"/>
  <c r="CE502" i="79" s="1"/>
  <c r="CC503" i="79"/>
  <c r="CE503" i="79" s="1"/>
  <c r="CC504" i="79"/>
  <c r="CC505" i="79"/>
  <c r="CE505" i="79" s="1"/>
  <c r="CC506" i="79"/>
  <c r="CE506" i="79" s="1"/>
  <c r="CC507" i="79"/>
  <c r="CC508" i="79"/>
  <c r="CD508" i="79" s="1"/>
  <c r="CC509" i="79"/>
  <c r="CE509" i="79" s="1"/>
  <c r="CC510" i="79"/>
  <c r="CE510" i="79" s="1"/>
  <c r="CC511" i="79"/>
  <c r="CC512" i="79"/>
  <c r="CC513" i="79"/>
  <c r="CE513" i="79" s="1"/>
  <c r="CC514" i="79"/>
  <c r="CE514" i="79" s="1"/>
  <c r="CC515" i="79"/>
  <c r="CE515" i="79" s="1"/>
  <c r="CC516" i="79"/>
  <c r="CC517" i="79"/>
  <c r="CC518" i="79"/>
  <c r="CE518" i="79" s="1"/>
  <c r="CC519" i="79"/>
  <c r="CC520" i="79"/>
  <c r="CC521" i="79"/>
  <c r="CE521" i="79" s="1"/>
  <c r="CC522" i="79"/>
  <c r="CE522" i="79" s="1"/>
  <c r="CC523" i="79"/>
  <c r="CE523" i="79" s="1"/>
  <c r="CC524" i="79"/>
  <c r="CC525" i="79"/>
  <c r="CE525" i="79" s="1"/>
  <c r="CC526" i="79"/>
  <c r="CE526" i="79" s="1"/>
  <c r="CC527" i="79"/>
  <c r="CC528" i="79"/>
  <c r="CC529" i="79"/>
  <c r="CE529" i="79" s="1"/>
  <c r="CC530" i="79"/>
  <c r="CE530" i="79" s="1"/>
  <c r="CC531" i="79"/>
  <c r="CC532" i="79"/>
  <c r="CD532" i="79" s="1"/>
  <c r="CC533" i="79"/>
  <c r="CC534" i="79"/>
  <c r="CE534" i="79" s="1"/>
  <c r="CC535" i="79"/>
  <c r="CE535" i="79" s="1"/>
  <c r="CC536" i="79"/>
  <c r="CC537" i="79"/>
  <c r="CE537" i="79" s="1"/>
  <c r="CC538" i="79"/>
  <c r="CE538" i="79" s="1"/>
  <c r="CC539" i="79"/>
  <c r="CE539" i="79" s="1"/>
  <c r="CC540" i="79"/>
  <c r="CC541" i="79"/>
  <c r="CE541" i="79" s="1"/>
  <c r="CC542" i="79"/>
  <c r="CE542" i="79" s="1"/>
  <c r="CC543" i="79"/>
  <c r="CC544" i="79"/>
  <c r="CC545" i="79"/>
  <c r="CE545" i="79" s="1"/>
  <c r="CC546" i="79"/>
  <c r="CE546" i="79" s="1"/>
  <c r="CC547" i="79"/>
  <c r="CE547" i="79" s="1"/>
  <c r="CC548" i="79"/>
  <c r="CC549" i="79"/>
  <c r="CC550" i="79"/>
  <c r="CE550" i="79" s="1"/>
  <c r="CC551" i="79"/>
  <c r="CE551" i="79" s="1"/>
  <c r="CC552" i="79"/>
  <c r="CC553" i="79"/>
  <c r="CE553" i="79" s="1"/>
  <c r="CC554" i="79"/>
  <c r="CE554" i="79" s="1"/>
  <c r="CC555" i="79"/>
  <c r="CC556" i="79"/>
  <c r="CD556" i="79" s="1"/>
  <c r="CC557" i="79"/>
  <c r="CE557" i="79" s="1"/>
  <c r="CC558" i="79"/>
  <c r="CE558" i="79" s="1"/>
  <c r="CC559" i="79"/>
  <c r="CC560" i="79"/>
  <c r="CC561" i="79"/>
  <c r="CE561" i="79" s="1"/>
  <c r="CC562" i="79"/>
  <c r="CE562" i="79" s="1"/>
  <c r="CC563" i="79"/>
  <c r="CE563" i="79" s="1"/>
  <c r="CC564" i="79"/>
  <c r="CC565" i="79"/>
  <c r="CC566" i="79"/>
  <c r="CE566" i="79" s="1"/>
  <c r="CC567" i="79"/>
  <c r="CC568" i="79"/>
  <c r="CC569" i="79"/>
  <c r="CE569" i="79" s="1"/>
  <c r="CC570" i="79"/>
  <c r="CE570" i="79" s="1"/>
  <c r="CC571" i="79"/>
  <c r="CE571" i="79" s="1"/>
  <c r="CC572" i="79"/>
  <c r="CC573" i="79"/>
  <c r="CE573" i="79" s="1"/>
  <c r="CC574" i="79"/>
  <c r="CE574" i="79" s="1"/>
  <c r="CC575" i="79"/>
  <c r="CC576" i="79"/>
  <c r="CC577" i="79"/>
  <c r="CE577" i="79" s="1"/>
  <c r="CC578" i="79"/>
  <c r="CE578" i="79" s="1"/>
  <c r="CC579" i="79"/>
  <c r="CC580" i="79"/>
  <c r="CC581" i="79"/>
  <c r="CC582" i="79"/>
  <c r="CE582" i="79" s="1"/>
  <c r="CC583" i="79"/>
  <c r="CE583" i="79" s="1"/>
  <c r="CC584" i="79"/>
  <c r="CC585" i="79"/>
  <c r="CE585" i="79" s="1"/>
  <c r="CC586" i="79"/>
  <c r="CE586" i="79" s="1"/>
  <c r="CC587" i="79"/>
  <c r="CE587" i="79" s="1"/>
  <c r="CC588" i="79"/>
  <c r="CC589" i="79"/>
  <c r="CE589" i="79" s="1"/>
  <c r="CC590" i="79"/>
  <c r="CE590" i="79" s="1"/>
  <c r="CC591" i="79"/>
  <c r="CC592" i="79"/>
  <c r="CD592" i="79" s="1"/>
  <c r="CC593" i="79"/>
  <c r="CE593" i="79" s="1"/>
  <c r="CC594" i="79"/>
  <c r="CE594" i="79" s="1"/>
  <c r="CC595" i="79"/>
  <c r="CE595" i="79" s="1"/>
  <c r="CC596" i="79"/>
  <c r="CC597" i="79"/>
  <c r="CE597" i="79" s="1"/>
  <c r="CC598" i="79"/>
  <c r="CE598" i="79" s="1"/>
  <c r="CC599" i="79"/>
  <c r="CE599" i="79" s="1"/>
  <c r="CC600" i="79"/>
  <c r="CC601" i="79"/>
  <c r="CE601" i="79" s="1"/>
  <c r="CC602" i="79"/>
  <c r="CE602" i="79" s="1"/>
  <c r="CC603" i="79"/>
  <c r="CC604" i="79"/>
  <c r="CD604" i="79" s="1"/>
  <c r="CC605" i="79"/>
  <c r="CE605" i="79" s="1"/>
  <c r="CC606" i="79"/>
  <c r="CE606" i="79" s="1"/>
  <c r="CC607" i="79"/>
  <c r="CE607" i="79" s="1"/>
  <c r="CC608" i="79"/>
  <c r="CD608" i="79" s="1"/>
  <c r="CC609" i="79"/>
  <c r="CE609" i="79" s="1"/>
  <c r="CC610" i="79"/>
  <c r="CE610" i="79" s="1"/>
  <c r="CC611" i="79"/>
  <c r="CE611" i="79" s="1"/>
  <c r="CC612" i="79"/>
  <c r="CC613" i="79"/>
  <c r="CE613" i="79" s="1"/>
  <c r="CC614" i="79"/>
  <c r="CE614" i="79" s="1"/>
  <c r="CC615" i="79"/>
  <c r="CC616" i="79"/>
  <c r="CC617" i="79"/>
  <c r="CE617" i="79" s="1"/>
  <c r="CC618" i="79"/>
  <c r="CE618" i="79" s="1"/>
  <c r="CC619" i="79"/>
  <c r="CE619" i="79" s="1"/>
  <c r="CC620" i="79"/>
  <c r="CC621" i="79"/>
  <c r="CE621" i="79" s="1"/>
  <c r="CC622" i="79"/>
  <c r="CE622" i="79" s="1"/>
  <c r="CC623" i="79"/>
  <c r="CE623" i="79" s="1"/>
  <c r="CC624" i="79"/>
  <c r="CC625" i="79"/>
  <c r="CE625" i="79" s="1"/>
  <c r="CC626" i="79"/>
  <c r="CE626" i="79" s="1"/>
  <c r="CC627" i="79"/>
  <c r="CC628" i="79"/>
  <c r="CC629" i="79"/>
  <c r="CE629" i="79" s="1"/>
  <c r="CC630" i="79"/>
  <c r="CE630" i="79" s="1"/>
  <c r="CC631" i="79"/>
  <c r="CE631" i="79" s="1"/>
  <c r="CC632" i="79"/>
  <c r="CC633" i="79"/>
  <c r="CE633" i="79" s="1"/>
  <c r="CC634" i="79"/>
  <c r="CE634" i="79" s="1"/>
  <c r="CC635" i="79"/>
  <c r="CE635" i="79" s="1"/>
  <c r="CC636" i="79"/>
  <c r="CC637" i="79"/>
  <c r="CE637" i="79" s="1"/>
  <c r="CC638" i="79"/>
  <c r="CE638" i="79" s="1"/>
  <c r="CC639" i="79"/>
  <c r="CC640" i="79"/>
  <c r="CC641" i="79"/>
  <c r="CE641" i="79" s="1"/>
  <c r="CC642" i="79"/>
  <c r="CE642" i="79" s="1"/>
  <c r="CC643" i="79"/>
  <c r="CE643" i="79" s="1"/>
  <c r="CC644" i="79"/>
  <c r="CC645" i="79"/>
  <c r="CE645" i="79" s="1"/>
  <c r="CC646" i="79"/>
  <c r="CE646" i="79" s="1"/>
  <c r="CC647" i="79"/>
  <c r="CE647" i="79" s="1"/>
  <c r="CC648" i="79"/>
  <c r="CC649" i="79"/>
  <c r="CE649" i="79" s="1"/>
  <c r="CC650" i="79"/>
  <c r="CE650" i="79" s="1"/>
  <c r="CC651" i="79"/>
  <c r="CC652" i="79"/>
  <c r="CD652" i="79" s="1"/>
  <c r="CC653" i="79"/>
  <c r="CE653" i="79" s="1"/>
  <c r="CC654" i="79"/>
  <c r="CE654" i="79" s="1"/>
  <c r="CC655" i="79"/>
  <c r="CE655" i="79" s="1"/>
  <c r="CC656" i="79"/>
  <c r="CC657" i="79"/>
  <c r="CE657" i="79" s="1"/>
  <c r="CC658" i="79"/>
  <c r="CE658" i="79" s="1"/>
  <c r="CC659" i="79"/>
  <c r="CE659" i="79" s="1"/>
  <c r="CC660" i="79"/>
  <c r="CC661" i="79"/>
  <c r="CE661" i="79" s="1"/>
  <c r="CC662" i="79"/>
  <c r="CE662" i="79" s="1"/>
  <c r="CC663" i="79"/>
  <c r="CC664" i="79"/>
  <c r="CC665" i="79"/>
  <c r="CE665" i="79" s="1"/>
  <c r="CC666" i="79"/>
  <c r="CE666" i="79" s="1"/>
  <c r="CC667" i="79"/>
  <c r="CE667" i="79" s="1"/>
  <c r="CC668" i="79"/>
  <c r="CC669" i="79"/>
  <c r="CE669" i="79" s="1"/>
  <c r="CC670" i="79"/>
  <c r="CE670" i="79" s="1"/>
  <c r="CC671" i="79"/>
  <c r="CE671" i="79" s="1"/>
  <c r="CC672" i="79"/>
  <c r="CC673" i="79"/>
  <c r="CE673" i="79" s="1"/>
  <c r="CC674" i="79"/>
  <c r="CE674" i="79" s="1"/>
  <c r="CC675" i="79"/>
  <c r="CC676" i="79"/>
  <c r="CD676" i="79" s="1"/>
  <c r="CC677" i="79"/>
  <c r="CE677" i="79" s="1"/>
  <c r="CC678" i="79"/>
  <c r="CE678" i="79" s="1"/>
  <c r="CC679" i="79"/>
  <c r="CE679" i="79" s="1"/>
  <c r="CC680" i="79"/>
  <c r="CC681" i="79"/>
  <c r="CE681" i="79" s="1"/>
  <c r="CC682" i="79"/>
  <c r="CE682" i="79" s="1"/>
  <c r="CC683" i="79"/>
  <c r="CE683" i="79" s="1"/>
  <c r="CC684" i="79"/>
  <c r="CC685" i="79"/>
  <c r="CE685" i="79" s="1"/>
  <c r="CC686" i="79"/>
  <c r="CE686" i="79" s="1"/>
  <c r="CC687" i="79"/>
  <c r="CC688" i="79"/>
  <c r="CE688" i="79" s="1"/>
  <c r="CC689" i="79"/>
  <c r="CE689" i="79" s="1"/>
  <c r="CC690" i="79"/>
  <c r="CE690" i="79" s="1"/>
  <c r="CC691" i="79"/>
  <c r="CE691" i="79" s="1"/>
  <c r="CC692" i="79"/>
  <c r="CE692" i="79" s="1"/>
  <c r="CC693" i="79"/>
  <c r="CE693" i="79" s="1"/>
  <c r="CC694" i="79"/>
  <c r="CE694" i="79" s="1"/>
  <c r="CC695" i="79"/>
  <c r="CE695" i="79" s="1"/>
  <c r="CC696" i="79"/>
  <c r="CE696" i="79" s="1"/>
  <c r="CC697" i="79"/>
  <c r="CE697" i="79" s="1"/>
  <c r="CC698" i="79"/>
  <c r="CE698" i="79" s="1"/>
  <c r="CC699" i="79"/>
  <c r="CC700" i="79"/>
  <c r="CE700" i="79" s="1"/>
  <c r="CC701" i="79"/>
  <c r="CE701" i="79" s="1"/>
  <c r="CC702" i="79"/>
  <c r="CE702" i="79" s="1"/>
  <c r="CC703" i="79"/>
  <c r="CE703" i="79" s="1"/>
  <c r="CC704" i="79"/>
  <c r="CE704" i="79" s="1"/>
  <c r="CC705" i="79"/>
  <c r="CE705" i="79" s="1"/>
  <c r="CC706" i="79"/>
  <c r="CE706" i="79" s="1"/>
  <c r="CC707" i="79"/>
  <c r="CE707" i="79" s="1"/>
  <c r="CC708" i="79"/>
  <c r="CE708" i="79" s="1"/>
  <c r="CC709" i="79"/>
  <c r="CE709" i="79" s="1"/>
  <c r="CC710" i="79"/>
  <c r="CE710" i="79" s="1"/>
  <c r="CC711" i="79"/>
  <c r="CC712" i="79"/>
  <c r="CE712" i="79" s="1"/>
  <c r="CC713" i="79"/>
  <c r="CE713" i="79" s="1"/>
  <c r="CC714" i="79"/>
  <c r="CE714" i="79" s="1"/>
  <c r="CC715" i="79"/>
  <c r="CE715" i="79" s="1"/>
  <c r="CC716" i="79"/>
  <c r="CE716" i="79" s="1"/>
  <c r="CC717" i="79"/>
  <c r="CE717" i="79" s="1"/>
  <c r="CC718" i="79"/>
  <c r="CE718" i="79" s="1"/>
  <c r="CC719" i="79"/>
  <c r="CE719" i="79" s="1"/>
  <c r="CC720" i="79"/>
  <c r="CE720" i="79" s="1"/>
  <c r="CC721" i="79"/>
  <c r="CE721" i="79" s="1"/>
  <c r="CC722" i="79"/>
  <c r="CE722" i="79" s="1"/>
  <c r="CC723" i="79"/>
  <c r="CC724" i="79"/>
  <c r="CE724" i="79" s="1"/>
  <c r="CC725" i="79"/>
  <c r="CE725" i="79" s="1"/>
  <c r="CC726" i="79"/>
  <c r="CE726" i="79" s="1"/>
  <c r="CC727" i="79"/>
  <c r="CE727" i="79" s="1"/>
  <c r="CC728" i="79"/>
  <c r="CE728" i="79" s="1"/>
  <c r="CC729" i="79"/>
  <c r="CE729" i="79" s="1"/>
  <c r="CC730" i="79"/>
  <c r="CE730" i="79" s="1"/>
  <c r="CC731" i="79"/>
  <c r="CE731" i="79" s="1"/>
  <c r="CC732" i="79"/>
  <c r="CE732" i="79" s="1"/>
  <c r="CC733" i="79"/>
  <c r="CE733" i="79" s="1"/>
  <c r="CC734" i="79"/>
  <c r="CE734" i="79" s="1"/>
  <c r="CC735" i="79"/>
  <c r="CC736" i="79"/>
  <c r="CE736" i="79" s="1"/>
  <c r="CC737" i="79"/>
  <c r="CE737" i="79" s="1"/>
  <c r="CC738" i="79"/>
  <c r="CE738" i="79" s="1"/>
  <c r="CC739" i="79"/>
  <c r="CE739" i="79" s="1"/>
  <c r="CC740" i="79"/>
  <c r="CE740" i="79" s="1"/>
  <c r="CC741" i="79"/>
  <c r="CE741" i="79" s="1"/>
  <c r="CC742" i="79"/>
  <c r="CE742" i="79" s="1"/>
  <c r="CC743" i="79"/>
  <c r="CE743" i="79" s="1"/>
  <c r="CC744" i="79"/>
  <c r="CE744" i="79" s="1"/>
  <c r="CC745" i="79"/>
  <c r="CE745" i="79" s="1"/>
  <c r="CC746" i="79"/>
  <c r="CE746" i="79" s="1"/>
  <c r="CC747" i="79"/>
  <c r="CC748" i="79"/>
  <c r="CE748" i="79" s="1"/>
  <c r="CC749" i="79"/>
  <c r="CE749" i="79" s="1"/>
  <c r="CC750" i="79"/>
  <c r="CE750" i="79" s="1"/>
  <c r="CC751" i="79"/>
  <c r="CE751" i="79" s="1"/>
  <c r="CC752" i="79"/>
  <c r="CE752" i="79" s="1"/>
  <c r="CC753" i="79"/>
  <c r="CE753" i="79" s="1"/>
  <c r="CC754" i="79"/>
  <c r="CE754" i="79" s="1"/>
  <c r="CC755" i="79"/>
  <c r="CE755" i="79" s="1"/>
  <c r="CC756" i="79"/>
  <c r="CE756" i="79" s="1"/>
  <c r="CC757" i="79"/>
  <c r="CE757" i="79" s="1"/>
  <c r="CC758" i="79"/>
  <c r="CE758" i="79" s="1"/>
  <c r="CC759" i="79"/>
  <c r="CC760" i="79"/>
  <c r="CE760" i="79" s="1"/>
  <c r="CC761" i="79"/>
  <c r="CE761" i="79" s="1"/>
  <c r="CC762" i="79"/>
  <c r="CE762" i="79" s="1"/>
  <c r="CC763" i="79"/>
  <c r="CE763" i="79" s="1"/>
  <c r="CC764" i="79"/>
  <c r="CE764" i="79" s="1"/>
  <c r="CC765" i="79"/>
  <c r="CE765" i="79" s="1"/>
  <c r="CC766" i="79"/>
  <c r="CE766" i="79" s="1"/>
  <c r="CC767" i="79"/>
  <c r="CE767" i="79" s="1"/>
  <c r="CC768" i="79"/>
  <c r="CE768" i="79" s="1"/>
  <c r="CC769" i="79"/>
  <c r="CE769" i="79" s="1"/>
  <c r="CC770" i="79"/>
  <c r="CE770" i="79" s="1"/>
  <c r="CC771" i="79"/>
  <c r="CC772" i="79"/>
  <c r="CE772" i="79" s="1"/>
  <c r="CC773" i="79"/>
  <c r="CE773" i="79" s="1"/>
  <c r="CC774" i="79"/>
  <c r="CE774" i="79" s="1"/>
  <c r="CC775" i="79"/>
  <c r="CE775" i="79" s="1"/>
  <c r="CC776" i="79"/>
  <c r="CE776" i="79" s="1"/>
  <c r="CC777" i="79"/>
  <c r="CE777" i="79" s="1"/>
  <c r="CC778" i="79"/>
  <c r="CE778" i="79" s="1"/>
  <c r="CC779" i="79"/>
  <c r="CE779" i="79" s="1"/>
  <c r="CC780" i="79"/>
  <c r="CE780" i="79" s="1"/>
  <c r="CC781" i="79"/>
  <c r="CE781" i="79" s="1"/>
  <c r="CC782" i="79"/>
  <c r="CE782" i="79" s="1"/>
  <c r="CC783" i="79"/>
  <c r="CC784" i="79"/>
  <c r="CE784" i="79" s="1"/>
  <c r="CC785" i="79"/>
  <c r="CE785" i="79" s="1"/>
  <c r="CC786" i="79"/>
  <c r="CE786" i="79" s="1"/>
  <c r="CC787" i="79"/>
  <c r="CE787" i="79" s="1"/>
  <c r="CC788" i="79"/>
  <c r="CE788" i="79" s="1"/>
  <c r="CC789" i="79"/>
  <c r="CE789" i="79" s="1"/>
  <c r="CC790" i="79"/>
  <c r="CE790" i="79" s="1"/>
  <c r="CC791" i="79"/>
  <c r="CE791" i="79" s="1"/>
  <c r="CC792" i="79"/>
  <c r="CE792" i="79" s="1"/>
  <c r="CC793" i="79"/>
  <c r="CE793" i="79" s="1"/>
  <c r="CC794" i="79"/>
  <c r="CE794" i="79" s="1"/>
  <c r="CC795" i="79"/>
  <c r="CC796" i="79"/>
  <c r="CE796" i="79" s="1"/>
  <c r="CC797" i="79"/>
  <c r="CE797" i="79" s="1"/>
  <c r="CC798" i="79"/>
  <c r="CE798" i="79" s="1"/>
  <c r="CC799" i="79"/>
  <c r="CE799" i="79" s="1"/>
  <c r="CC800" i="79"/>
  <c r="CE800" i="79" s="1"/>
  <c r="CC801" i="79"/>
  <c r="CE801" i="79" s="1"/>
  <c r="CC802" i="79"/>
  <c r="CE802" i="79" s="1"/>
  <c r="CC803" i="79"/>
  <c r="CE803" i="79" s="1"/>
  <c r="CC804" i="79"/>
  <c r="CE804" i="79" s="1"/>
  <c r="CC805" i="79"/>
  <c r="CE805" i="79" s="1"/>
  <c r="CC806" i="79"/>
  <c r="CE806" i="79" s="1"/>
  <c r="CC807" i="79"/>
  <c r="CC808" i="79"/>
  <c r="CE808" i="79" s="1"/>
  <c r="CC809" i="79"/>
  <c r="CE809" i="79" s="1"/>
  <c r="CC810" i="79"/>
  <c r="CE810" i="79" s="1"/>
  <c r="CC811" i="79"/>
  <c r="CE811" i="79" s="1"/>
  <c r="CC812" i="79"/>
  <c r="CE812" i="79" s="1"/>
  <c r="CC813" i="79"/>
  <c r="CE813" i="79" s="1"/>
  <c r="CC814" i="79"/>
  <c r="CE814" i="79" s="1"/>
  <c r="CC815" i="79"/>
  <c r="CE815" i="79" s="1"/>
  <c r="CC816" i="79"/>
  <c r="CE816" i="79" s="1"/>
  <c r="CC817" i="79"/>
  <c r="CE817" i="79" s="1"/>
  <c r="CC818" i="79"/>
  <c r="CE818" i="79" s="1"/>
  <c r="CC819" i="79"/>
  <c r="CC820" i="79"/>
  <c r="CE820" i="79" s="1"/>
  <c r="CC821" i="79"/>
  <c r="CE821" i="79" s="1"/>
  <c r="CC822" i="79"/>
  <c r="CE822" i="79" s="1"/>
  <c r="CC823" i="79"/>
  <c r="CE823" i="79" s="1"/>
  <c r="CC824" i="79"/>
  <c r="CE824" i="79" s="1"/>
  <c r="CC825" i="79"/>
  <c r="CE825" i="79" s="1"/>
  <c r="CC826" i="79"/>
  <c r="CE826" i="79" s="1"/>
  <c r="CC827" i="79"/>
  <c r="CE827" i="79" s="1"/>
  <c r="CC828" i="79"/>
  <c r="CE828" i="79" s="1"/>
  <c r="CC829" i="79"/>
  <c r="CE829" i="79" s="1"/>
  <c r="CC830" i="79"/>
  <c r="CE830" i="79" s="1"/>
  <c r="CC831" i="79"/>
  <c r="CC832" i="79"/>
  <c r="CE832" i="79" s="1"/>
  <c r="CC833" i="79"/>
  <c r="CE833" i="79" s="1"/>
  <c r="CC834" i="79"/>
  <c r="CE834" i="79" s="1"/>
  <c r="CC835" i="79"/>
  <c r="CE835" i="79" s="1"/>
  <c r="CC836" i="79"/>
  <c r="CE836" i="79" s="1"/>
  <c r="CC837" i="79"/>
  <c r="CE837" i="79" s="1"/>
  <c r="CC838" i="79"/>
  <c r="CE838" i="79" s="1"/>
  <c r="CC839" i="79"/>
  <c r="CE839" i="79" s="1"/>
  <c r="CC840" i="79"/>
  <c r="CE840" i="79" s="1"/>
  <c r="CC841" i="79"/>
  <c r="CE841" i="79" s="1"/>
  <c r="CC842" i="79"/>
  <c r="CE842" i="79" s="1"/>
  <c r="CC843" i="79"/>
  <c r="CC844" i="79"/>
  <c r="CE844" i="79" s="1"/>
  <c r="CC845" i="79"/>
  <c r="CE845" i="79" s="1"/>
  <c r="CC846" i="79"/>
  <c r="CE846" i="79" s="1"/>
  <c r="CC847" i="79"/>
  <c r="CE847" i="79" s="1"/>
  <c r="CC848" i="79"/>
  <c r="CE848" i="79" s="1"/>
  <c r="CC849" i="79"/>
  <c r="CE849" i="79" s="1"/>
  <c r="CC850" i="79"/>
  <c r="CE850" i="79" s="1"/>
  <c r="CC851" i="79"/>
  <c r="CE851" i="79" s="1"/>
  <c r="CC852" i="79"/>
  <c r="CE852" i="79" s="1"/>
  <c r="CC853" i="79"/>
  <c r="CE853" i="79" s="1"/>
  <c r="CC854" i="79"/>
  <c r="CE854" i="79" s="1"/>
  <c r="CC855" i="79"/>
  <c r="CC856" i="79"/>
  <c r="CE856" i="79" s="1"/>
  <c r="CC857" i="79"/>
  <c r="CE857" i="79" s="1"/>
  <c r="CC858" i="79"/>
  <c r="CE858" i="79" s="1"/>
  <c r="CC859" i="79"/>
  <c r="CE859" i="79" s="1"/>
  <c r="CC860" i="79"/>
  <c r="CE860" i="79" s="1"/>
  <c r="CC861" i="79"/>
  <c r="CE861" i="79" s="1"/>
  <c r="CC862" i="79"/>
  <c r="CE862" i="79" s="1"/>
  <c r="CC863" i="79"/>
  <c r="CE863" i="79" s="1"/>
  <c r="CC864" i="79"/>
  <c r="CE864" i="79" s="1"/>
  <c r="CC865" i="79"/>
  <c r="CE865" i="79" s="1"/>
  <c r="CC866" i="79"/>
  <c r="CE866" i="79" s="1"/>
  <c r="CC867" i="79"/>
  <c r="CC868" i="79"/>
  <c r="CE868" i="79" s="1"/>
  <c r="CC869" i="79"/>
  <c r="CE869" i="79" s="1"/>
  <c r="CC870" i="79"/>
  <c r="CE870" i="79" s="1"/>
  <c r="CC871" i="79"/>
  <c r="CE871" i="79" s="1"/>
  <c r="CC872" i="79"/>
  <c r="CE872" i="79" s="1"/>
  <c r="CC873" i="79"/>
  <c r="CE873" i="79" s="1"/>
  <c r="CC874" i="79"/>
  <c r="CE874" i="79" s="1"/>
  <c r="CC875" i="79"/>
  <c r="CE875" i="79" s="1"/>
  <c r="CC876" i="79"/>
  <c r="CE876" i="79" s="1"/>
  <c r="CC877" i="79"/>
  <c r="CE877" i="79" s="1"/>
  <c r="CC878" i="79"/>
  <c r="CE878" i="79" s="1"/>
  <c r="CC879" i="79"/>
  <c r="CC880" i="79"/>
  <c r="CE880" i="79" s="1"/>
  <c r="CC881" i="79"/>
  <c r="CE881" i="79" s="1"/>
  <c r="CC882" i="79"/>
  <c r="CE882" i="79" s="1"/>
  <c r="CC883" i="79"/>
  <c r="CE883" i="79" s="1"/>
  <c r="CC884" i="79"/>
  <c r="CE884" i="79" s="1"/>
  <c r="CC885" i="79"/>
  <c r="CE885" i="79" s="1"/>
  <c r="CC886" i="79"/>
  <c r="CE886" i="79" s="1"/>
  <c r="CC887" i="79"/>
  <c r="CE887" i="79" s="1"/>
  <c r="CC888" i="79"/>
  <c r="CE888" i="79" s="1"/>
  <c r="CC889" i="79"/>
  <c r="CE889" i="79" s="1"/>
  <c r="CC890" i="79"/>
  <c r="CE890" i="79" s="1"/>
  <c r="CC891" i="79"/>
  <c r="CC892" i="79"/>
  <c r="CE892" i="79" s="1"/>
  <c r="CC893" i="79"/>
  <c r="CE893" i="79" s="1"/>
  <c r="CC894" i="79"/>
  <c r="CE894" i="79" s="1"/>
  <c r="CC895" i="79"/>
  <c r="CE895" i="79" s="1"/>
  <c r="CC896" i="79"/>
  <c r="CE896" i="79" s="1"/>
  <c r="CC897" i="79"/>
  <c r="CE897" i="79" s="1"/>
  <c r="CC898" i="79"/>
  <c r="CE898" i="79" s="1"/>
  <c r="CC899" i="79"/>
  <c r="CE899" i="79" s="1"/>
  <c r="CC900" i="79"/>
  <c r="CE900" i="79" s="1"/>
  <c r="CC901" i="79"/>
  <c r="CE901" i="79" s="1"/>
  <c r="CC902" i="79"/>
  <c r="CE902" i="79" s="1"/>
  <c r="CC903" i="79"/>
  <c r="CC904" i="79"/>
  <c r="CE904" i="79" s="1"/>
  <c r="CC905" i="79"/>
  <c r="CE905" i="79" s="1"/>
  <c r="CC906" i="79"/>
  <c r="CE906" i="79" s="1"/>
  <c r="CC907" i="79"/>
  <c r="CE907" i="79" s="1"/>
  <c r="CC908" i="79"/>
  <c r="CE908" i="79" s="1"/>
  <c r="CC909" i="79"/>
  <c r="CE909" i="79" s="1"/>
  <c r="CC910" i="79"/>
  <c r="CE910" i="79" s="1"/>
  <c r="CC911" i="79"/>
  <c r="CE911" i="79" s="1"/>
  <c r="CC912" i="79"/>
  <c r="CE912" i="79" s="1"/>
  <c r="CC913" i="79"/>
  <c r="CE913" i="79" s="1"/>
  <c r="CC914" i="79"/>
  <c r="CE914" i="79" s="1"/>
  <c r="CC915" i="79"/>
  <c r="CC916" i="79"/>
  <c r="CE916" i="79" s="1"/>
  <c r="CC917" i="79"/>
  <c r="CE917" i="79" s="1"/>
  <c r="CC918" i="79"/>
  <c r="CE918" i="79" s="1"/>
  <c r="CC919" i="79"/>
  <c r="CE919" i="79" s="1"/>
  <c r="CC920" i="79"/>
  <c r="CE920" i="79" s="1"/>
  <c r="CC921" i="79"/>
  <c r="CE921" i="79" s="1"/>
  <c r="CC922" i="79"/>
  <c r="CE922" i="79" s="1"/>
  <c r="CC923" i="79"/>
  <c r="CE923" i="79" s="1"/>
  <c r="CC924" i="79"/>
  <c r="CE924" i="79" s="1"/>
  <c r="CC925" i="79"/>
  <c r="CE925" i="79" s="1"/>
  <c r="CC926" i="79"/>
  <c r="CE926" i="79" s="1"/>
  <c r="CC927" i="79"/>
  <c r="CC928" i="79"/>
  <c r="CE928" i="79" s="1"/>
  <c r="CC929" i="79"/>
  <c r="CE929" i="79" s="1"/>
  <c r="CC930" i="79"/>
  <c r="CE930" i="79" s="1"/>
  <c r="CC931" i="79"/>
  <c r="CE931" i="79" s="1"/>
  <c r="CC932" i="79"/>
  <c r="CE932" i="79" s="1"/>
  <c r="CC933" i="79"/>
  <c r="CE933" i="79" s="1"/>
  <c r="CC934" i="79"/>
  <c r="CE934" i="79" s="1"/>
  <c r="CC935" i="79"/>
  <c r="CE935" i="79" s="1"/>
  <c r="CC936" i="79"/>
  <c r="CE936" i="79" s="1"/>
  <c r="CC937" i="79"/>
  <c r="CE937" i="79" s="1"/>
  <c r="CC938" i="79"/>
  <c r="CE938" i="79" s="1"/>
  <c r="CC939" i="79"/>
  <c r="CC940" i="79"/>
  <c r="CE940" i="79" s="1"/>
  <c r="CC941" i="79"/>
  <c r="CE941" i="79" s="1"/>
  <c r="CC942" i="79"/>
  <c r="CE942" i="79" s="1"/>
  <c r="CC943" i="79"/>
  <c r="CE943" i="79" s="1"/>
  <c r="CC944" i="79"/>
  <c r="CE944" i="79" s="1"/>
  <c r="CC945" i="79"/>
  <c r="CE945" i="79" s="1"/>
  <c r="CC946" i="79"/>
  <c r="CE946" i="79" s="1"/>
  <c r="CC947" i="79"/>
  <c r="CE947" i="79" s="1"/>
  <c r="CC948" i="79"/>
  <c r="CE948" i="79" s="1"/>
  <c r="CC949" i="79"/>
  <c r="CE949" i="79" s="1"/>
  <c r="CC950" i="79"/>
  <c r="CE950" i="79" s="1"/>
  <c r="CC951" i="79"/>
  <c r="CC952" i="79"/>
  <c r="CE952" i="79" s="1"/>
  <c r="CC953" i="79"/>
  <c r="CE953" i="79" s="1"/>
  <c r="CC954" i="79"/>
  <c r="CE954" i="79" s="1"/>
  <c r="CC955" i="79"/>
  <c r="CE955" i="79" s="1"/>
  <c r="CC956" i="79"/>
  <c r="CE956" i="79" s="1"/>
  <c r="CC957" i="79"/>
  <c r="CE957" i="79" s="1"/>
  <c r="CC958" i="79"/>
  <c r="CE958" i="79" s="1"/>
  <c r="CC959" i="79"/>
  <c r="CE959" i="79" s="1"/>
  <c r="CC960" i="79"/>
  <c r="CE960" i="79" s="1"/>
  <c r="CC961" i="79"/>
  <c r="CE961" i="79" s="1"/>
  <c r="CC962" i="79"/>
  <c r="CE962" i="79" s="1"/>
  <c r="CC963" i="79"/>
  <c r="CC964" i="79"/>
  <c r="CE964" i="79" s="1"/>
  <c r="CC965" i="79"/>
  <c r="CE965" i="79" s="1"/>
  <c r="CC966" i="79"/>
  <c r="CE966" i="79" s="1"/>
  <c r="CC967" i="79"/>
  <c r="CE967" i="79" s="1"/>
  <c r="CC968" i="79"/>
  <c r="CE968" i="79" s="1"/>
  <c r="CC969" i="79"/>
  <c r="CE969" i="79" s="1"/>
  <c r="CC970" i="79"/>
  <c r="CE970" i="79" s="1"/>
  <c r="CC971" i="79"/>
  <c r="CE971" i="79" s="1"/>
  <c r="CC972" i="79"/>
  <c r="CE972" i="79" s="1"/>
  <c r="CC973" i="79"/>
  <c r="CE973" i="79" s="1"/>
  <c r="CC974" i="79"/>
  <c r="CE974" i="79" s="1"/>
  <c r="CC975" i="79"/>
  <c r="CC976" i="79"/>
  <c r="CE976" i="79" s="1"/>
  <c r="CC977" i="79"/>
  <c r="CE977" i="79" s="1"/>
  <c r="CC978" i="79"/>
  <c r="CE978" i="79" s="1"/>
  <c r="CC979" i="79"/>
  <c r="CE979" i="79" s="1"/>
  <c r="CC980" i="79"/>
  <c r="CE980" i="79" s="1"/>
  <c r="CC981" i="79"/>
  <c r="CE981" i="79" s="1"/>
  <c r="CC982" i="79"/>
  <c r="CE982" i="79" s="1"/>
  <c r="CC983" i="79"/>
  <c r="CE983" i="79" s="1"/>
  <c r="CC984" i="79"/>
  <c r="CE984" i="79" s="1"/>
  <c r="CC985" i="79"/>
  <c r="CE985" i="79" s="1"/>
  <c r="CC986" i="79"/>
  <c r="CE986" i="79" s="1"/>
  <c r="CC987" i="79"/>
  <c r="CC988" i="79"/>
  <c r="CE988" i="79" s="1"/>
  <c r="CC989" i="79"/>
  <c r="CE989" i="79" s="1"/>
  <c r="CC990" i="79"/>
  <c r="CE990" i="79" s="1"/>
  <c r="CC991" i="79"/>
  <c r="CE991" i="79" s="1"/>
  <c r="CC992" i="79"/>
  <c r="CE992" i="79" s="1"/>
  <c r="CC993" i="79"/>
  <c r="CE993" i="79" s="1"/>
  <c r="CC994" i="79"/>
  <c r="CE994" i="79" s="1"/>
  <c r="CC995" i="79"/>
  <c r="CE995" i="79" s="1"/>
  <c r="CC996" i="79"/>
  <c r="CE996" i="79" s="1"/>
  <c r="CC997" i="79"/>
  <c r="CE997" i="79" s="1"/>
  <c r="CC998" i="79"/>
  <c r="CE998" i="79" s="1"/>
  <c r="CC999" i="79"/>
  <c r="CC1000" i="79"/>
  <c r="CE1000" i="79" s="1"/>
  <c r="CC1001" i="79"/>
  <c r="CE1001" i="79" s="1"/>
  <c r="CC1002" i="79"/>
  <c r="CE1002" i="79" s="1"/>
  <c r="CC1003" i="79"/>
  <c r="CE1003" i="79" s="1"/>
  <c r="CC1004" i="79"/>
  <c r="CE1004" i="79" s="1"/>
  <c r="CC1005" i="79"/>
  <c r="CE1005" i="79" s="1"/>
  <c r="CC1006" i="79"/>
  <c r="CE1006" i="79" s="1"/>
  <c r="CC1007" i="79"/>
  <c r="CE1007" i="79" s="1"/>
  <c r="CC1008" i="79"/>
  <c r="CE1008" i="79" s="1"/>
  <c r="CC1009" i="79"/>
  <c r="CE1009" i="79" s="1"/>
  <c r="CC1010" i="79"/>
  <c r="CE1010" i="79" s="1"/>
  <c r="CC1011" i="79"/>
  <c r="CC1012" i="79"/>
  <c r="CE1012" i="79" s="1"/>
  <c r="CC1013" i="79"/>
  <c r="CE1013" i="79" s="1"/>
  <c r="CC1014" i="79"/>
  <c r="CE1014" i="79" s="1"/>
  <c r="CC1015" i="79"/>
  <c r="CE1015" i="79" s="1"/>
  <c r="CC1016" i="79"/>
  <c r="CE1016" i="79" s="1"/>
  <c r="CC1017" i="79"/>
  <c r="CE1017" i="79" s="1"/>
  <c r="CC1018" i="79"/>
  <c r="CE1018" i="79" s="1"/>
  <c r="CC1019" i="79"/>
  <c r="CE1019" i="79" s="1"/>
  <c r="CC1020" i="79"/>
  <c r="CE1020" i="79" s="1"/>
  <c r="CC1021" i="79"/>
  <c r="CE1021" i="79" s="1"/>
  <c r="CC1022" i="79"/>
  <c r="CE1022" i="79" s="1"/>
  <c r="CC1023" i="79"/>
  <c r="CC1024" i="79"/>
  <c r="CE1024" i="79" s="1"/>
  <c r="CC1025" i="79"/>
  <c r="CE1025" i="79" s="1"/>
  <c r="CC1026" i="79"/>
  <c r="CE1026" i="79" s="1"/>
  <c r="CC1027" i="79"/>
  <c r="CE1027" i="79" s="1"/>
  <c r="CC1028" i="79"/>
  <c r="CE1028" i="79" s="1"/>
  <c r="CC1029" i="79"/>
  <c r="CE1029" i="79" s="1"/>
  <c r="CC1030" i="79"/>
  <c r="CE1030" i="79" s="1"/>
  <c r="CC1031" i="79"/>
  <c r="CE1031" i="79" s="1"/>
  <c r="CC1032" i="79"/>
  <c r="CE1032" i="79" s="1"/>
  <c r="CC1033" i="79"/>
  <c r="CE1033" i="79" s="1"/>
  <c r="CC1034" i="79"/>
  <c r="CE1034" i="79" s="1"/>
  <c r="CC1035" i="79"/>
  <c r="CC1036" i="79"/>
  <c r="CE1036" i="79" s="1"/>
  <c r="CC1037" i="79"/>
  <c r="CE1037" i="79" s="1"/>
  <c r="CC1038" i="79"/>
  <c r="CE1038" i="79" s="1"/>
  <c r="CC1039" i="79"/>
  <c r="CE1039" i="79" s="1"/>
  <c r="CC1040" i="79"/>
  <c r="CE1040" i="79" s="1"/>
  <c r="CC1041" i="79"/>
  <c r="CE1041" i="79" s="1"/>
  <c r="CC1042" i="79"/>
  <c r="CE1042" i="79" s="1"/>
  <c r="CC1043" i="79"/>
  <c r="CE1043" i="79" s="1"/>
  <c r="CC1044" i="79"/>
  <c r="CE1044" i="79" s="1"/>
  <c r="CC1045" i="79"/>
  <c r="CE1045" i="79" s="1"/>
  <c r="CC1046" i="79"/>
  <c r="CE1046" i="79" s="1"/>
  <c r="CC1047" i="79"/>
  <c r="CC1048" i="79"/>
  <c r="CE1048" i="79" s="1"/>
  <c r="CC1049" i="79"/>
  <c r="CE1049" i="79" s="1"/>
  <c r="CC1050" i="79"/>
  <c r="CE1050" i="79" s="1"/>
  <c r="CC1051" i="79"/>
  <c r="CE1051" i="79" s="1"/>
  <c r="CC1052" i="79"/>
  <c r="CE1052" i="79" s="1"/>
  <c r="CC1053" i="79"/>
  <c r="CE1053" i="79" s="1"/>
  <c r="CC1054" i="79"/>
  <c r="CE1054" i="79" s="1"/>
  <c r="CC1055" i="79"/>
  <c r="CE1055" i="79" s="1"/>
  <c r="CC1056" i="79"/>
  <c r="CE1056" i="79" s="1"/>
  <c r="CC1057" i="79"/>
  <c r="CE1057" i="79" s="1"/>
  <c r="CC1058" i="79"/>
  <c r="CE1058" i="79" s="1"/>
  <c r="CC1059" i="79"/>
  <c r="CC1060" i="79"/>
  <c r="CE1060" i="79" s="1"/>
  <c r="CC1061" i="79"/>
  <c r="CE1061" i="79" s="1"/>
  <c r="CC1062" i="79"/>
  <c r="CE1062" i="79" s="1"/>
  <c r="CC1063" i="79"/>
  <c r="CE1063" i="79" s="1"/>
  <c r="CC1064" i="79"/>
  <c r="CE1064" i="79" s="1"/>
  <c r="CC1065" i="79"/>
  <c r="CE1065" i="79" s="1"/>
  <c r="CC1066" i="79"/>
  <c r="CE1066" i="79" s="1"/>
  <c r="CC1067" i="79"/>
  <c r="CE1067" i="79" s="1"/>
  <c r="CC1068" i="79"/>
  <c r="CE1068" i="79" s="1"/>
  <c r="CC1069" i="79"/>
  <c r="CE1069" i="79" s="1"/>
  <c r="CC1070" i="79"/>
  <c r="CE1070" i="79" s="1"/>
  <c r="CC1071" i="79"/>
  <c r="CC1072" i="79"/>
  <c r="CE1072" i="79" s="1"/>
  <c r="CC1073" i="79"/>
  <c r="CE1073" i="79" s="1"/>
  <c r="CC1074" i="79"/>
  <c r="CE1074" i="79" s="1"/>
  <c r="CC1075" i="79"/>
  <c r="CE1075" i="79" s="1"/>
  <c r="CC1076" i="79"/>
  <c r="CE1076" i="79" s="1"/>
  <c r="CC1077" i="79"/>
  <c r="CE1077" i="79" s="1"/>
  <c r="CC1078" i="79"/>
  <c r="CE1078" i="79" s="1"/>
  <c r="CC1079" i="79"/>
  <c r="CE1079" i="79" s="1"/>
  <c r="CC1080" i="79"/>
  <c r="CE1080" i="79" s="1"/>
  <c r="CC1081" i="79"/>
  <c r="CE1081" i="79" s="1"/>
  <c r="CC1082" i="79"/>
  <c r="CE1082" i="79" s="1"/>
  <c r="CC1083" i="79"/>
  <c r="CC1084" i="79"/>
  <c r="CE1084" i="79" s="1"/>
  <c r="CC1085" i="79"/>
  <c r="CE1085" i="79" s="1"/>
  <c r="CC1086" i="79"/>
  <c r="CE1086" i="79" s="1"/>
  <c r="CC1087" i="79"/>
  <c r="CE1087" i="79" s="1"/>
  <c r="CC1088" i="79"/>
  <c r="CE1088" i="79" s="1"/>
  <c r="CC1089" i="79"/>
  <c r="CE1089" i="79" s="1"/>
  <c r="CC1090" i="79"/>
  <c r="CE1090" i="79" s="1"/>
  <c r="CC1091" i="79"/>
  <c r="CE1091" i="79" s="1"/>
  <c r="CC1092" i="79"/>
  <c r="CE1092" i="79" s="1"/>
  <c r="CC1093" i="79"/>
  <c r="CE1093" i="79" s="1"/>
  <c r="CC1094" i="79"/>
  <c r="CE1094" i="79" s="1"/>
  <c r="CC1095" i="79"/>
  <c r="CC1096" i="79"/>
  <c r="CE1096" i="79" s="1"/>
  <c r="CC1097" i="79"/>
  <c r="CE1097" i="79" s="1"/>
  <c r="CC1098" i="79"/>
  <c r="CE1098" i="79" s="1"/>
  <c r="CC1099" i="79"/>
  <c r="CE1099" i="79" s="1"/>
  <c r="CC1100" i="79"/>
  <c r="CE1100" i="79" s="1"/>
  <c r="CC1101" i="79"/>
  <c r="CE1101" i="79" s="1"/>
  <c r="CC1102" i="79"/>
  <c r="CE1102" i="79" s="1"/>
  <c r="CC1103" i="79"/>
  <c r="CE1103" i="79" s="1"/>
  <c r="CC1104" i="79"/>
  <c r="CE1104" i="79" s="1"/>
  <c r="CC1105" i="79"/>
  <c r="CE1105" i="79" s="1"/>
  <c r="CC1106" i="79"/>
  <c r="CE1106" i="79" s="1"/>
  <c r="CC1107" i="79"/>
  <c r="CC1108" i="79"/>
  <c r="CE1108" i="79" s="1"/>
  <c r="CC1109" i="79"/>
  <c r="CE1109" i="79" s="1"/>
  <c r="CC1110" i="79"/>
  <c r="CE1110" i="79" s="1"/>
  <c r="CC1111" i="79"/>
  <c r="CE1111" i="79" s="1"/>
  <c r="CC1112" i="79"/>
  <c r="CE1112" i="79" s="1"/>
  <c r="CC1113" i="79"/>
  <c r="CE1113" i="79" s="1"/>
  <c r="CC1114" i="79"/>
  <c r="CE1114" i="79" s="1"/>
  <c r="CC1115" i="79"/>
  <c r="CE1115" i="79" s="1"/>
  <c r="CC1116" i="79"/>
  <c r="CE1116" i="79" s="1"/>
  <c r="CC1117" i="79"/>
  <c r="CE1117" i="79" s="1"/>
  <c r="CC1118" i="79"/>
  <c r="CE1118" i="79" s="1"/>
  <c r="CC1119" i="79"/>
  <c r="CC1120" i="79"/>
  <c r="CE1120" i="79" s="1"/>
  <c r="CC1121" i="79"/>
  <c r="CE1121" i="79" s="1"/>
  <c r="CC1122" i="79"/>
  <c r="CE1122" i="79" s="1"/>
  <c r="CC1123" i="79"/>
  <c r="CE1123" i="79" s="1"/>
  <c r="CC1124" i="79"/>
  <c r="CE1124" i="79" s="1"/>
  <c r="CC1125" i="79"/>
  <c r="CE1125" i="79" s="1"/>
  <c r="CC1126" i="79"/>
  <c r="CE1126" i="79" s="1"/>
  <c r="CC1127" i="79"/>
  <c r="CE1127" i="79" s="1"/>
  <c r="CC1128" i="79"/>
  <c r="CE1128" i="79" s="1"/>
  <c r="CC1129" i="79"/>
  <c r="CE1129" i="79" s="1"/>
  <c r="CC1130" i="79"/>
  <c r="CE1130" i="79" s="1"/>
  <c r="CC1131" i="79"/>
  <c r="CC1132" i="79"/>
  <c r="CE1132" i="79" s="1"/>
  <c r="CC1133" i="79"/>
  <c r="CE1133" i="79" s="1"/>
  <c r="CC1134" i="79"/>
  <c r="CE1134" i="79" s="1"/>
  <c r="CC1135" i="79"/>
  <c r="CE1135" i="79" s="1"/>
  <c r="CC1136" i="79"/>
  <c r="CE1136" i="79" s="1"/>
  <c r="CC1137" i="79"/>
  <c r="CE1137" i="79" s="1"/>
  <c r="CC1138" i="79"/>
  <c r="CE1138" i="79" s="1"/>
  <c r="CC1139" i="79"/>
  <c r="CE1139" i="79" s="1"/>
  <c r="CC1140" i="79"/>
  <c r="CE1140" i="79" s="1"/>
  <c r="CC1141" i="79"/>
  <c r="CE1141" i="79" s="1"/>
  <c r="CC1142" i="79"/>
  <c r="CE1142" i="79" s="1"/>
  <c r="CC1143" i="79"/>
  <c r="CC1144" i="79"/>
  <c r="CE1144" i="79" s="1"/>
  <c r="CC1145" i="79"/>
  <c r="CE1145" i="79" s="1"/>
  <c r="CC1146" i="79"/>
  <c r="CE1146" i="79" s="1"/>
  <c r="CC1147" i="79"/>
  <c r="CE1147" i="79" s="1"/>
  <c r="CC1148" i="79"/>
  <c r="CE1148" i="79" s="1"/>
  <c r="CC1149" i="79"/>
  <c r="CE1149" i="79" s="1"/>
  <c r="CC1150" i="79"/>
  <c r="CE1150" i="79" s="1"/>
  <c r="CC1151" i="79"/>
  <c r="CE1151" i="79" s="1"/>
  <c r="CC1152" i="79"/>
  <c r="CE1152" i="79" s="1"/>
  <c r="CC1153" i="79"/>
  <c r="CE1153" i="79" s="1"/>
  <c r="CC1154" i="79"/>
  <c r="CE1154" i="79" s="1"/>
  <c r="CC1155" i="79"/>
  <c r="CC1156" i="79"/>
  <c r="CE1156" i="79" s="1"/>
  <c r="CC1157" i="79"/>
  <c r="CE1157" i="79" s="1"/>
  <c r="CC1158" i="79"/>
  <c r="CE1158" i="79" s="1"/>
  <c r="CC1159" i="79"/>
  <c r="CE1159" i="79" s="1"/>
  <c r="CC1160" i="79"/>
  <c r="CE1160" i="79" s="1"/>
  <c r="CC1161" i="79"/>
  <c r="CE1161" i="79" s="1"/>
  <c r="CC1162" i="79"/>
  <c r="CE1162" i="79" s="1"/>
  <c r="CC1163" i="79"/>
  <c r="CE1163" i="79" s="1"/>
  <c r="CC1164" i="79"/>
  <c r="CE1164" i="79" s="1"/>
  <c r="CC1165" i="79"/>
  <c r="CE1165" i="79" s="1"/>
  <c r="CC1166" i="79"/>
  <c r="CE1166" i="79" s="1"/>
  <c r="CC1167" i="79"/>
  <c r="CC1168" i="79"/>
  <c r="CE1168" i="79" s="1"/>
  <c r="CC1169" i="79"/>
  <c r="CE1169" i="79" s="1"/>
  <c r="CC1170" i="79"/>
  <c r="CE1170" i="79" s="1"/>
  <c r="CC1171" i="79"/>
  <c r="CE1171" i="79" s="1"/>
  <c r="CC1172" i="79"/>
  <c r="CE1172" i="79" s="1"/>
  <c r="CC1173" i="79"/>
  <c r="CE1173" i="79" s="1"/>
  <c r="CC1174" i="79"/>
  <c r="CE1174" i="79" s="1"/>
  <c r="CC1175" i="79"/>
  <c r="CE1175" i="79" s="1"/>
  <c r="CC1176" i="79"/>
  <c r="CE1176" i="79" s="1"/>
  <c r="CC1177" i="79"/>
  <c r="CE1177" i="79" s="1"/>
  <c r="CC1178" i="79"/>
  <c r="CE1178" i="79" s="1"/>
  <c r="CC1179" i="79"/>
  <c r="CC1180" i="79"/>
  <c r="CE1180" i="79" s="1"/>
  <c r="CC1181" i="79"/>
  <c r="CE1181" i="79" s="1"/>
  <c r="CC1182" i="79"/>
  <c r="CE1182" i="79" s="1"/>
  <c r="CC1183" i="79"/>
  <c r="CE1183" i="79" s="1"/>
  <c r="CC1184" i="79"/>
  <c r="CE1184" i="79" s="1"/>
  <c r="CC1185" i="79"/>
  <c r="CE1185" i="79" s="1"/>
  <c r="CC1186" i="79"/>
  <c r="CE1186" i="79" s="1"/>
  <c r="CC1187" i="79"/>
  <c r="CE1187" i="79" s="1"/>
  <c r="CC1188" i="79"/>
  <c r="CE1188" i="79" s="1"/>
  <c r="CC1189" i="79"/>
  <c r="CE1189" i="79" s="1"/>
  <c r="CC1190" i="79"/>
  <c r="CE1190" i="79" s="1"/>
  <c r="CC1191" i="79"/>
  <c r="CC1192" i="79"/>
  <c r="CE1192" i="79" s="1"/>
  <c r="CC1193" i="79"/>
  <c r="CE1193" i="79" s="1"/>
  <c r="CC1194" i="79"/>
  <c r="CE1194" i="79" s="1"/>
  <c r="CC1195" i="79"/>
  <c r="CE1195" i="79" s="1"/>
  <c r="CC1196" i="79"/>
  <c r="CE1196" i="79" s="1"/>
  <c r="CC1197" i="79"/>
  <c r="CE1197" i="79" s="1"/>
  <c r="CC1198" i="79"/>
  <c r="CE1198" i="79" s="1"/>
  <c r="CC1199" i="79"/>
  <c r="CE1199" i="79" s="1"/>
  <c r="CC1200" i="79"/>
  <c r="CE1200" i="79" s="1"/>
  <c r="CC1201" i="79"/>
  <c r="CE1201" i="79" s="1"/>
  <c r="CC1202" i="79"/>
  <c r="CE1202" i="79" s="1"/>
  <c r="CC1203" i="79"/>
  <c r="CD5" i="79"/>
  <c r="CD6" i="79"/>
  <c r="CD7" i="79"/>
  <c r="CD9" i="79"/>
  <c r="CD10" i="79"/>
  <c r="CD13" i="79"/>
  <c r="CD14" i="79"/>
  <c r="CD15" i="79"/>
  <c r="CD17" i="79"/>
  <c r="CD18" i="79"/>
  <c r="CD19" i="79"/>
  <c r="CD21" i="79"/>
  <c r="CD22" i="79"/>
  <c r="CD25" i="79"/>
  <c r="CD26" i="79"/>
  <c r="CD27" i="79"/>
  <c r="CD29" i="79"/>
  <c r="CD30" i="79"/>
  <c r="CD31" i="79"/>
  <c r="CD33" i="79"/>
  <c r="CD34" i="79"/>
  <c r="CD37" i="79"/>
  <c r="CD38" i="79"/>
  <c r="CD39" i="79"/>
  <c r="CD41" i="79"/>
  <c r="CD42" i="79"/>
  <c r="CD43" i="79"/>
  <c r="CD45" i="79"/>
  <c r="CD46" i="79"/>
  <c r="CD49" i="79"/>
  <c r="CD50" i="79"/>
  <c r="CD51" i="79"/>
  <c r="CD53" i="79"/>
  <c r="CD54" i="79"/>
  <c r="CD55" i="79"/>
  <c r="CD57" i="79"/>
  <c r="CD58" i="79"/>
  <c r="CD61" i="79"/>
  <c r="CD62" i="79"/>
  <c r="CD63" i="79"/>
  <c r="CD65" i="79"/>
  <c r="CD66" i="79"/>
  <c r="CD67" i="79"/>
  <c r="CD69" i="79"/>
  <c r="CD70" i="79"/>
  <c r="CD73" i="79"/>
  <c r="CD74" i="79"/>
  <c r="CD75" i="79"/>
  <c r="CD77" i="79"/>
  <c r="CD78" i="79"/>
  <c r="CD79" i="79"/>
  <c r="CD81" i="79"/>
  <c r="CD82" i="79"/>
  <c r="CD85" i="79"/>
  <c r="CD86" i="79"/>
  <c r="CD87" i="79"/>
  <c r="CD89" i="79"/>
  <c r="CD90" i="79"/>
  <c r="CD91" i="79"/>
  <c r="CD93" i="79"/>
  <c r="CD94" i="79"/>
  <c r="CD97" i="79"/>
  <c r="CD98" i="79"/>
  <c r="CD99" i="79"/>
  <c r="CD101" i="79"/>
  <c r="CD102" i="79"/>
  <c r="CD103" i="79"/>
  <c r="CD105" i="79"/>
  <c r="CD106" i="79"/>
  <c r="CD109" i="79"/>
  <c r="CD110" i="79"/>
  <c r="CD111" i="79"/>
  <c r="CD113" i="79"/>
  <c r="CD114" i="79"/>
  <c r="CD115" i="79"/>
  <c r="CD117" i="79"/>
  <c r="CD118" i="79"/>
  <c r="CD121" i="79"/>
  <c r="CD122" i="79"/>
  <c r="CD123" i="79"/>
  <c r="CD125" i="79"/>
  <c r="CD126" i="79"/>
  <c r="CD127" i="79"/>
  <c r="CD129" i="79"/>
  <c r="CD130" i="79"/>
  <c r="CD133" i="79"/>
  <c r="CD134" i="79"/>
  <c r="CD135" i="79"/>
  <c r="CD137" i="79"/>
  <c r="CD138" i="79"/>
  <c r="CD139" i="79"/>
  <c r="CD141" i="79"/>
  <c r="CD142" i="79"/>
  <c r="CD145" i="79"/>
  <c r="CD146" i="79"/>
  <c r="CD147" i="79"/>
  <c r="CD149" i="79"/>
  <c r="CD150" i="79"/>
  <c r="CD151" i="79"/>
  <c r="CD153" i="79"/>
  <c r="CD154" i="79"/>
  <c r="CD157" i="79"/>
  <c r="CD158" i="79"/>
  <c r="CD159" i="79"/>
  <c r="CD161" i="79"/>
  <c r="CD162" i="79"/>
  <c r="CD163" i="79"/>
  <c r="CD165" i="79"/>
  <c r="CD166" i="79"/>
  <c r="CD169" i="79"/>
  <c r="CD170" i="79"/>
  <c r="CD171" i="79"/>
  <c r="CD173" i="79"/>
  <c r="CD174" i="79"/>
  <c r="CD175" i="79"/>
  <c r="CD177" i="79"/>
  <c r="CD178" i="79"/>
  <c r="CD181" i="79"/>
  <c r="CD182" i="79"/>
  <c r="CD183" i="79"/>
  <c r="CD185" i="79"/>
  <c r="CD187" i="79"/>
  <c r="CD189" i="79"/>
  <c r="CD190" i="79"/>
  <c r="CD191" i="79"/>
  <c r="CD193" i="79"/>
  <c r="CD194" i="79"/>
  <c r="CD195" i="79"/>
  <c r="CD197" i="79"/>
  <c r="CD198" i="79"/>
  <c r="CD199" i="79"/>
  <c r="CD201" i="79"/>
  <c r="CD202" i="79"/>
  <c r="CD205" i="79"/>
  <c r="CD206" i="79"/>
  <c r="CD209" i="79"/>
  <c r="CD210" i="79"/>
  <c r="CD211" i="79"/>
  <c r="CD213" i="79"/>
  <c r="CD214" i="79"/>
  <c r="CD217" i="79"/>
  <c r="CD218" i="79"/>
  <c r="CD219" i="79"/>
  <c r="CD221" i="79"/>
  <c r="CD222" i="79"/>
  <c r="CD223" i="79"/>
  <c r="CD225" i="79"/>
  <c r="CD226" i="79"/>
  <c r="CD229" i="79"/>
  <c r="CD230" i="79"/>
  <c r="CD231" i="79"/>
  <c r="CD233" i="79"/>
  <c r="CD234" i="79"/>
  <c r="CD235" i="79"/>
  <c r="CD238" i="79"/>
  <c r="CD241" i="79"/>
  <c r="CD242" i="79"/>
  <c r="CD243" i="79"/>
  <c r="CD245" i="79"/>
  <c r="CD246" i="79"/>
  <c r="CD247" i="79"/>
  <c r="CD249" i="79"/>
  <c r="CD250" i="79"/>
  <c r="CD253" i="79"/>
  <c r="CD254" i="79"/>
  <c r="CD257" i="79"/>
  <c r="CD259" i="79"/>
  <c r="CD262" i="79"/>
  <c r="CD265" i="79"/>
  <c r="CD266" i="79"/>
  <c r="CD267" i="79"/>
  <c r="CD269" i="79"/>
  <c r="CD270" i="79"/>
  <c r="CD271" i="79"/>
  <c r="CD274" i="79"/>
  <c r="CD277" i="79"/>
  <c r="CD278" i="79"/>
  <c r="CD279" i="79"/>
  <c r="CD281" i="79"/>
  <c r="CD282" i="79"/>
  <c r="CD283" i="79"/>
  <c r="CD285" i="79"/>
  <c r="CD286" i="79"/>
  <c r="CD289" i="79"/>
  <c r="CD290" i="79"/>
  <c r="CD291" i="79"/>
  <c r="CD293" i="79"/>
  <c r="CD294" i="79"/>
  <c r="CD295" i="79"/>
  <c r="CD297" i="79"/>
  <c r="CD298" i="79"/>
  <c r="CD301" i="79"/>
  <c r="CD302" i="79"/>
  <c r="CD305" i="79"/>
  <c r="CD306" i="79"/>
  <c r="CD307" i="79"/>
  <c r="CD309" i="79"/>
  <c r="CD310" i="79"/>
  <c r="CD313" i="79"/>
  <c r="CD314" i="79"/>
  <c r="CD315" i="79"/>
  <c r="CD317" i="79"/>
  <c r="CD319" i="79"/>
  <c r="CD321" i="79"/>
  <c r="CD322" i="79"/>
  <c r="CD325" i="79"/>
  <c r="CD326" i="79"/>
  <c r="CD327" i="79"/>
  <c r="CD329" i="79"/>
  <c r="CD330" i="79"/>
  <c r="CD331" i="79"/>
  <c r="CD334" i="79"/>
  <c r="CD337" i="79"/>
  <c r="CD338" i="79"/>
  <c r="CD339" i="79"/>
  <c r="CD341" i="79"/>
  <c r="CD342" i="79"/>
  <c r="CD343" i="79"/>
  <c r="CD346" i="79"/>
  <c r="CD349" i="79"/>
  <c r="CD350" i="79"/>
  <c r="CD353" i="79"/>
  <c r="CD354" i="79"/>
  <c r="CD355" i="79"/>
  <c r="CD358" i="79"/>
  <c r="CD361" i="79"/>
  <c r="CD362" i="79"/>
  <c r="CD363" i="79"/>
  <c r="CD365" i="79"/>
  <c r="CD366" i="79"/>
  <c r="CD370" i="79"/>
  <c r="CD374" i="79"/>
  <c r="CD375" i="79"/>
  <c r="CD377" i="79"/>
  <c r="CD379" i="79"/>
  <c r="CD382" i="79"/>
  <c r="CD385" i="79"/>
  <c r="CD386" i="79"/>
  <c r="CD387" i="79"/>
  <c r="CD391" i="79"/>
  <c r="CD393" i="79"/>
  <c r="CD394" i="79"/>
  <c r="CD397" i="79"/>
  <c r="CD398" i="79"/>
  <c r="CD401" i="79"/>
  <c r="CD402" i="79"/>
  <c r="CD403" i="79"/>
  <c r="CD406" i="79"/>
  <c r="CD409" i="79"/>
  <c r="CD410" i="79"/>
  <c r="CD411" i="79"/>
  <c r="CD413" i="79"/>
  <c r="CD417" i="79"/>
  <c r="CD418" i="79"/>
  <c r="CD422" i="79"/>
  <c r="CD423" i="79"/>
  <c r="CD425" i="79"/>
  <c r="CD426" i="79"/>
  <c r="CD427" i="79"/>
  <c r="CD429" i="79"/>
  <c r="CD430" i="79"/>
  <c r="CD433" i="79"/>
  <c r="CD434" i="79"/>
  <c r="CD435" i="79"/>
  <c r="CD438" i="79"/>
  <c r="CD439" i="79"/>
  <c r="CD441" i="79"/>
  <c r="CD442" i="79"/>
  <c r="CD445" i="79"/>
  <c r="CD446" i="79"/>
  <c r="CD449" i="79"/>
  <c r="CD450" i="79"/>
  <c r="CD451" i="79"/>
  <c r="CD455" i="79"/>
  <c r="CD457" i="79"/>
  <c r="CD458" i="79"/>
  <c r="CD459" i="79"/>
  <c r="CD461" i="79"/>
  <c r="CD462" i="79"/>
  <c r="CD465" i="79"/>
  <c r="CD466" i="79"/>
  <c r="CD470" i="79"/>
  <c r="CD471" i="79"/>
  <c r="CD473" i="79"/>
  <c r="CD475" i="79"/>
  <c r="CD477" i="79"/>
  <c r="CD478" i="79"/>
  <c r="CD481" i="79"/>
  <c r="CD482" i="79"/>
  <c r="CD483" i="79"/>
  <c r="CD487" i="79"/>
  <c r="CD490" i="79"/>
  <c r="CD493" i="79"/>
  <c r="CD494" i="79"/>
  <c r="CD497" i="79"/>
  <c r="CD498" i="79"/>
  <c r="CD499" i="79"/>
  <c r="CD502" i="79"/>
  <c r="CD505" i="79"/>
  <c r="CD506" i="79"/>
  <c r="CD507" i="79"/>
  <c r="CD509" i="79"/>
  <c r="CD513" i="79"/>
  <c r="CD514" i="79"/>
  <c r="CD518" i="79"/>
  <c r="CD519" i="79"/>
  <c r="CD521" i="79"/>
  <c r="CD522" i="79"/>
  <c r="CD523" i="79"/>
  <c r="CD526" i="79"/>
  <c r="CD529" i="79"/>
  <c r="CD531" i="79"/>
  <c r="CD534" i="79"/>
  <c r="CD535" i="79"/>
  <c r="CD538" i="79"/>
  <c r="CD541" i="79"/>
  <c r="CD542" i="79"/>
  <c r="CD545" i="79"/>
  <c r="CD546" i="79"/>
  <c r="CD547" i="79"/>
  <c r="CD553" i="79"/>
  <c r="CD554" i="79"/>
  <c r="CD555" i="79"/>
  <c r="CD557" i="79"/>
  <c r="CD558" i="79"/>
  <c r="CD561" i="79"/>
  <c r="CD562" i="79"/>
  <c r="CD563" i="79"/>
  <c r="CD566" i="79"/>
  <c r="CD567" i="79"/>
  <c r="CD569" i="79"/>
  <c r="CD571" i="79"/>
  <c r="CD573" i="79"/>
  <c r="CD574" i="79"/>
  <c r="CD577" i="79"/>
  <c r="CD578" i="79"/>
  <c r="CD579" i="79"/>
  <c r="CD583" i="79"/>
  <c r="CD585" i="79"/>
  <c r="CD586" i="79"/>
  <c r="CD589" i="79"/>
  <c r="CD590" i="79"/>
  <c r="CD591" i="79"/>
  <c r="CD593" i="79"/>
  <c r="CD595" i="79"/>
  <c r="CD601" i="79"/>
  <c r="CD602" i="79"/>
  <c r="CD603" i="79"/>
  <c r="CD605" i="79"/>
  <c r="CD606" i="79"/>
  <c r="CD607" i="79"/>
  <c r="CD609" i="79"/>
  <c r="CD610" i="79"/>
  <c r="CD613" i="79"/>
  <c r="CD614" i="79"/>
  <c r="CD615" i="79"/>
  <c r="CD617" i="79"/>
  <c r="CD619" i="79"/>
  <c r="CD621" i="79"/>
  <c r="CD622" i="79"/>
  <c r="CD623" i="79"/>
  <c r="CD625" i="79"/>
  <c r="CD626" i="79"/>
  <c r="CD627" i="79"/>
  <c r="CD631" i="79"/>
  <c r="CD634" i="79"/>
  <c r="CD637" i="79"/>
  <c r="CD638" i="79"/>
  <c r="CD639" i="79"/>
  <c r="CD641" i="79"/>
  <c r="CD643" i="79"/>
  <c r="CD645" i="79"/>
  <c r="CD649" i="79"/>
  <c r="CD651" i="79"/>
  <c r="CD653" i="79"/>
  <c r="CD654" i="79"/>
  <c r="CD655" i="79"/>
  <c r="CD657" i="79"/>
  <c r="CD658" i="79"/>
  <c r="CD661" i="79"/>
  <c r="CD662" i="79"/>
  <c r="CD663" i="79"/>
  <c r="CD665" i="79"/>
  <c r="CD670" i="79"/>
  <c r="CD673" i="79"/>
  <c r="CD674" i="79"/>
  <c r="CD675" i="79"/>
  <c r="CD677" i="79"/>
  <c r="CD679" i="79"/>
  <c r="CD681" i="79"/>
  <c r="CD682" i="79"/>
  <c r="CD685" i="79"/>
  <c r="CD687" i="79"/>
  <c r="CD688" i="79"/>
  <c r="CD689" i="79"/>
  <c r="CD690" i="79"/>
  <c r="CD691" i="79"/>
  <c r="CD692" i="79"/>
  <c r="CD694" i="79"/>
  <c r="CD695" i="79"/>
  <c r="CD696" i="79"/>
  <c r="CD697" i="79"/>
  <c r="CD698" i="79"/>
  <c r="CD699" i="79"/>
  <c r="CD700" i="79"/>
  <c r="CD701" i="79"/>
  <c r="CD702" i="79"/>
  <c r="CD703" i="79"/>
  <c r="CD704" i="79"/>
  <c r="CD706" i="79"/>
  <c r="CD708" i="79"/>
  <c r="CD709" i="79"/>
  <c r="CD710" i="79"/>
  <c r="CD711" i="79"/>
  <c r="CD712" i="79"/>
  <c r="CD713" i="79"/>
  <c r="CD714" i="79"/>
  <c r="CD715" i="79"/>
  <c r="CD716" i="79"/>
  <c r="CD718" i="79"/>
  <c r="CD720" i="79"/>
  <c r="CD721" i="79"/>
  <c r="CD722" i="79"/>
  <c r="CD723" i="79"/>
  <c r="CD724" i="79"/>
  <c r="CD726" i="79"/>
  <c r="CD727" i="79"/>
  <c r="CD728" i="79"/>
  <c r="CD730" i="79"/>
  <c r="CD732" i="79"/>
  <c r="CD733" i="79"/>
  <c r="CD734" i="79"/>
  <c r="CD735" i="79"/>
  <c r="CD736" i="79"/>
  <c r="CD737" i="79"/>
  <c r="CD739" i="79"/>
  <c r="CD740" i="79"/>
  <c r="CD742" i="79"/>
  <c r="CD744" i="79"/>
  <c r="CD745" i="79"/>
  <c r="CD746" i="79"/>
  <c r="CD747" i="79"/>
  <c r="CD748" i="79"/>
  <c r="CD749" i="79"/>
  <c r="CD750" i="79"/>
  <c r="CD752" i="79"/>
  <c r="CD754" i="79"/>
  <c r="CD756" i="79"/>
  <c r="CD757" i="79"/>
  <c r="CD758" i="79"/>
  <c r="CD759" i="79"/>
  <c r="CD760" i="79"/>
  <c r="CD761" i="79"/>
  <c r="CD762" i="79"/>
  <c r="CD763" i="79"/>
  <c r="CD764" i="79"/>
  <c r="CD766" i="79"/>
  <c r="CD768" i="79"/>
  <c r="CD769" i="79"/>
  <c r="CD770" i="79"/>
  <c r="CD771" i="79"/>
  <c r="CD772" i="79"/>
  <c r="CD773" i="79"/>
  <c r="CD774" i="79"/>
  <c r="CD775" i="79"/>
  <c r="CD776" i="79"/>
  <c r="CD780" i="79"/>
  <c r="CD781" i="79"/>
  <c r="CD782" i="79"/>
  <c r="CD783" i="79"/>
  <c r="CD784" i="79"/>
  <c r="CD785" i="79"/>
  <c r="CD786" i="79"/>
  <c r="CD787" i="79"/>
  <c r="CD788" i="79"/>
  <c r="CD790" i="79"/>
  <c r="CD792" i="79"/>
  <c r="CD793" i="79"/>
  <c r="CD794" i="79"/>
  <c r="CD795" i="79"/>
  <c r="CD796" i="79"/>
  <c r="CD797" i="79"/>
  <c r="CD798" i="79"/>
  <c r="CD799" i="79"/>
  <c r="CD800" i="79"/>
  <c r="CD802" i="79"/>
  <c r="CD804" i="79"/>
  <c r="CD805" i="79"/>
  <c r="CD806" i="79"/>
  <c r="CD807" i="79"/>
  <c r="CD808" i="79"/>
  <c r="CD809" i="79"/>
  <c r="CD810" i="79"/>
  <c r="CD811" i="79"/>
  <c r="CD812" i="79"/>
  <c r="CD814" i="79"/>
  <c r="CD816" i="79"/>
  <c r="CD818" i="79"/>
  <c r="CD819" i="79"/>
  <c r="CD820" i="79"/>
  <c r="CD821" i="79"/>
  <c r="CD822" i="79"/>
  <c r="CD823" i="79"/>
  <c r="CD824" i="79"/>
  <c r="CD826" i="79"/>
  <c r="CD828" i="79"/>
  <c r="CD829" i="79"/>
  <c r="CD831" i="79"/>
  <c r="CD832" i="79"/>
  <c r="CD833" i="79"/>
  <c r="CD834" i="79"/>
  <c r="CD835" i="79"/>
  <c r="CD836" i="79"/>
  <c r="CD838" i="79"/>
  <c r="CD840" i="79"/>
  <c r="CD841" i="79"/>
  <c r="CD842" i="79"/>
  <c r="CD843" i="79"/>
  <c r="CD844" i="79"/>
  <c r="CD845" i="79"/>
  <c r="CD846" i="79"/>
  <c r="CD847" i="79"/>
  <c r="CD848" i="79"/>
  <c r="CD850" i="79"/>
  <c r="CD852" i="79"/>
  <c r="CD853" i="79"/>
  <c r="CD854" i="79"/>
  <c r="CD855" i="79"/>
  <c r="CD856" i="79"/>
  <c r="CD857" i="79"/>
  <c r="CD859" i="79"/>
  <c r="CD860" i="79"/>
  <c r="CD862" i="79"/>
  <c r="CD864" i="79"/>
  <c r="CD865" i="79"/>
  <c r="CD866" i="79"/>
  <c r="CD867" i="79"/>
  <c r="CD868" i="79"/>
  <c r="CD869" i="79"/>
  <c r="CD871" i="79"/>
  <c r="CD872" i="79"/>
  <c r="CD874" i="79"/>
  <c r="CD876" i="79"/>
  <c r="CD877" i="79"/>
  <c r="CD878" i="79"/>
  <c r="CD879" i="79"/>
  <c r="CD880" i="79"/>
  <c r="CD881" i="79"/>
  <c r="CD882" i="79"/>
  <c r="CD883" i="79"/>
  <c r="CD884" i="79"/>
  <c r="CD886" i="79"/>
  <c r="CD888" i="79"/>
  <c r="CD889" i="79"/>
  <c r="CD890" i="79"/>
  <c r="CD891" i="79"/>
  <c r="CD892" i="79"/>
  <c r="CD893" i="79"/>
  <c r="CD895" i="79"/>
  <c r="CD896" i="79"/>
  <c r="CD898" i="79"/>
  <c r="CD900" i="79"/>
  <c r="CD901" i="79"/>
  <c r="CD903" i="79"/>
  <c r="CD904" i="79"/>
  <c r="CD905" i="79"/>
  <c r="CD908" i="79"/>
  <c r="CD910" i="79"/>
  <c r="CD912" i="79"/>
  <c r="CD913" i="79"/>
  <c r="CD914" i="79"/>
  <c r="CD915" i="79"/>
  <c r="CD916" i="79"/>
  <c r="CD920" i="79"/>
  <c r="CD922" i="79"/>
  <c r="CD924" i="79"/>
  <c r="CD925" i="79"/>
  <c r="CD926" i="79"/>
  <c r="CD927" i="79"/>
  <c r="CD928" i="79"/>
  <c r="CD929" i="79"/>
  <c r="CD932" i="79"/>
  <c r="CD936" i="79"/>
  <c r="CD937" i="79"/>
  <c r="CD938" i="79"/>
  <c r="CD939" i="79"/>
  <c r="CD940" i="79"/>
  <c r="CD941" i="79"/>
  <c r="CD944" i="79"/>
  <c r="CD946" i="79"/>
  <c r="CD948" i="79"/>
  <c r="CD949" i="79"/>
  <c r="CD951" i="79"/>
  <c r="CD952" i="79"/>
  <c r="CD953" i="79"/>
  <c r="CD956" i="79"/>
  <c r="CD958" i="79"/>
  <c r="CD960" i="79"/>
  <c r="CD961" i="79"/>
  <c r="CD962" i="79"/>
  <c r="CD963" i="79"/>
  <c r="CD964" i="79"/>
  <c r="CD968" i="79"/>
  <c r="CD970" i="79"/>
  <c r="CD972" i="79"/>
  <c r="CD973" i="79"/>
  <c r="CD974" i="79"/>
  <c r="CD975" i="79"/>
  <c r="CD976" i="79"/>
  <c r="CD977" i="79"/>
  <c r="CD980" i="79"/>
  <c r="CD984" i="79"/>
  <c r="CD985" i="79"/>
  <c r="CD986" i="79"/>
  <c r="CD987" i="79"/>
  <c r="CD988" i="79"/>
  <c r="CD989" i="79"/>
  <c r="CD992" i="79"/>
  <c r="CD994" i="79"/>
  <c r="CD996" i="79"/>
  <c r="CD997" i="79"/>
  <c r="CD999" i="79"/>
  <c r="CD1000" i="79"/>
  <c r="CD1001" i="79"/>
  <c r="CD1004" i="79"/>
  <c r="CD1006" i="79"/>
  <c r="CD1008" i="79"/>
  <c r="CD1009" i="79"/>
  <c r="CD1010" i="79"/>
  <c r="CD1011" i="79"/>
  <c r="CD1012" i="79"/>
  <c r="CD1016" i="79"/>
  <c r="CD1018" i="79"/>
  <c r="CD1020" i="79"/>
  <c r="CD1021" i="79"/>
  <c r="CD1022" i="79"/>
  <c r="CD1023" i="79"/>
  <c r="CD1024" i="79"/>
  <c r="CD1025" i="79"/>
  <c r="CD1028" i="79"/>
  <c r="CD1032" i="79"/>
  <c r="CD1033" i="79"/>
  <c r="CD1034" i="79"/>
  <c r="CD1035" i="79"/>
  <c r="CD1036" i="79"/>
  <c r="CD1037" i="79"/>
  <c r="CD1040" i="79"/>
  <c r="CD1042" i="79"/>
  <c r="CD1044" i="79"/>
  <c r="CD1045" i="79"/>
  <c r="CD1047" i="79"/>
  <c r="CD1048" i="79"/>
  <c r="CD1049" i="79"/>
  <c r="CD1050" i="79"/>
  <c r="CD1052" i="79"/>
  <c r="CD1054" i="79"/>
  <c r="CD1056" i="79"/>
  <c r="CD1057" i="79"/>
  <c r="CD1059" i="79"/>
  <c r="CD1060" i="79"/>
  <c r="CD1061" i="79"/>
  <c r="CD1062" i="79"/>
  <c r="CD1064" i="79"/>
  <c r="CD1066" i="79"/>
  <c r="CD1068" i="79"/>
  <c r="CD1069" i="79"/>
  <c r="CD1071" i="79"/>
  <c r="CD1072" i="79"/>
  <c r="CD1073" i="79"/>
  <c r="CD1076" i="79"/>
  <c r="CD1078" i="79"/>
  <c r="CD1080" i="79"/>
  <c r="CD1081" i="79"/>
  <c r="CD1083" i="79"/>
  <c r="CD1084" i="79"/>
  <c r="CD1085" i="79"/>
  <c r="CD1086" i="79"/>
  <c r="CD1088" i="79"/>
  <c r="CD1090" i="79"/>
  <c r="CD1092" i="79"/>
  <c r="CD1093" i="79"/>
  <c r="CD1095" i="79"/>
  <c r="CD1096" i="79"/>
  <c r="CD1097" i="79"/>
  <c r="CD1098" i="79"/>
  <c r="CD1100" i="79"/>
  <c r="CD1104" i="79"/>
  <c r="CD1105" i="79"/>
  <c r="CD1107" i="79"/>
  <c r="CD1108" i="79"/>
  <c r="CD1109" i="79"/>
  <c r="CD1112" i="79"/>
  <c r="CD1114" i="79"/>
  <c r="CD1116" i="79"/>
  <c r="CD1117" i="79"/>
  <c r="CD1119" i="79"/>
  <c r="CD1120" i="79"/>
  <c r="CD1121" i="79"/>
  <c r="CD1122" i="79"/>
  <c r="CD1124" i="79"/>
  <c r="CD1126" i="79"/>
  <c r="CD1129" i="79"/>
  <c r="CD1131" i="79"/>
  <c r="CD1132" i="79"/>
  <c r="CD1133" i="79"/>
  <c r="CD1134" i="79"/>
  <c r="CD1141" i="79"/>
  <c r="CD1143" i="79"/>
  <c r="CD1144" i="79"/>
  <c r="CD1145" i="79"/>
  <c r="CD1148" i="79"/>
  <c r="CD1150" i="79"/>
  <c r="CD1152" i="79"/>
  <c r="CD1153" i="79"/>
  <c r="CD1155" i="79"/>
  <c r="CD1156" i="79"/>
  <c r="CD1157" i="79"/>
  <c r="CD1158" i="79"/>
  <c r="CD1160" i="79"/>
  <c r="CD1162" i="79"/>
  <c r="CD1165" i="79"/>
  <c r="CD1167" i="79"/>
  <c r="CD1168" i="79"/>
  <c r="CD1169" i="79"/>
  <c r="CD1170" i="79"/>
  <c r="CD1177" i="79"/>
  <c r="CD1179" i="79"/>
  <c r="CD1180" i="79"/>
  <c r="CD1181" i="79"/>
  <c r="CD1184" i="79"/>
  <c r="CD1186" i="79"/>
  <c r="CD1188" i="79"/>
  <c r="CD1189" i="79"/>
  <c r="CD1191" i="79"/>
  <c r="CD1192" i="79"/>
  <c r="CD1193" i="79"/>
  <c r="CD1194" i="79"/>
  <c r="CD1196" i="79"/>
  <c r="CD1201" i="79"/>
  <c r="CD1203" i="79"/>
  <c r="CC4" i="79"/>
  <c r="CE4" i="79" s="1"/>
  <c r="CD827" i="79" l="1"/>
  <c r="CD587" i="79"/>
  <c r="CD395" i="79"/>
  <c r="CD371" i="79"/>
  <c r="CD263" i="79"/>
  <c r="CD143" i="79"/>
  <c r="CD95" i="79"/>
  <c r="CD47" i="79"/>
  <c r="CD1110" i="79"/>
  <c r="CD1038" i="79"/>
  <c r="CD990" i="79"/>
  <c r="CD942" i="79"/>
  <c r="CD707" i="79"/>
  <c r="CD659" i="79"/>
  <c r="CD347" i="79"/>
  <c r="CD311" i="79"/>
  <c r="CD1182" i="79"/>
  <c r="CD1146" i="79"/>
  <c r="CD1200" i="79"/>
  <c r="CD1128" i="79"/>
  <c r="CD719" i="79"/>
  <c r="CD539" i="79"/>
  <c r="CD239" i="79"/>
  <c r="CD155" i="79"/>
  <c r="CD107" i="79"/>
  <c r="CD59" i="79"/>
  <c r="CD11" i="79"/>
  <c r="CD1074" i="79"/>
  <c r="CD1164" i="79"/>
  <c r="CD894" i="79"/>
  <c r="CD515" i="79"/>
  <c r="CD1198" i="79"/>
  <c r="CD731" i="79"/>
  <c r="CD275" i="79"/>
  <c r="CD203" i="79"/>
  <c r="CD1002" i="79"/>
  <c r="CD954" i="79"/>
  <c r="CD906" i="79"/>
  <c r="CD743" i="79"/>
  <c r="CD491" i="79"/>
  <c r="CD467" i="79"/>
  <c r="CD407" i="79"/>
  <c r="CD119" i="79"/>
  <c r="CD755" i="79"/>
  <c r="CD599" i="79"/>
  <c r="CD167" i="79"/>
  <c r="CD23" i="79"/>
  <c r="CD635" i="79"/>
  <c r="CD323" i="79"/>
  <c r="CD251" i="79"/>
  <c r="CD671" i="79"/>
  <c r="CD443" i="79"/>
  <c r="CD359" i="79"/>
  <c r="CD1174" i="79"/>
  <c r="CD1138" i="79"/>
  <c r="CD1014" i="79"/>
  <c r="CD966" i="79"/>
  <c r="CD71" i="79"/>
  <c r="CD1176" i="79"/>
  <c r="CD1140" i="79"/>
  <c r="CD767" i="79"/>
  <c r="CD287" i="79"/>
  <c r="CD1102" i="79"/>
  <c r="CD918" i="79"/>
  <c r="CD779" i="79"/>
  <c r="CD215" i="79"/>
  <c r="CD1172" i="79"/>
  <c r="CD1136" i="79"/>
  <c r="CD1030" i="79"/>
  <c r="CD1013" i="79"/>
  <c r="CD998" i="79"/>
  <c r="CD982" i="79"/>
  <c r="CD965" i="79"/>
  <c r="CD950" i="79"/>
  <c r="CD934" i="79"/>
  <c r="CD917" i="79"/>
  <c r="CD902" i="79"/>
  <c r="CD858" i="79"/>
  <c r="CD830" i="79"/>
  <c r="CD817" i="79"/>
  <c r="CD791" i="79"/>
  <c r="CD778" i="79"/>
  <c r="CD751" i="79"/>
  <c r="CD738" i="79"/>
  <c r="CD725" i="79"/>
  <c r="CD686" i="79"/>
  <c r="CD667" i="79"/>
  <c r="CD650" i="79"/>
  <c r="CD629" i="79"/>
  <c r="CD611" i="79"/>
  <c r="CD551" i="79"/>
  <c r="CD179" i="79"/>
  <c r="CD131" i="79"/>
  <c r="CD83" i="79"/>
  <c r="CD35" i="79"/>
  <c r="CD803" i="79"/>
  <c r="CD503" i="79"/>
  <c r="CD419" i="79"/>
  <c r="CD335" i="79"/>
  <c r="CD299" i="79"/>
  <c r="CD1026" i="79"/>
  <c r="CD978" i="79"/>
  <c r="CD930" i="79"/>
  <c r="CD870" i="79"/>
  <c r="CD815" i="79"/>
  <c r="CD683" i="79"/>
  <c r="CD647" i="79"/>
  <c r="CD227" i="79"/>
  <c r="CD1199" i="79"/>
  <c r="CD1187" i="79"/>
  <c r="CD1175" i="79"/>
  <c r="CD1163" i="79"/>
  <c r="CD1151" i="79"/>
  <c r="CD1139" i="79"/>
  <c r="CD1127" i="79"/>
  <c r="CD1115" i="79"/>
  <c r="CD1103" i="79"/>
  <c r="CD1091" i="79"/>
  <c r="CD1079" i="79"/>
  <c r="CD1067" i="79"/>
  <c r="CD1055" i="79"/>
  <c r="CD1043" i="79"/>
  <c r="CD1031" i="79"/>
  <c r="CD1019" i="79"/>
  <c r="CD1007" i="79"/>
  <c r="CD995" i="79"/>
  <c r="CD983" i="79"/>
  <c r="CD971" i="79"/>
  <c r="CD959" i="79"/>
  <c r="CD947" i="79"/>
  <c r="CD935" i="79"/>
  <c r="CD923" i="79"/>
  <c r="CD911" i="79"/>
  <c r="CD899" i="79"/>
  <c r="CD887" i="79"/>
  <c r="CD875" i="79"/>
  <c r="CD863" i="79"/>
  <c r="CD851" i="79"/>
  <c r="CD839" i="79"/>
  <c r="CD489" i="79"/>
  <c r="CD345" i="79"/>
  <c r="CD1197" i="79"/>
  <c r="CD1185" i="79"/>
  <c r="CD1173" i="79"/>
  <c r="CD1161" i="79"/>
  <c r="CD1149" i="79"/>
  <c r="CD1137" i="79"/>
  <c r="CD1125" i="79"/>
  <c r="CD1113" i="79"/>
  <c r="CD1101" i="79"/>
  <c r="CD1089" i="79"/>
  <c r="CD1077" i="79"/>
  <c r="CD1065" i="79"/>
  <c r="CD1053" i="79"/>
  <c r="CD1041" i="79"/>
  <c r="CD1029" i="79"/>
  <c r="CD1017" i="79"/>
  <c r="CD1005" i="79"/>
  <c r="CD993" i="79"/>
  <c r="CD981" i="79"/>
  <c r="CD969" i="79"/>
  <c r="CD957" i="79"/>
  <c r="CD945" i="79"/>
  <c r="CD933" i="79"/>
  <c r="CD921" i="79"/>
  <c r="CD909" i="79"/>
  <c r="CD897" i="79"/>
  <c r="CD885" i="79"/>
  <c r="CD873" i="79"/>
  <c r="CD861" i="79"/>
  <c r="CD849" i="79"/>
  <c r="CD837" i="79"/>
  <c r="CD825" i="79"/>
  <c r="CD813" i="79"/>
  <c r="CD801" i="79"/>
  <c r="CD789" i="79"/>
  <c r="CD777" i="79"/>
  <c r="CD765" i="79"/>
  <c r="CD753" i="79"/>
  <c r="CD741" i="79"/>
  <c r="CD729" i="79"/>
  <c r="CD717" i="79"/>
  <c r="CD705" i="79"/>
  <c r="CD693" i="79"/>
  <c r="CD525" i="79"/>
  <c r="CD381" i="79"/>
  <c r="CE261" i="79"/>
  <c r="CD261" i="79"/>
  <c r="CD1195" i="79"/>
  <c r="CD1183" i="79"/>
  <c r="CD1171" i="79"/>
  <c r="CD1159" i="79"/>
  <c r="CD1147" i="79"/>
  <c r="CD1135" i="79"/>
  <c r="CD1123" i="79"/>
  <c r="CD1111" i="79"/>
  <c r="CD1099" i="79"/>
  <c r="CD1087" i="79"/>
  <c r="CD1075" i="79"/>
  <c r="CD1063" i="79"/>
  <c r="CD1051" i="79"/>
  <c r="CD1039" i="79"/>
  <c r="CD1027" i="79"/>
  <c r="CD1015" i="79"/>
  <c r="CD1003" i="79"/>
  <c r="CD991" i="79"/>
  <c r="CD979" i="79"/>
  <c r="CD967" i="79"/>
  <c r="CD955" i="79"/>
  <c r="CD943" i="79"/>
  <c r="CD931" i="79"/>
  <c r="CD919" i="79"/>
  <c r="CD907" i="79"/>
  <c r="CD273" i="79"/>
  <c r="CD237" i="79"/>
  <c r="CD537" i="79"/>
  <c r="CD4" i="79"/>
  <c r="CD1202" i="79"/>
  <c r="CD1190" i="79"/>
  <c r="CD1178" i="79"/>
  <c r="CD1166" i="79"/>
  <c r="CD1154" i="79"/>
  <c r="CD1142" i="79"/>
  <c r="CD1130" i="79"/>
  <c r="CD1118" i="79"/>
  <c r="CD1106" i="79"/>
  <c r="CD1094" i="79"/>
  <c r="CD1082" i="79"/>
  <c r="CD1070" i="79"/>
  <c r="CD1058" i="79"/>
  <c r="CD1046" i="79"/>
  <c r="CD669" i="79"/>
  <c r="CD633" i="79"/>
  <c r="CD597" i="79"/>
  <c r="CD369" i="79"/>
  <c r="CD333" i="79"/>
  <c r="CE1203" i="79"/>
  <c r="CE1191" i="79"/>
  <c r="CE1179" i="79"/>
  <c r="CE1167" i="79"/>
  <c r="CE1155" i="79"/>
  <c r="CE1143" i="79"/>
  <c r="CE1131" i="79"/>
  <c r="CE1119" i="79"/>
  <c r="CE1107" i="79"/>
  <c r="CE1095" i="79"/>
  <c r="CE1083" i="79"/>
  <c r="CE231" i="79"/>
  <c r="CE356" i="79"/>
  <c r="CE268" i="79"/>
  <c r="CE1071" i="79"/>
  <c r="CE1059" i="79"/>
  <c r="CE1047" i="79"/>
  <c r="CE1035" i="79"/>
  <c r="CE1023" i="79"/>
  <c r="CE1011" i="79"/>
  <c r="CE999" i="79"/>
  <c r="CE987" i="79"/>
  <c r="CE975" i="79"/>
  <c r="CE963" i="79"/>
  <c r="CE951" i="79"/>
  <c r="CE939" i="79"/>
  <c r="CE927" i="79"/>
  <c r="CE915" i="79"/>
  <c r="CE903" i="79"/>
  <c r="CE891" i="79"/>
  <c r="CE879" i="79"/>
  <c r="CE867" i="79"/>
  <c r="CE855" i="79"/>
  <c r="CE843" i="79"/>
  <c r="CE831" i="79"/>
  <c r="CE819" i="79"/>
  <c r="CE807" i="79"/>
  <c r="CE795" i="79"/>
  <c r="CE783" i="79"/>
  <c r="CE771" i="79"/>
  <c r="CE759" i="79"/>
  <c r="CE747" i="79"/>
  <c r="CE735" i="79"/>
  <c r="CE723" i="79"/>
  <c r="CE711" i="79"/>
  <c r="CE699" i="79"/>
  <c r="CE687" i="79"/>
  <c r="CE675" i="79"/>
  <c r="CE663" i="79"/>
  <c r="CE651" i="79"/>
  <c r="CE639" i="79"/>
  <c r="CE627" i="79"/>
  <c r="CE615" i="79"/>
  <c r="CE603" i="79"/>
  <c r="CE591" i="79"/>
  <c r="CE579" i="79"/>
  <c r="CE567" i="79"/>
  <c r="CE555" i="79"/>
  <c r="CE531" i="79"/>
  <c r="CE519" i="79"/>
  <c r="CE507" i="79"/>
  <c r="CE483" i="79"/>
  <c r="CE471" i="79"/>
  <c r="CE459" i="79"/>
  <c r="CE435" i="79"/>
  <c r="CE423" i="79"/>
  <c r="CE411" i="79"/>
  <c r="CE387" i="79"/>
  <c r="CE375" i="79"/>
  <c r="CE363" i="79"/>
  <c r="CE339" i="79"/>
  <c r="CE327" i="79"/>
  <c r="CE315" i="79"/>
  <c r="CE291" i="79"/>
  <c r="CE279" i="79"/>
  <c r="CE267" i="79"/>
  <c r="CE243" i="79"/>
  <c r="CE219" i="79"/>
  <c r="CE207" i="79"/>
  <c r="CE195" i="79"/>
  <c r="CE183" i="79"/>
  <c r="CE171" i="79"/>
  <c r="CE159" i="79"/>
  <c r="CE147" i="79"/>
  <c r="CE135" i="79"/>
  <c r="CE123" i="79"/>
  <c r="CE111" i="79"/>
  <c r="CE99" i="79"/>
  <c r="CE87" i="79"/>
  <c r="CE75" i="79"/>
  <c r="CE63" i="79"/>
  <c r="CE51" i="79"/>
  <c r="CE39" i="79"/>
  <c r="CE27" i="79"/>
  <c r="CE15" i="79"/>
  <c r="CE676" i="79"/>
  <c r="CE608" i="79"/>
  <c r="CE421" i="79"/>
  <c r="CE16" i="79"/>
  <c r="CE388" i="79"/>
  <c r="CD570" i="79"/>
  <c r="CD474" i="79"/>
  <c r="CD550" i="79"/>
  <c r="CD530" i="79"/>
  <c r="CD510" i="79"/>
  <c r="CD454" i="79"/>
  <c r="CD414" i="79"/>
  <c r="CD258" i="79"/>
  <c r="CD666" i="79"/>
  <c r="CD618" i="79"/>
  <c r="CE575" i="79"/>
  <c r="CD575" i="79"/>
  <c r="CE527" i="79"/>
  <c r="CD527" i="79"/>
  <c r="CE479" i="79"/>
  <c r="CD479" i="79"/>
  <c r="CE431" i="79"/>
  <c r="CD431" i="79"/>
  <c r="CE549" i="79"/>
  <c r="CD549" i="79"/>
  <c r="CE501" i="79"/>
  <c r="CD501" i="79"/>
  <c r="CD453" i="79"/>
  <c r="CE453" i="79"/>
  <c r="CE405" i="79"/>
  <c r="CD405" i="79"/>
  <c r="CD678" i="79"/>
  <c r="CD646" i="79"/>
  <c r="CD630" i="79"/>
  <c r="CD598" i="79"/>
  <c r="CD582" i="79"/>
  <c r="CD486" i="79"/>
  <c r="CD390" i="79"/>
  <c r="CD318" i="79"/>
  <c r="CD186" i="79"/>
  <c r="CD680" i="79"/>
  <c r="CE680" i="79"/>
  <c r="CD668" i="79"/>
  <c r="CE668" i="79"/>
  <c r="CD656" i="79"/>
  <c r="CE656" i="79"/>
  <c r="CD644" i="79"/>
  <c r="CE644" i="79"/>
  <c r="CD632" i="79"/>
  <c r="CE632" i="79"/>
  <c r="CD620" i="79"/>
  <c r="CE620" i="79"/>
  <c r="CD596" i="79"/>
  <c r="CE596" i="79"/>
  <c r="CD584" i="79"/>
  <c r="CE584" i="79"/>
  <c r="CD572" i="79"/>
  <c r="CE572" i="79"/>
  <c r="CD560" i="79"/>
  <c r="CE560" i="79"/>
  <c r="CD548" i="79"/>
  <c r="CE548" i="79"/>
  <c r="CD536" i="79"/>
  <c r="CE536" i="79"/>
  <c r="CD524" i="79"/>
  <c r="CE524" i="79"/>
  <c r="CD512" i="79"/>
  <c r="CE512" i="79"/>
  <c r="CD500" i="79"/>
  <c r="CE500" i="79"/>
  <c r="CD488" i="79"/>
  <c r="CE488" i="79"/>
  <c r="CD476" i="79"/>
  <c r="CE476" i="79"/>
  <c r="CD464" i="79"/>
  <c r="CE464" i="79"/>
  <c r="CD452" i="79"/>
  <c r="CE452" i="79"/>
  <c r="CD440" i="79"/>
  <c r="CE440" i="79"/>
  <c r="CD428" i="79"/>
  <c r="CE428" i="79"/>
  <c r="CD416" i="79"/>
  <c r="CE416" i="79"/>
  <c r="CD404" i="79"/>
  <c r="CE404" i="79"/>
  <c r="CD392" i="79"/>
  <c r="CE392" i="79"/>
  <c r="CD380" i="79"/>
  <c r="CE380" i="79"/>
  <c r="CD368" i="79"/>
  <c r="CE368" i="79"/>
  <c r="CD344" i="79"/>
  <c r="CE344" i="79"/>
  <c r="CD332" i="79"/>
  <c r="CE332" i="79"/>
  <c r="CD320" i="79"/>
  <c r="CE320" i="79"/>
  <c r="CD308" i="79"/>
  <c r="CE308" i="79"/>
  <c r="CD296" i="79"/>
  <c r="CE296" i="79"/>
  <c r="CD284" i="79"/>
  <c r="CE284" i="79"/>
  <c r="CD272" i="79"/>
  <c r="CE272" i="79"/>
  <c r="CD260" i="79"/>
  <c r="CE260" i="79"/>
  <c r="CD248" i="79"/>
  <c r="CE248" i="79"/>
  <c r="CD236" i="79"/>
  <c r="CE236" i="79"/>
  <c r="CD224" i="79"/>
  <c r="CE224" i="79"/>
  <c r="CD212" i="79"/>
  <c r="CE212" i="79"/>
  <c r="CD200" i="79"/>
  <c r="CE200" i="79"/>
  <c r="CD188" i="79"/>
  <c r="CE188" i="79"/>
  <c r="CD176" i="79"/>
  <c r="CE176" i="79"/>
  <c r="CD164" i="79"/>
  <c r="CE164" i="79"/>
  <c r="CD152" i="79"/>
  <c r="CE152" i="79"/>
  <c r="CD140" i="79"/>
  <c r="CE140" i="79"/>
  <c r="CD128" i="79"/>
  <c r="CE128" i="79"/>
  <c r="CD116" i="79"/>
  <c r="CE116" i="79"/>
  <c r="CD104" i="79"/>
  <c r="CE104" i="79"/>
  <c r="CD92" i="79"/>
  <c r="CE92" i="79"/>
  <c r="CD80" i="79"/>
  <c r="CE80" i="79"/>
  <c r="CD68" i="79"/>
  <c r="CE68" i="79"/>
  <c r="CD56" i="79"/>
  <c r="CE56" i="79"/>
  <c r="CD44" i="79"/>
  <c r="CE44" i="79"/>
  <c r="CD32" i="79"/>
  <c r="CE32" i="79"/>
  <c r="CD20" i="79"/>
  <c r="CE20" i="79"/>
  <c r="CE559" i="79"/>
  <c r="CD559" i="79"/>
  <c r="CE511" i="79"/>
  <c r="CD511" i="79"/>
  <c r="CE463" i="79"/>
  <c r="CD463" i="79"/>
  <c r="CE415" i="79"/>
  <c r="CD415" i="79"/>
  <c r="CD642" i="79"/>
  <c r="CD594" i="79"/>
  <c r="CE581" i="79"/>
  <c r="CD581" i="79"/>
  <c r="CE533" i="79"/>
  <c r="CD533" i="79"/>
  <c r="CE485" i="79"/>
  <c r="CD485" i="79"/>
  <c r="CE437" i="79"/>
  <c r="CD437" i="79"/>
  <c r="CE389" i="79"/>
  <c r="CD389" i="79"/>
  <c r="CE543" i="79"/>
  <c r="CD543" i="79"/>
  <c r="CE495" i="79"/>
  <c r="CD495" i="79"/>
  <c r="CE447" i="79"/>
  <c r="CD447" i="79"/>
  <c r="CE399" i="79"/>
  <c r="CD399" i="79"/>
  <c r="CE351" i="79"/>
  <c r="CD351" i="79"/>
  <c r="CE303" i="79"/>
  <c r="CD303" i="79"/>
  <c r="CD378" i="79"/>
  <c r="CD565" i="79"/>
  <c r="CE565" i="79"/>
  <c r="CD517" i="79"/>
  <c r="CE517" i="79"/>
  <c r="CD469" i="79"/>
  <c r="CE469" i="79"/>
  <c r="CE412" i="79"/>
  <c r="CE255" i="79"/>
  <c r="CE160" i="79"/>
  <c r="CE316" i="79"/>
  <c r="CE220" i="79"/>
  <c r="CE532" i="79"/>
  <c r="CE124" i="79"/>
  <c r="CD383" i="79"/>
  <c r="CD367" i="79"/>
  <c r="CD207" i="79"/>
  <c r="CD684" i="79"/>
  <c r="CE684" i="79"/>
  <c r="CD672" i="79"/>
  <c r="CE672" i="79"/>
  <c r="CD660" i="79"/>
  <c r="CE660" i="79"/>
  <c r="CD648" i="79"/>
  <c r="CE648" i="79"/>
  <c r="CD636" i="79"/>
  <c r="CE636" i="79"/>
  <c r="CD624" i="79"/>
  <c r="CE624" i="79"/>
  <c r="CD612" i="79"/>
  <c r="CE612" i="79"/>
  <c r="CD600" i="79"/>
  <c r="CE600" i="79"/>
  <c r="CD588" i="79"/>
  <c r="CE588" i="79"/>
  <c r="CD576" i="79"/>
  <c r="CE576" i="79"/>
  <c r="CD564" i="79"/>
  <c r="CE564" i="79"/>
  <c r="CD552" i="79"/>
  <c r="CE552" i="79"/>
  <c r="CD540" i="79"/>
  <c r="CE540" i="79"/>
  <c r="CD528" i="79"/>
  <c r="CE528" i="79"/>
  <c r="CD516" i="79"/>
  <c r="CE516" i="79"/>
  <c r="CD504" i="79"/>
  <c r="CE504" i="79"/>
  <c r="CD492" i="79"/>
  <c r="CE492" i="79"/>
  <c r="CD480" i="79"/>
  <c r="CE480" i="79"/>
  <c r="CD468" i="79"/>
  <c r="CE468" i="79"/>
  <c r="CD456" i="79"/>
  <c r="CE456" i="79"/>
  <c r="CD444" i="79"/>
  <c r="CE444" i="79"/>
  <c r="CD432" i="79"/>
  <c r="CE432" i="79"/>
  <c r="CD420" i="79"/>
  <c r="CE420" i="79"/>
  <c r="CD408" i="79"/>
  <c r="CE408" i="79"/>
  <c r="CD396" i="79"/>
  <c r="CE396" i="79"/>
  <c r="CD384" i="79"/>
  <c r="CE384" i="79"/>
  <c r="CD372" i="79"/>
  <c r="CE372" i="79"/>
  <c r="CD360" i="79"/>
  <c r="CE360" i="79"/>
  <c r="CD348" i="79"/>
  <c r="CE348" i="79"/>
  <c r="CD336" i="79"/>
  <c r="CE336" i="79"/>
  <c r="CD324" i="79"/>
  <c r="CE324" i="79"/>
  <c r="CD312" i="79"/>
  <c r="CE312" i="79"/>
  <c r="CD300" i="79"/>
  <c r="CE300" i="79"/>
  <c r="CD288" i="79"/>
  <c r="CE288" i="79"/>
  <c r="CD276" i="79"/>
  <c r="CE276" i="79"/>
  <c r="CD264" i="79"/>
  <c r="CE264" i="79"/>
  <c r="CD252" i="79"/>
  <c r="CE252" i="79"/>
  <c r="CD240" i="79"/>
  <c r="CE240" i="79"/>
  <c r="CD228" i="79"/>
  <c r="CE228" i="79"/>
  <c r="CD216" i="79"/>
  <c r="CE216" i="79"/>
  <c r="CD204" i="79"/>
  <c r="CE204" i="79"/>
  <c r="CD192" i="79"/>
  <c r="CE192" i="79"/>
  <c r="CD180" i="79"/>
  <c r="CE180" i="79"/>
  <c r="CD168" i="79"/>
  <c r="CE168" i="79"/>
  <c r="CD156" i="79"/>
  <c r="CE156" i="79"/>
  <c r="CD144" i="79"/>
  <c r="CE144" i="79"/>
  <c r="CD132" i="79"/>
  <c r="CE132" i="79"/>
  <c r="CD120" i="79"/>
  <c r="CE120" i="79"/>
  <c r="CD108" i="79"/>
  <c r="CE108" i="79"/>
  <c r="CD96" i="79"/>
  <c r="CE96" i="79"/>
  <c r="CD84" i="79"/>
  <c r="CE84" i="79"/>
  <c r="CD72" i="79"/>
  <c r="CE72" i="79"/>
  <c r="CD60" i="79"/>
  <c r="CE60" i="79"/>
  <c r="CD48" i="79"/>
  <c r="CE48" i="79"/>
  <c r="CD36" i="79"/>
  <c r="CE36" i="79"/>
  <c r="CD24" i="79"/>
  <c r="CE24" i="79"/>
  <c r="CD12" i="79"/>
  <c r="CE12" i="79"/>
  <c r="CE592" i="79"/>
  <c r="CE373" i="79"/>
  <c r="CE28" i="79"/>
  <c r="CE652" i="79"/>
  <c r="CE244" i="79"/>
  <c r="CE556" i="79"/>
  <c r="CE304" i="79"/>
  <c r="CE460" i="79"/>
  <c r="CE364" i="79"/>
  <c r="CE172" i="79"/>
  <c r="CE76" i="79"/>
  <c r="CH1124" i="79"/>
  <c r="CE448" i="79"/>
  <c r="CE8" i="79"/>
  <c r="CD357" i="79"/>
  <c r="CD664" i="79"/>
  <c r="CE664" i="79"/>
  <c r="CD640" i="79"/>
  <c r="CE640" i="79"/>
  <c r="CD628" i="79"/>
  <c r="CE628" i="79"/>
  <c r="CD616" i="79"/>
  <c r="CE616" i="79"/>
  <c r="CD580" i="79"/>
  <c r="CE580" i="79"/>
  <c r="CD568" i="79"/>
  <c r="CE568" i="79"/>
  <c r="CD544" i="79"/>
  <c r="CE544" i="79"/>
  <c r="CD520" i="79"/>
  <c r="CE520" i="79"/>
  <c r="CD496" i="79"/>
  <c r="CE496" i="79"/>
  <c r="CD484" i="79"/>
  <c r="CE484" i="79"/>
  <c r="CD472" i="79"/>
  <c r="CE472" i="79"/>
  <c r="CD436" i="79"/>
  <c r="CE436" i="79"/>
  <c r="CD424" i="79"/>
  <c r="CE424" i="79"/>
  <c r="CD400" i="79"/>
  <c r="CE400" i="79"/>
  <c r="CD376" i="79"/>
  <c r="CE376" i="79"/>
  <c r="CD352" i="79"/>
  <c r="CE352" i="79"/>
  <c r="CD340" i="79"/>
  <c r="CE340" i="79"/>
  <c r="CD328" i="79"/>
  <c r="CE328" i="79"/>
  <c r="CD292" i="79"/>
  <c r="CE292" i="79"/>
  <c r="CD280" i="79"/>
  <c r="CE280" i="79"/>
  <c r="CD256" i="79"/>
  <c r="CE256" i="79"/>
  <c r="CD232" i="79"/>
  <c r="CE232" i="79"/>
  <c r="CD208" i="79"/>
  <c r="CE208" i="79"/>
  <c r="CD196" i="79"/>
  <c r="CE196" i="79"/>
  <c r="CD184" i="79"/>
  <c r="CE184" i="79"/>
  <c r="CD148" i="79"/>
  <c r="CE148" i="79"/>
  <c r="CD136" i="79"/>
  <c r="CE136" i="79"/>
  <c r="CD112" i="79"/>
  <c r="CE112" i="79"/>
  <c r="CD88" i="79"/>
  <c r="CE88" i="79"/>
  <c r="CD64" i="79"/>
  <c r="CE64" i="79"/>
  <c r="CD52" i="79"/>
  <c r="CE52" i="79"/>
  <c r="CD40" i="79"/>
  <c r="CE40" i="79"/>
  <c r="CE604" i="79"/>
  <c r="CE508" i="79"/>
  <c r="CE100" i="79"/>
  <c r="CH4" i="79"/>
  <c r="CH1084" i="79"/>
  <c r="CH964" i="79"/>
  <c r="CH844" i="79"/>
  <c r="CH724" i="79"/>
  <c r="CH604" i="79"/>
  <c r="CH1164" i="79"/>
  <c r="CH1044" i="79"/>
  <c r="CH924" i="79"/>
  <c r="CH804" i="79"/>
  <c r="CH684" i="79"/>
  <c r="CH564" i="79"/>
  <c r="CH444" i="79"/>
  <c r="CH324" i="79"/>
  <c r="CH204" i="79"/>
  <c r="CH1004" i="79"/>
  <c r="CH884" i="79"/>
  <c r="CH764" i="79"/>
  <c r="CH644" i="79"/>
  <c r="CH44" i="79"/>
  <c r="CH484" i="79"/>
  <c r="CH364" i="79"/>
  <c r="CH244" i="79"/>
  <c r="CH124" i="79"/>
  <c r="CH84" i="79"/>
  <c r="CH524" i="79"/>
  <c r="CH404" i="79"/>
  <c r="CH284" i="79"/>
  <c r="CH164" i="79"/>
  <c r="BD4" i="79"/>
  <c r="BE4" i="79" s="1"/>
  <c r="BF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D5" i="79"/>
  <c r="BD6" i="79"/>
  <c r="BD7" i="79"/>
  <c r="BD8" i="79"/>
  <c r="BD9" i="79"/>
  <c r="BD10" i="79"/>
  <c r="BD11" i="79"/>
  <c r="BD12" i="79"/>
  <c r="BD13" i="79"/>
  <c r="BD14" i="79"/>
  <c r="BD15" i="79"/>
  <c r="BD16" i="79"/>
  <c r="BD17" i="79"/>
  <c r="BD18" i="79"/>
  <c r="BD19" i="79"/>
  <c r="BD20" i="79"/>
  <c r="BD21" i="79"/>
  <c r="BD22" i="79"/>
  <c r="BD23" i="79"/>
  <c r="BD24" i="79"/>
  <c r="BD25" i="79"/>
  <c r="BD26" i="79"/>
  <c r="BD27" i="79"/>
  <c r="BD28" i="79"/>
  <c r="BD29" i="79"/>
  <c r="BD30" i="79"/>
  <c r="BD31" i="79"/>
  <c r="BD32" i="79"/>
  <c r="BD33" i="79"/>
  <c r="BD34" i="79"/>
  <c r="BD35" i="79"/>
  <c r="BD36" i="79"/>
  <c r="BD37" i="79"/>
  <c r="BD38" i="79"/>
  <c r="BD39" i="79"/>
  <c r="BD40" i="79"/>
  <c r="BD41" i="79"/>
  <c r="BD42" i="79"/>
  <c r="BD43" i="79"/>
  <c r="AT20" i="79"/>
  <c r="AR20" i="79"/>
  <c r="AX2" i="79"/>
  <c r="AW2" i="79"/>
  <c r="AU5" i="79"/>
  <c r="AQ3" i="79"/>
  <c r="BH4" i="79" l="1"/>
  <c r="BJ4" i="79"/>
  <c r="BL4" i="79"/>
  <c r="BG4" i="79"/>
  <c r="BI4" i="79"/>
  <c r="BK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AJ2" i="79" l="1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E35" i="79"/>
  <c r="BE7" i="79"/>
  <c r="BE31" i="79"/>
  <c r="BE38" i="79"/>
  <c r="BE22" i="79"/>
  <c r="BE41" i="79"/>
  <c r="BE25" i="79"/>
  <c r="BE9" i="79"/>
  <c r="BE40" i="79"/>
  <c r="BE24" i="79"/>
  <c r="BE8" i="79"/>
  <c r="BE27" i="79"/>
  <c r="BE6" i="79"/>
  <c r="BE23" i="79"/>
  <c r="BE34" i="79"/>
  <c r="BE18" i="79"/>
  <c r="BE37" i="79"/>
  <c r="BE21" i="79"/>
  <c r="BE5" i="79"/>
  <c r="BF5" i="79" s="1"/>
  <c r="BE36" i="79"/>
  <c r="BE20" i="79"/>
  <c r="BE19" i="79"/>
  <c r="BE43" i="79"/>
  <c r="BE15" i="79"/>
  <c r="BE30" i="79"/>
  <c r="BE14" i="79"/>
  <c r="BE33" i="79"/>
  <c r="BE17" i="79"/>
  <c r="BE32" i="79"/>
  <c r="BF32" i="79" s="1"/>
  <c r="BE16" i="79"/>
  <c r="BE11" i="79"/>
  <c r="BE39" i="79"/>
  <c r="BF39" i="79" s="1"/>
  <c r="BE42" i="79"/>
  <c r="BE26" i="79"/>
  <c r="BE10" i="79"/>
  <c r="BE29" i="79"/>
  <c r="BE13" i="79"/>
  <c r="BE28" i="79"/>
  <c r="BE12" i="79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F12" i="79" l="1"/>
  <c r="BJ12" i="79" s="1"/>
  <c r="BF36" i="79"/>
  <c r="BK36" i="79" s="1"/>
  <c r="BF10" i="79"/>
  <c r="BH10" i="79" s="1"/>
  <c r="E26" i="75"/>
  <c r="BF26" i="79"/>
  <c r="BH26" i="79" s="1"/>
  <c r="E28" i="75"/>
  <c r="E24" i="75"/>
  <c r="E25" i="75"/>
  <c r="BF23" i="79"/>
  <c r="BJ23" i="79" s="1"/>
  <c r="BF28" i="79"/>
  <c r="BK28" i="79" s="1"/>
  <c r="BF42" i="79"/>
  <c r="BL42" i="79" s="1"/>
  <c r="BF9" i="79"/>
  <c r="BG9" i="79" s="1"/>
  <c r="BF8" i="79"/>
  <c r="BG8" i="79" s="1"/>
  <c r="BF16" i="79"/>
  <c r="BK16" i="79" s="1"/>
  <c r="BF19" i="79"/>
  <c r="BI19" i="79" s="1"/>
  <c r="BF29" i="79"/>
  <c r="BL39" i="79"/>
  <c r="BI39" i="79"/>
  <c r="BJ39" i="79"/>
  <c r="BG39" i="79"/>
  <c r="BK39" i="79"/>
  <c r="BH39" i="79"/>
  <c r="BF17" i="79"/>
  <c r="BF15" i="79"/>
  <c r="BF18" i="79"/>
  <c r="BF27" i="79"/>
  <c r="BF38" i="79"/>
  <c r="BL10" i="79"/>
  <c r="BF11" i="79"/>
  <c r="BF33" i="79"/>
  <c r="BF43" i="79"/>
  <c r="BJ5" i="79"/>
  <c r="BG5" i="79"/>
  <c r="BK5" i="79"/>
  <c r="BH5" i="79"/>
  <c r="BL5" i="79"/>
  <c r="BI5" i="79"/>
  <c r="BF34" i="79"/>
  <c r="BF25" i="79"/>
  <c r="BF31" i="79"/>
  <c r="BF14" i="79"/>
  <c r="BF21" i="79"/>
  <c r="BF24" i="79"/>
  <c r="BF41" i="79"/>
  <c r="BF7" i="79"/>
  <c r="BF13" i="79"/>
  <c r="BJ32" i="79"/>
  <c r="BG32" i="79"/>
  <c r="BK32" i="79"/>
  <c r="BH32" i="79"/>
  <c r="BL32" i="79"/>
  <c r="BI32" i="79"/>
  <c r="BF30" i="79"/>
  <c r="BF20" i="79"/>
  <c r="BF37" i="79"/>
  <c r="BF6" i="79"/>
  <c r="BF40" i="79"/>
  <c r="BF22" i="79"/>
  <c r="BF35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BG36" i="79" l="1"/>
  <c r="BL12" i="79"/>
  <c r="BK12" i="79"/>
  <c r="BI12" i="79"/>
  <c r="BH12" i="79"/>
  <c r="BG12" i="79"/>
  <c r="BI42" i="79"/>
  <c r="BH9" i="79"/>
  <c r="BJ9" i="79"/>
  <c r="BI10" i="79"/>
  <c r="BG28" i="79"/>
  <c r="BL19" i="79"/>
  <c r="BJ42" i="79"/>
  <c r="BK19" i="79"/>
  <c r="BH42" i="79"/>
  <c r="BG19" i="79"/>
  <c r="BK10" i="79"/>
  <c r="BG42" i="79"/>
  <c r="BK42" i="79"/>
  <c r="BJ19" i="79"/>
  <c r="BJ10" i="79"/>
  <c r="BJ28" i="79"/>
  <c r="BI36" i="79"/>
  <c r="BJ36" i="79"/>
  <c r="BL28" i="79"/>
  <c r="BL36" i="79"/>
  <c r="BI28" i="79"/>
  <c r="BH28" i="79"/>
  <c r="BH36" i="79"/>
  <c r="BH19" i="79"/>
  <c r="BG10" i="79"/>
  <c r="BJ16" i="79"/>
  <c r="BL9" i="79"/>
  <c r="BJ26" i="79"/>
  <c r="BH23" i="79"/>
  <c r="BK26" i="79"/>
  <c r="BI23" i="79"/>
  <c r="BK23" i="79"/>
  <c r="BL23" i="79"/>
  <c r="BL8" i="79"/>
  <c r="BG23" i="79"/>
  <c r="BL26" i="79"/>
  <c r="BH8" i="79"/>
  <c r="BK9" i="79"/>
  <c r="BI26" i="79"/>
  <c r="BG26" i="79"/>
  <c r="BJ8" i="79"/>
  <c r="BI9" i="79"/>
  <c r="BI16" i="79"/>
  <c r="BL16" i="79"/>
  <c r="BK8" i="79"/>
  <c r="BG16" i="79"/>
  <c r="BI8" i="79"/>
  <c r="BH16" i="79"/>
  <c r="BK22" i="79"/>
  <c r="BH22" i="79"/>
  <c r="BL22" i="79"/>
  <c r="BI22" i="79"/>
  <c r="BJ22" i="79"/>
  <c r="BG22" i="79"/>
  <c r="BJ20" i="79"/>
  <c r="BG20" i="79"/>
  <c r="BK20" i="79"/>
  <c r="BH20" i="79"/>
  <c r="BL20" i="79"/>
  <c r="BI20" i="79"/>
  <c r="BJ41" i="79"/>
  <c r="BG41" i="79"/>
  <c r="BK41" i="79"/>
  <c r="BH41" i="79"/>
  <c r="BL41" i="79"/>
  <c r="BI41" i="79"/>
  <c r="BJ21" i="79"/>
  <c r="BG21" i="79"/>
  <c r="BK21" i="79"/>
  <c r="BH21" i="79"/>
  <c r="BL21" i="79"/>
  <c r="BI21" i="79"/>
  <c r="BK38" i="79"/>
  <c r="BH38" i="79"/>
  <c r="BL38" i="79"/>
  <c r="BI38" i="79"/>
  <c r="BJ38" i="79"/>
  <c r="BG38" i="79"/>
  <c r="BK18" i="79"/>
  <c r="BH18" i="79"/>
  <c r="BL18" i="79"/>
  <c r="BI18" i="79"/>
  <c r="BJ18" i="79"/>
  <c r="BG18" i="79"/>
  <c r="BJ17" i="79"/>
  <c r="BG17" i="79"/>
  <c r="BK17" i="79"/>
  <c r="BH17" i="79"/>
  <c r="BL17" i="79"/>
  <c r="BI17" i="79"/>
  <c r="BJ40" i="79"/>
  <c r="BG40" i="79"/>
  <c r="BK40" i="79"/>
  <c r="BH40" i="79"/>
  <c r="BL40" i="79"/>
  <c r="BI40" i="79"/>
  <c r="BK30" i="79"/>
  <c r="BH30" i="79"/>
  <c r="BL30" i="79"/>
  <c r="BI30" i="79"/>
  <c r="BJ30" i="79"/>
  <c r="BG30" i="79"/>
  <c r="BJ24" i="79"/>
  <c r="BG24" i="79"/>
  <c r="BK24" i="79"/>
  <c r="BH24" i="79"/>
  <c r="BL24" i="79"/>
  <c r="BI24" i="79"/>
  <c r="BL43" i="79"/>
  <c r="BI43" i="79"/>
  <c r="BJ43" i="79"/>
  <c r="BG43" i="79"/>
  <c r="BK43" i="79"/>
  <c r="BH43" i="79"/>
  <c r="BK6" i="79"/>
  <c r="BH6" i="79"/>
  <c r="BL6" i="79"/>
  <c r="BI6" i="79"/>
  <c r="BJ6" i="79"/>
  <c r="BG6" i="79"/>
  <c r="BJ13" i="79"/>
  <c r="BG13" i="79"/>
  <c r="BK13" i="79"/>
  <c r="BH13" i="79"/>
  <c r="BL13" i="79"/>
  <c r="BI13" i="79"/>
  <c r="BL31" i="79"/>
  <c r="BI31" i="79"/>
  <c r="BJ31" i="79"/>
  <c r="BG31" i="79"/>
  <c r="BK31" i="79"/>
  <c r="BH31" i="79"/>
  <c r="BK34" i="79"/>
  <c r="BH34" i="79"/>
  <c r="BL34" i="79"/>
  <c r="BI34" i="79"/>
  <c r="BJ34" i="79"/>
  <c r="BG34" i="79"/>
  <c r="BJ33" i="79"/>
  <c r="BG33" i="79"/>
  <c r="BK33" i="79"/>
  <c r="BH33" i="79"/>
  <c r="BL33" i="79"/>
  <c r="BI33" i="79"/>
  <c r="BL35" i="79"/>
  <c r="BI35" i="79"/>
  <c r="BJ35" i="79"/>
  <c r="BG35" i="79"/>
  <c r="BK35" i="79"/>
  <c r="BH35" i="79"/>
  <c r="BJ37" i="79"/>
  <c r="BG37" i="79"/>
  <c r="BK37" i="79"/>
  <c r="BH37" i="79"/>
  <c r="BL37" i="79"/>
  <c r="BI37" i="79"/>
  <c r="BL7" i="79"/>
  <c r="BI7" i="79"/>
  <c r="BJ7" i="79"/>
  <c r="BG7" i="79"/>
  <c r="BK7" i="79"/>
  <c r="BH7" i="79"/>
  <c r="BK14" i="79"/>
  <c r="BH14" i="79"/>
  <c r="BL14" i="79"/>
  <c r="BI14" i="79"/>
  <c r="BJ14" i="79"/>
  <c r="BG14" i="79"/>
  <c r="BJ25" i="79"/>
  <c r="BG25" i="79"/>
  <c r="BK25" i="79"/>
  <c r="BH25" i="79"/>
  <c r="BL25" i="79"/>
  <c r="BI25" i="79"/>
  <c r="BL11" i="79"/>
  <c r="BI11" i="79"/>
  <c r="BJ11" i="79"/>
  <c r="BG11" i="79"/>
  <c r="BK11" i="79"/>
  <c r="BH11" i="79"/>
  <c r="BL27" i="79"/>
  <c r="BI27" i="79"/>
  <c r="BJ27" i="79"/>
  <c r="BG27" i="79"/>
  <c r="BK27" i="79"/>
  <c r="BH27" i="79"/>
  <c r="BL15" i="79"/>
  <c r="BI15" i="79"/>
  <c r="BJ15" i="79"/>
  <c r="BG15" i="79"/>
  <c r="BK15" i="79"/>
  <c r="BH15" i="79"/>
  <c r="BJ29" i="79"/>
  <c r="BG29" i="79"/>
  <c r="BK29" i="79"/>
  <c r="BH29" i="79"/>
  <c r="BL29" i="79"/>
  <c r="BI29" i="79"/>
  <c r="C18" i="72"/>
  <c r="AD80" i="78" l="1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F5" i="72" l="1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A36" i="72" l="1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D107" i="71" l="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H5" i="69" l="1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F11" i="69" l="1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BX5" i="79" l="1"/>
  <c r="BX6" i="79"/>
  <c r="BX7" i="79"/>
  <c r="BX8" i="79"/>
  <c r="BX9" i="79"/>
  <c r="BX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AJ10" i="69" l="1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3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<sst xmlns="http://schemas.openxmlformats.org/spreadsheetml/2006/main" count="6039" uniqueCount="1064">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</sst>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8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9" t="s">
        <v>313</v>
      </c>
      <c r="C2" s="50"/>
      <c r="D2" s="50"/>
      <c r="E2" s="51"/>
    </row>
    <row r="3" spans="2:5" ht="35.1" customHeight="1" x14ac:dyDescent="0.2">
      <c r="B3" s="2" t="s">
        <v>0</v>
      </c>
      <c r="C3" s="3" t="s">
        <v>11</v>
      </c>
      <c r="D3" s="52" t="s">
        <v>1</v>
      </c>
      <c r="E3" s="54" t="s">
        <v>314</v>
      </c>
    </row>
    <row r="4" spans="2:5" ht="35.1" customHeight="1" x14ac:dyDescent="0.2">
      <c r="B4" s="2" t="s">
        <v>2</v>
      </c>
      <c r="C4" s="3" t="s">
        <v>12</v>
      </c>
      <c r="D4" s="53"/>
      <c r="E4" s="55"/>
    </row>
    <row r="5" spans="2:5" ht="35.1" customHeight="1" x14ac:dyDescent="0.2">
      <c r="B5" s="4" t="s">
        <v>3</v>
      </c>
      <c r="C5" s="56" t="s">
        <v>315</v>
      </c>
      <c r="D5" s="57"/>
      <c r="E5" s="58"/>
    </row>
    <row r="6" spans="2:5" ht="18" x14ac:dyDescent="0.2">
      <c r="B6" s="59" t="s">
        <v>4</v>
      </c>
      <c r="C6" s="60"/>
      <c r="D6" s="60"/>
      <c r="E6" s="61"/>
    </row>
    <row r="7" spans="2:5" ht="18" x14ac:dyDescent="0.2">
      <c r="B7" s="5" t="s">
        <v>5</v>
      </c>
      <c r="C7" s="6" t="s">
        <v>6</v>
      </c>
      <c r="D7" s="47" t="s">
        <v>7</v>
      </c>
      <c r="E7" s="48"/>
    </row>
    <row r="8" spans="2:5" x14ac:dyDescent="0.2">
      <c r="B8" s="7">
        <v>43490</v>
      </c>
      <c r="C8" s="8" t="s">
        <v>10</v>
      </c>
      <c r="D8" s="62" t="s">
        <v>8</v>
      </c>
      <c r="E8" s="63"/>
    </row>
    <row r="9" spans="2:5" x14ac:dyDescent="0.2">
      <c r="B9" s="7"/>
      <c r="C9" s="8"/>
      <c r="D9" s="62"/>
      <c r="E9" s="63"/>
    </row>
    <row r="10" spans="2:5" x14ac:dyDescent="0.2">
      <c r="B10" s="9"/>
      <c r="C10" s="8"/>
      <c r="D10" s="62"/>
      <c r="E10" s="63"/>
    </row>
    <row r="11" spans="2:5" x14ac:dyDescent="0.2">
      <c r="B11" s="9"/>
      <c r="C11" s="8"/>
      <c r="D11" s="62"/>
      <c r="E11" s="63"/>
    </row>
    <row r="12" spans="2:5" x14ac:dyDescent="0.2">
      <c r="B12" s="9"/>
      <c r="C12" s="8"/>
      <c r="D12" s="62"/>
      <c r="E12" s="63"/>
    </row>
    <row r="13" spans="2:5" x14ac:dyDescent="0.2">
      <c r="B13" s="9"/>
      <c r="C13" s="8"/>
      <c r="D13" s="62"/>
      <c r="E13" s="63"/>
    </row>
    <row r="14" spans="2:5" x14ac:dyDescent="0.2">
      <c r="B14" s="9"/>
      <c r="C14" s="8"/>
      <c r="D14" s="62"/>
      <c r="E14" s="63"/>
    </row>
    <row r="15" spans="2:5" x14ac:dyDescent="0.2">
      <c r="B15" s="9"/>
      <c r="C15" s="8"/>
      <c r="D15" s="62"/>
      <c r="E15" s="63"/>
    </row>
    <row r="16" spans="2:5" x14ac:dyDescent="0.2">
      <c r="B16" s="9"/>
      <c r="C16" s="8"/>
      <c r="D16" s="62"/>
      <c r="E16" s="63"/>
    </row>
    <row r="17" spans="2:5" x14ac:dyDescent="0.2">
      <c r="B17" s="9"/>
      <c r="C17" s="8"/>
      <c r="D17" s="62"/>
      <c r="E17" s="63"/>
    </row>
    <row r="18" spans="2:5" x14ac:dyDescent="0.2">
      <c r="B18" s="9"/>
      <c r="C18" s="8"/>
      <c r="D18" s="62"/>
      <c r="E18" s="63"/>
    </row>
    <row r="19" spans="2:5" x14ac:dyDescent="0.2">
      <c r="B19" s="9"/>
      <c r="C19" s="8"/>
      <c r="D19" s="62"/>
      <c r="E19" s="63"/>
    </row>
    <row r="20" spans="2:5" x14ac:dyDescent="0.2">
      <c r="B20" s="9"/>
      <c r="C20" s="8"/>
      <c r="D20" s="62"/>
      <c r="E20" s="63"/>
    </row>
    <row r="21" spans="2:5" x14ac:dyDescent="0.2">
      <c r="B21" s="9"/>
      <c r="C21" s="8"/>
      <c r="D21" s="62"/>
      <c r="E21" s="63"/>
    </row>
    <row r="22" spans="2:5" x14ac:dyDescent="0.2">
      <c r="B22" s="9"/>
      <c r="C22" s="8"/>
      <c r="D22" s="62"/>
      <c r="E22" s="63"/>
    </row>
    <row r="23" spans="2:5" x14ac:dyDescent="0.2">
      <c r="B23" s="9"/>
      <c r="C23" s="8"/>
      <c r="D23" s="62"/>
      <c r="E23" s="63"/>
    </row>
    <row r="24" spans="2:5" x14ac:dyDescent="0.2">
      <c r="B24" s="9"/>
      <c r="C24" s="8"/>
      <c r="D24" s="62"/>
      <c r="E24" s="63"/>
    </row>
    <row r="25" spans="2:5" x14ac:dyDescent="0.2">
      <c r="B25" s="9"/>
      <c r="C25" s="8"/>
      <c r="D25" s="62"/>
      <c r="E25" s="63"/>
    </row>
    <row r="26" spans="2:5" x14ac:dyDescent="0.2">
      <c r="B26" s="9"/>
      <c r="C26" s="8"/>
      <c r="D26" s="62"/>
      <c r="E26" s="63"/>
    </row>
    <row r="27" spans="2:5" x14ac:dyDescent="0.2">
      <c r="B27" s="9"/>
      <c r="C27" s="8"/>
      <c r="D27" s="62"/>
      <c r="E27" s="63"/>
    </row>
    <row r="28" spans="2:5" ht="18" thickBot="1" x14ac:dyDescent="0.25">
      <c r="B28" s="10"/>
      <c r="C28" s="11"/>
      <c r="D28" s="64"/>
      <c r="E28" s="65"/>
    </row>
    <row r="30" spans="2:5" x14ac:dyDescent="0.2">
      <c r="B30" s="66" t="s">
        <v>9</v>
      </c>
      <c r="C30" s="66"/>
      <c r="D30" s="66"/>
      <c r="E30" s="6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H39"/>
  <sheetViews>
    <sheetView workbookViewId="0">
      <selection activeCell="L30" sqref="L30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463</v>
      </c>
      <c r="B3" s="13" t="s">
        <v>465</v>
      </c>
      <c r="C3" s="13" t="s">
        <v>464</v>
      </c>
      <c r="D3" s="13" t="s">
        <v>742</v>
      </c>
      <c r="E3" s="13" t="s">
        <v>467</v>
      </c>
      <c r="F3" s="13" t="s">
        <v>468</v>
      </c>
      <c r="G3" s="13" t="s">
        <v>492</v>
      </c>
      <c r="H3" s="13" t="s">
        <v>384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470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469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743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471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743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470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472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471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488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475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474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475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743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476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477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743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478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479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480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743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481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482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483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485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484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743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483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486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487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473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489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490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472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483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491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484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79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0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0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1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2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1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3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2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79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1" t="s">
        <v>828</v>
      </c>
      <c r="J10" s="33" t="s">
        <v>829</v>
      </c>
      <c r="K10" s="14"/>
    </row>
    <row r="11" spans="1:11" ht="16.5" customHeight="1" x14ac:dyDescent="0.2">
      <c r="A11" s="80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4"/>
      <c r="J11" s="33" t="s">
        <v>831</v>
      </c>
      <c r="K11" s="35" t="s">
        <v>832</v>
      </c>
    </row>
    <row r="12" spans="1:11" ht="18" customHeight="1" x14ac:dyDescent="0.2">
      <c r="A12" s="80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4"/>
      <c r="J12" s="14"/>
      <c r="K12" s="34"/>
    </row>
    <row r="13" spans="1:11" ht="16.5" x14ac:dyDescent="0.2">
      <c r="A13" s="80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5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1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4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5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6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87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87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7" t="s">
        <v>867</v>
      </c>
      <c r="B54" s="67"/>
      <c r="C54" s="67"/>
      <c r="D54" s="67"/>
      <c r="E54" s="67"/>
      <c r="F54" s="67"/>
      <c r="T54" s="67" t="s">
        <v>868</v>
      </c>
      <c r="U54" s="67"/>
      <c r="V54" s="67"/>
      <c r="W54" s="67"/>
      <c r="X54" s="67"/>
      <c r="Y54" s="67"/>
      <c r="AB54" s="67" t="s">
        <v>869</v>
      </c>
      <c r="AC54" s="67"/>
      <c r="AD54" s="67"/>
      <c r="AE54" s="67"/>
      <c r="AF54" s="67"/>
      <c r="AG54" s="67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7" t="s">
        <v>883</v>
      </c>
      <c r="B58" s="67"/>
      <c r="C58" s="67"/>
      <c r="D58" s="67"/>
      <c r="E58" s="67"/>
      <c r="G58" s="67" t="s">
        <v>884</v>
      </c>
      <c r="H58" s="67"/>
      <c r="I58" s="67"/>
      <c r="J58" s="67"/>
      <c r="K58" s="67"/>
      <c r="M58" s="67" t="s">
        <v>885</v>
      </c>
      <c r="N58" s="67"/>
      <c r="O58" s="67"/>
      <c r="P58" s="67"/>
      <c r="Q58" s="67"/>
      <c r="T58" s="67" t="s">
        <v>886</v>
      </c>
      <c r="U58" s="67"/>
      <c r="V58" s="67"/>
      <c r="W58" s="67"/>
      <c r="X58" s="67"/>
      <c r="AB58" s="67" t="s">
        <v>887</v>
      </c>
      <c r="AC58" s="67"/>
      <c r="AD58" s="67"/>
      <c r="AE58" s="67"/>
      <c r="AF58" s="67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 xr:uid="{00000000-0002-0000-0A00-000000000000}">
      <formula1>"T4,T3,T2,T1"</formula1>
    </dataValidation>
    <dataValidation type="list" allowBlank="1" showInputMessage="1" showErrorMessage="1" sqref="F23 F2:F21" xr:uid="{00000000-0002-0000-0A00-000001000000}">
      <formula1>"很容易,容易,一般,难,很难"</formula1>
    </dataValidation>
    <dataValidation type="list" allowBlank="1" showInputMessage="1" showErrorMessage="1" sqref="E23 E2:E21" xr:uid="{00000000-0002-0000-0A00-000002000000}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7" t="s">
        <v>558</v>
      </c>
      <c r="O2" s="67"/>
      <c r="P2" s="67"/>
      <c r="Q2" s="67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7" t="s">
        <v>218</v>
      </c>
      <c r="B2" s="67"/>
      <c r="C2" s="67"/>
      <c r="D2" s="67"/>
      <c r="E2" s="67"/>
      <c r="F2" s="67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103"/>
  <sheetViews>
    <sheetView workbookViewId="0">
      <selection activeCell="N20" sqref="N20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7" t="s">
        <v>439</v>
      </c>
      <c r="G2" s="67"/>
      <c r="H2" s="67"/>
      <c r="I2" s="67"/>
      <c r="J2" s="67"/>
      <c r="K2" s="67"/>
      <c r="L2" s="67" t="s">
        <v>438</v>
      </c>
      <c r="M2" s="67"/>
      <c r="N2" s="67"/>
      <c r="O2" s="67"/>
      <c r="P2" s="67"/>
      <c r="Q2" s="67"/>
      <c r="R2" s="67"/>
      <c r="S2" s="67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7" t="s">
        <v>442</v>
      </c>
      <c r="B16" s="67"/>
      <c r="C16" s="67"/>
      <c r="D16" s="67"/>
      <c r="E16" s="67"/>
      <c r="F16" s="67"/>
      <c r="G16" s="67"/>
      <c r="H16" s="67"/>
      <c r="I16" s="67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7" t="s">
        <v>402</v>
      </c>
      <c r="B3" s="67"/>
      <c r="C3" s="67"/>
      <c r="D3" s="67"/>
      <c r="E3" s="67"/>
      <c r="F3" s="67"/>
      <c r="G3" s="67"/>
      <c r="H3" s="67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22" t="s">
        <v>410</v>
      </c>
      <c r="R4" s="22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1344"/>
  <sheetViews>
    <sheetView tabSelected="1" topLeftCell="BO1" workbookViewId="0">
      <selection activeCell="BZ26" sqref="BZ26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7" max="57" width="10.625" customWidth="1"/>
    <col min="59" max="59" width="11.875" customWidth="1"/>
    <col min="60" max="60" width="10.875" customWidth="1"/>
    <col min="61" max="61" width="11" customWidth="1"/>
    <col min="62" max="62" width="10.75" customWidth="1"/>
    <col min="63" max="63" width="11.25" customWidth="1"/>
    <col min="64" max="64" width="12.5" customWidth="1"/>
    <col min="68" max="68" width="11.5" customWidth="1"/>
    <col min="69" max="69" width="12.375" customWidth="1"/>
    <col min="70" max="70" width="17.875" customWidth="1"/>
    <col min="76" max="76" width="10.375" customWidth="1"/>
    <col min="82" max="82" width="9.625" bestFit="1" customWidth="1"/>
    <col min="83" max="83" width="24" customWidth="1"/>
    <col min="86" max="86" width="21.375" customWidth="1"/>
    <col min="87" max="87" width="14.375" customWidth="1"/>
  </cols>
  <sheetData>
    <row r="1" spans="1:95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</row>
    <row r="2" spans="1:95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68" t="s">
        <v>992</v>
      </c>
      <c r="S2" s="69"/>
      <c r="U2" s="68" t="s">
        <v>993</v>
      </c>
      <c r="V2" s="69"/>
      <c r="X2" s="68" t="s">
        <v>994</v>
      </c>
      <c r="Y2" s="69"/>
      <c r="AA2" s="68" t="s">
        <v>995</v>
      </c>
      <c r="AB2" s="69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G2">
        <v>0.5</v>
      </c>
      <c r="BH2">
        <v>0.35</v>
      </c>
      <c r="BI2">
        <v>0.25</v>
      </c>
    </row>
    <row r="3" spans="1:95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996</v>
      </c>
      <c r="AF3" s="13" t="s">
        <v>1002</v>
      </c>
      <c r="AG3" s="13" t="s">
        <v>998</v>
      </c>
      <c r="AH3" s="13" t="s">
        <v>1000</v>
      </c>
      <c r="AI3" s="13" t="s">
        <v>999</v>
      </c>
      <c r="AJ3" s="13" t="s">
        <v>1001</v>
      </c>
      <c r="AK3" s="13" t="s">
        <v>997</v>
      </c>
      <c r="AL3" s="13" t="s">
        <v>999</v>
      </c>
      <c r="AM3" s="13" t="s">
        <v>1001</v>
      </c>
      <c r="AN3" s="13" t="s">
        <v>997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1003</v>
      </c>
      <c r="BA3" s="13" t="s">
        <v>363</v>
      </c>
      <c r="BB3" s="13" t="s">
        <v>567</v>
      </c>
      <c r="BC3" s="13" t="s">
        <v>901</v>
      </c>
      <c r="BD3" s="13" t="s">
        <v>356</v>
      </c>
      <c r="BE3" s="13" t="s">
        <v>1006</v>
      </c>
      <c r="BF3" s="13" t="s">
        <v>1008</v>
      </c>
      <c r="BG3" s="13" t="s">
        <v>1009</v>
      </c>
      <c r="BH3" s="13" t="s">
        <v>1010</v>
      </c>
      <c r="BI3" s="13" t="s">
        <v>1011</v>
      </c>
      <c r="BJ3" s="13" t="s">
        <v>1012</v>
      </c>
      <c r="BK3" s="13" t="s">
        <v>1013</v>
      </c>
      <c r="BL3" s="13" t="s">
        <v>1014</v>
      </c>
      <c r="BO3" s="25" t="s">
        <v>1029</v>
      </c>
      <c r="BP3" s="25" t="s">
        <v>1033</v>
      </c>
      <c r="BQ3" s="25" t="s">
        <v>1032</v>
      </c>
      <c r="BR3" s="25" t="s">
        <v>1034</v>
      </c>
      <c r="BS3" s="25" t="s">
        <v>1030</v>
      </c>
      <c r="BV3" s="25" t="s">
        <v>1062</v>
      </c>
      <c r="BW3" s="25" t="s">
        <v>363</v>
      </c>
      <c r="BX3" s="25" t="s">
        <v>1063</v>
      </c>
      <c r="CB3" s="46" t="s">
        <v>1019</v>
      </c>
      <c r="CC3" s="46" t="s">
        <v>1031</v>
      </c>
      <c r="CD3" s="46" t="s">
        <v>1020</v>
      </c>
      <c r="CE3" s="46" t="s">
        <v>785</v>
      </c>
      <c r="CF3" s="46" t="s">
        <v>1021</v>
      </c>
      <c r="CG3" s="46" t="s">
        <v>1022</v>
      </c>
      <c r="CH3" s="46" t="s">
        <v>1023</v>
      </c>
      <c r="CI3" s="46" t="s">
        <v>1024</v>
      </c>
      <c r="CJ3" s="46" t="s">
        <v>1015</v>
      </c>
      <c r="CK3" s="46" t="s">
        <v>1016</v>
      </c>
      <c r="CL3" s="46" t="s">
        <v>1017</v>
      </c>
      <c r="CM3" s="46" t="s">
        <v>1018</v>
      </c>
      <c r="CN3" s="46" t="s">
        <v>1025</v>
      </c>
      <c r="CO3" s="46" t="s">
        <v>1026</v>
      </c>
      <c r="CP3" s="46" t="s">
        <v>1027</v>
      </c>
      <c r="CQ3" s="46" t="s">
        <v>1028</v>
      </c>
    </row>
    <row r="4" spans="1:95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18">
        <f>SUM(BB$4:BB4)</f>
        <v>1</v>
      </c>
      <c r="BE4" s="18">
        <f t="shared" ref="BE4:BE43" si="0">SUMIFS($AN$4:$AN$404,$AE$4:$AE$404,"&lt;="&amp;BD4)</f>
        <v>1000</v>
      </c>
      <c r="BF4" s="18">
        <f>BE4</f>
        <v>1000</v>
      </c>
      <c r="BG4" s="18">
        <f t="shared" ref="BG4:BG43" si="1">ROUND($BF4/$AQ$3*(AR$4*AR$7)*BG$2/5,0)*5</f>
        <v>20</v>
      </c>
      <c r="BH4" s="18">
        <f t="shared" ref="BH4:BI4" si="2">ROUND($BF4/$AQ$3*(AS$4*AS$7)*BH$2/5,0)*5</f>
        <v>20</v>
      </c>
      <c r="BI4" s="18">
        <f t="shared" si="2"/>
        <v>30</v>
      </c>
      <c r="BJ4" s="18">
        <f t="shared" ref="BJ4:BJ43" si="3">ROUND($BF4/$AQ$3*AR$4*(1-BG$2)/5,0)*5</f>
        <v>10</v>
      </c>
      <c r="BK4" s="18">
        <f t="shared" ref="BK4:BL4" si="4">ROUND($BF4/$AQ$3*AS$4*(1-BH$2)/5,0)*5</f>
        <v>20</v>
      </c>
      <c r="BL4" s="18">
        <f t="shared" si="4"/>
        <v>30</v>
      </c>
      <c r="BO4" s="44">
        <v>1</v>
      </c>
      <c r="BP4" s="44">
        <v>101</v>
      </c>
      <c r="BQ4" s="44">
        <v>1606003</v>
      </c>
      <c r="BR4" s="44" t="s">
        <v>1035</v>
      </c>
      <c r="BS4" s="44">
        <v>1</v>
      </c>
      <c r="BV4" s="45">
        <v>5</v>
      </c>
      <c r="BW4" s="45">
        <v>35</v>
      </c>
      <c r="BX4" s="45">
        <f>SUMIFS(金币汇总!$P$6:$P$105,金币汇总!$A$6:$A$105,"&lt;="&amp;新神器与芦花古楼!BW4)</f>
        <v>91447.6</v>
      </c>
      <c r="CB4" s="44">
        <v>1</v>
      </c>
      <c r="CC4" s="18">
        <f>INT((CB4-1)/40)+1</f>
        <v>1</v>
      </c>
      <c r="CD4" s="18">
        <f>INDEX($BQ$4:$BQ$33,CC4)</f>
        <v>1606003</v>
      </c>
      <c r="CE4" s="44" t="str">
        <f>INDEX($BR$4:$BR$33,CC4)&amp;"-"&amp;CG4&amp;"级"</f>
        <v>初级神器1配件1-1级</v>
      </c>
      <c r="CF4" s="43" t="s">
        <v>1061</v>
      </c>
      <c r="CG4" s="18">
        <f>MOD(CB4-1,40)+1</f>
        <v>1</v>
      </c>
      <c r="CH4" s="18" t="str">
        <f>IF(CG4=1,INDEX($BR$4:$BR$33,CC4)&amp;"激活","金币")</f>
        <v>初级神器1配件1激活</v>
      </c>
      <c r="CI4" s="44"/>
      <c r="CJ4" s="44"/>
      <c r="CK4" s="44"/>
      <c r="CL4" s="44"/>
      <c r="CM4" s="44"/>
      <c r="CN4" s="44"/>
      <c r="CO4" s="44"/>
      <c r="CP4" s="44"/>
      <c r="CQ4" s="44"/>
    </row>
    <row r="5" spans="1:95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5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6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18">
        <f>SUM(BB$4:BB5)</f>
        <v>2</v>
      </c>
      <c r="BE5" s="18">
        <f t="shared" si="0"/>
        <v>2512</v>
      </c>
      <c r="BF5" s="18">
        <f>BE5-BE4</f>
        <v>1512</v>
      </c>
      <c r="BG5" s="18">
        <f t="shared" si="1"/>
        <v>30</v>
      </c>
      <c r="BH5" s="18">
        <f t="shared" ref="BH5:BH43" si="7">ROUND($BF5/$AQ$3*(AS$4*AS$7)*BH$2/5,0)*5</f>
        <v>30</v>
      </c>
      <c r="BI5" s="18">
        <f t="shared" ref="BI5:BI43" si="8">ROUND($BF5/$AQ$3*(AT$4*AT$7)*BI$2/5,0)*5</f>
        <v>45</v>
      </c>
      <c r="BJ5" s="18">
        <f t="shared" si="3"/>
        <v>15</v>
      </c>
      <c r="BK5" s="18">
        <f t="shared" ref="BK5:BK43" si="9">ROUND($BF5/$AQ$3*AS$4*(1-BH$2)/5,0)*5</f>
        <v>30</v>
      </c>
      <c r="BL5" s="18">
        <f t="shared" ref="BL5:BL43" si="10">ROUND($BF5/$AQ$3*AT$4*(1-BI$2)/5,0)*5</f>
        <v>45</v>
      </c>
      <c r="BO5" s="44">
        <v>2</v>
      </c>
      <c r="BP5" s="44">
        <v>101</v>
      </c>
      <c r="BQ5" s="44">
        <v>1606004</v>
      </c>
      <c r="BR5" s="44" t="s">
        <v>1036</v>
      </c>
      <c r="BS5" s="44">
        <v>1</v>
      </c>
      <c r="BV5" s="45">
        <v>10</v>
      </c>
      <c r="BW5" s="45">
        <v>50</v>
      </c>
      <c r="BX5" s="45">
        <f>SUMIFS(金币汇总!$P$6:$P$105,金币汇总!$A$6:$A$105,"&lt;="&amp;新神器与芦花古楼!BW5,金币汇总!$A$6:$A$105,"&gt;"&amp;BW4)</f>
        <v>251117.60000000003</v>
      </c>
      <c r="CB5" s="44">
        <v>2</v>
      </c>
      <c r="CC5" s="18">
        <f t="shared" ref="CC5:CC68" si="11">INT((CB5-1)/40)+1</f>
        <v>1</v>
      </c>
      <c r="CD5" s="18">
        <f t="shared" ref="CD5:CD68" si="12">INDEX($BQ$4:$BQ$33,CC5)</f>
        <v>1606003</v>
      </c>
      <c r="CE5" s="44" t="str">
        <f t="shared" ref="CE5:CE68" si="13">INDEX($BR$4:$BR$33,CC5)&amp;"-"&amp;CG5&amp;"级"</f>
        <v>初级神器1配件1-2级</v>
      </c>
      <c r="CF5" s="43" t="s">
        <v>1061</v>
      </c>
      <c r="CG5" s="18">
        <f t="shared" ref="CG5:CG68" si="14">MOD(CB5-1,40)+1</f>
        <v>2</v>
      </c>
      <c r="CH5" s="18" t="str">
        <f t="shared" ref="CH5:CH68" si="15">IF(CG5=1,INDEX($BR$4:$BR$33,CC5)&amp;"激活","金币")</f>
        <v>金币</v>
      </c>
      <c r="CI5" s="44"/>
      <c r="CJ5" s="44"/>
      <c r="CK5" s="44"/>
      <c r="CL5" s="44"/>
      <c r="CM5" s="44"/>
      <c r="CN5" s="44"/>
      <c r="CO5" s="44"/>
      <c r="CP5" s="44"/>
      <c r="CQ5" s="44"/>
    </row>
    <row r="6" spans="1:95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5"/>
        <v>9950</v>
      </c>
      <c r="AH6" s="41">
        <f t="shared" si="6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16">INT(AI6/AI$2*AG$2+AI6)</f>
        <v>3676</v>
      </c>
      <c r="AM6" s="41">
        <f t="shared" ref="AM6:AM37" si="17">INT(AJ6/AJ$2*AH$2+AJ6)</f>
        <v>71</v>
      </c>
      <c r="AN6" s="41">
        <f t="shared" ref="AN6:AN37" si="1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18">
        <f>SUM(BB$4:BB6)</f>
        <v>3</v>
      </c>
      <c r="BE6" s="18">
        <f t="shared" si="0"/>
        <v>5536</v>
      </c>
      <c r="BF6" s="18">
        <f t="shared" ref="BF6:BF43" si="19">BE6-BE5</f>
        <v>3024</v>
      </c>
      <c r="BG6" s="18">
        <f t="shared" si="1"/>
        <v>60</v>
      </c>
      <c r="BH6" s="18">
        <f t="shared" si="7"/>
        <v>60</v>
      </c>
      <c r="BI6" s="18">
        <f t="shared" si="8"/>
        <v>85</v>
      </c>
      <c r="BJ6" s="18">
        <f t="shared" si="3"/>
        <v>30</v>
      </c>
      <c r="BK6" s="18">
        <f t="shared" si="9"/>
        <v>55</v>
      </c>
      <c r="BL6" s="18">
        <f t="shared" si="10"/>
        <v>85</v>
      </c>
      <c r="BO6" s="44">
        <v>3</v>
      </c>
      <c r="BP6" s="44">
        <v>102</v>
      </c>
      <c r="BQ6" s="44">
        <v>1606005</v>
      </c>
      <c r="BR6" s="44" t="s">
        <v>1037</v>
      </c>
      <c r="BS6" s="44">
        <v>1</v>
      </c>
      <c r="BV6" s="45">
        <v>15</v>
      </c>
      <c r="BW6" s="45">
        <v>65</v>
      </c>
      <c r="BX6" s="45">
        <f>SUMIFS(金币汇总!$P$6:$P$105,金币汇总!$A$6:$A$105,"&lt;="&amp;新神器与芦花古楼!BW6,金币汇总!$A$6:$A$105,"&gt;"&amp;BW5)</f>
        <v>576154.80000000005</v>
      </c>
      <c r="CB6" s="44">
        <v>3</v>
      </c>
      <c r="CC6" s="18">
        <f t="shared" si="11"/>
        <v>1</v>
      </c>
      <c r="CD6" s="18">
        <f t="shared" si="12"/>
        <v>1606003</v>
      </c>
      <c r="CE6" s="44" t="str">
        <f t="shared" si="13"/>
        <v>初级神器1配件1-3级</v>
      </c>
      <c r="CF6" s="43" t="s">
        <v>1061</v>
      </c>
      <c r="CG6" s="18">
        <f t="shared" si="14"/>
        <v>3</v>
      </c>
      <c r="CH6" s="18" t="str">
        <f t="shared" si="15"/>
        <v>金币</v>
      </c>
      <c r="CI6" s="44"/>
      <c r="CJ6" s="44"/>
      <c r="CK6" s="44"/>
      <c r="CL6" s="44"/>
      <c r="CM6" s="44"/>
      <c r="CN6" s="44"/>
      <c r="CO6" s="44"/>
      <c r="CP6" s="44"/>
      <c r="CQ6" s="44"/>
    </row>
    <row r="7" spans="1:95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5"/>
        <v>19800</v>
      </c>
      <c r="AH7" s="41">
        <f t="shared" si="6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16"/>
        <v>4493</v>
      </c>
      <c r="AM7" s="41">
        <f t="shared" si="17"/>
        <v>143</v>
      </c>
      <c r="AN7" s="41">
        <f t="shared" si="1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18">
        <f>SUM(BB$4:BB7)</f>
        <v>4</v>
      </c>
      <c r="BE7" s="18">
        <f t="shared" si="0"/>
        <v>10073</v>
      </c>
      <c r="BF7" s="18">
        <f t="shared" si="19"/>
        <v>4537</v>
      </c>
      <c r="BG7" s="18">
        <f t="shared" si="1"/>
        <v>85</v>
      </c>
      <c r="BH7" s="18">
        <f t="shared" si="7"/>
        <v>90</v>
      </c>
      <c r="BI7" s="18">
        <f t="shared" si="8"/>
        <v>130</v>
      </c>
      <c r="BJ7" s="18">
        <f t="shared" si="3"/>
        <v>45</v>
      </c>
      <c r="BK7" s="18">
        <f t="shared" si="9"/>
        <v>85</v>
      </c>
      <c r="BL7" s="18">
        <f t="shared" si="10"/>
        <v>130</v>
      </c>
      <c r="BO7" s="44">
        <v>4</v>
      </c>
      <c r="BP7" s="44">
        <v>102</v>
      </c>
      <c r="BQ7" s="44">
        <v>1606006</v>
      </c>
      <c r="BR7" s="44" t="s">
        <v>1038</v>
      </c>
      <c r="BS7" s="44">
        <v>1</v>
      </c>
      <c r="BV7" s="45">
        <v>20</v>
      </c>
      <c r="BW7" s="45">
        <v>80</v>
      </c>
      <c r="BX7" s="45">
        <f>SUMIFS(金币汇总!$P$6:$P$105,金币汇总!$A$6:$A$105,"&lt;="&amp;新神器与芦花古楼!BW7,金币汇总!$A$6:$A$105,"&gt;"&amp;BW6)</f>
        <v>1154683.2000000002</v>
      </c>
      <c r="CB7" s="44">
        <v>4</v>
      </c>
      <c r="CC7" s="18">
        <f t="shared" si="11"/>
        <v>1</v>
      </c>
      <c r="CD7" s="18">
        <f t="shared" si="12"/>
        <v>1606003</v>
      </c>
      <c r="CE7" s="44" t="str">
        <f t="shared" si="13"/>
        <v>初级神器1配件1-4级</v>
      </c>
      <c r="CF7" s="43" t="s">
        <v>1061</v>
      </c>
      <c r="CG7" s="18">
        <f t="shared" si="14"/>
        <v>4</v>
      </c>
      <c r="CH7" s="18" t="str">
        <f t="shared" si="15"/>
        <v>金币</v>
      </c>
      <c r="CI7" s="44"/>
      <c r="CJ7" s="44"/>
      <c r="CK7" s="44"/>
      <c r="CL7" s="44"/>
      <c r="CM7" s="44"/>
      <c r="CN7" s="44"/>
      <c r="CO7" s="44"/>
      <c r="CP7" s="44"/>
      <c r="CQ7" s="44"/>
    </row>
    <row r="8" spans="1:95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5"/>
        <v>23050</v>
      </c>
      <c r="AH8" s="41">
        <f t="shared" si="6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16"/>
        <v>10349</v>
      </c>
      <c r="AM8" s="41">
        <f t="shared" si="17"/>
        <v>214</v>
      </c>
      <c r="AN8" s="41">
        <f t="shared" si="1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18">
        <f>SUM(BB$4:BB8)</f>
        <v>5</v>
      </c>
      <c r="BE8" s="18">
        <f t="shared" si="0"/>
        <v>17635</v>
      </c>
      <c r="BF8" s="18">
        <f t="shared" si="19"/>
        <v>7562</v>
      </c>
      <c r="BG8" s="18">
        <f t="shared" si="1"/>
        <v>145</v>
      </c>
      <c r="BH8" s="18">
        <f t="shared" si="7"/>
        <v>155</v>
      </c>
      <c r="BI8" s="18">
        <f t="shared" si="8"/>
        <v>220</v>
      </c>
      <c r="BJ8" s="18">
        <f t="shared" si="3"/>
        <v>75</v>
      </c>
      <c r="BK8" s="18">
        <f t="shared" si="9"/>
        <v>140</v>
      </c>
      <c r="BL8" s="18">
        <f t="shared" si="10"/>
        <v>220</v>
      </c>
      <c r="BO8" s="44">
        <v>5</v>
      </c>
      <c r="BP8" s="44">
        <v>201</v>
      </c>
      <c r="BQ8" s="44">
        <v>1606007</v>
      </c>
      <c r="BR8" s="44" t="s">
        <v>330</v>
      </c>
      <c r="BS8" s="44">
        <v>2</v>
      </c>
      <c r="BV8" s="45">
        <v>25</v>
      </c>
      <c r="BW8" s="45">
        <v>90</v>
      </c>
      <c r="BX8" s="45">
        <f>SUMIFS(金币汇总!$P$6:$P$105,金币汇总!$A$6:$A$105,"&lt;="&amp;新神器与芦花古楼!BW8,金币汇总!$A$6:$A$105,"&gt;"&amp;BW7)</f>
        <v>1751891.2000000002</v>
      </c>
      <c r="CB8" s="44">
        <v>5</v>
      </c>
      <c r="CC8" s="18">
        <f t="shared" si="11"/>
        <v>1</v>
      </c>
      <c r="CD8" s="18">
        <f t="shared" si="12"/>
        <v>1606003</v>
      </c>
      <c r="CE8" s="44" t="str">
        <f t="shared" si="13"/>
        <v>初级神器1配件1-5级</v>
      </c>
      <c r="CF8" s="43" t="s">
        <v>1061</v>
      </c>
      <c r="CG8" s="18">
        <f t="shared" si="14"/>
        <v>5</v>
      </c>
      <c r="CH8" s="18" t="str">
        <f t="shared" si="15"/>
        <v>金币</v>
      </c>
      <c r="CI8" s="44"/>
      <c r="CJ8" s="44"/>
      <c r="CK8" s="44"/>
      <c r="CL8" s="44"/>
      <c r="CM8" s="44"/>
      <c r="CN8" s="44"/>
      <c r="CO8" s="44"/>
      <c r="CP8" s="44"/>
      <c r="CQ8" s="44"/>
    </row>
    <row r="9" spans="1:95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5"/>
        <v>31200</v>
      </c>
      <c r="AH9" s="41">
        <f t="shared" si="6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16"/>
        <v>11983</v>
      </c>
      <c r="AM9" s="41">
        <f t="shared" si="17"/>
        <v>357</v>
      </c>
      <c r="AN9" s="41">
        <f t="shared" si="1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18">
        <f>SUM(BB$4:BB9)</f>
        <v>7</v>
      </c>
      <c r="BE9" s="18">
        <f t="shared" si="0"/>
        <v>38808</v>
      </c>
      <c r="BF9" s="18">
        <f t="shared" si="19"/>
        <v>21173</v>
      </c>
      <c r="BG9" s="18">
        <f t="shared" si="1"/>
        <v>405</v>
      </c>
      <c r="BH9" s="18">
        <f t="shared" si="7"/>
        <v>430</v>
      </c>
      <c r="BI9" s="18">
        <f t="shared" si="8"/>
        <v>610</v>
      </c>
      <c r="BJ9" s="18">
        <f t="shared" si="3"/>
        <v>205</v>
      </c>
      <c r="BK9" s="18">
        <f t="shared" si="9"/>
        <v>395</v>
      </c>
      <c r="BL9" s="18">
        <f t="shared" si="10"/>
        <v>610</v>
      </c>
      <c r="BO9" s="44">
        <v>6</v>
      </c>
      <c r="BP9" s="44">
        <v>201</v>
      </c>
      <c r="BQ9" s="44">
        <v>1606008</v>
      </c>
      <c r="BR9" s="44" t="s">
        <v>332</v>
      </c>
      <c r="BS9" s="44">
        <v>2</v>
      </c>
      <c r="BV9" s="45">
        <v>30</v>
      </c>
      <c r="BW9" s="45">
        <v>100</v>
      </c>
      <c r="BX9" s="45">
        <f>SUMIFS(金币汇总!$P$6:$P$105,金币汇总!$A$6:$A$105,"&lt;="&amp;新神器与芦花古楼!BW9,金币汇总!$A$6:$A$105,"&gt;"&amp;BW8)</f>
        <v>3739283.6</v>
      </c>
      <c r="CB9" s="44">
        <v>6</v>
      </c>
      <c r="CC9" s="18">
        <f t="shared" si="11"/>
        <v>1</v>
      </c>
      <c r="CD9" s="18">
        <f t="shared" si="12"/>
        <v>1606003</v>
      </c>
      <c r="CE9" s="44" t="str">
        <f t="shared" si="13"/>
        <v>初级神器1配件1-6级</v>
      </c>
      <c r="CF9" s="43" t="s">
        <v>1061</v>
      </c>
      <c r="CG9" s="18">
        <f t="shared" si="14"/>
        <v>6</v>
      </c>
      <c r="CH9" s="18" t="str">
        <f t="shared" si="15"/>
        <v>金币</v>
      </c>
      <c r="CI9" s="44"/>
      <c r="CJ9" s="44"/>
      <c r="CK9" s="44"/>
      <c r="CL9" s="44"/>
      <c r="CM9" s="44"/>
      <c r="CN9" s="44"/>
      <c r="CO9" s="44"/>
      <c r="CP9" s="44"/>
      <c r="CQ9" s="44"/>
    </row>
    <row r="10" spans="1:95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5"/>
        <v>35800</v>
      </c>
      <c r="AH10" s="41">
        <f t="shared" si="6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16"/>
        <v>19814</v>
      </c>
      <c r="AM10" s="41">
        <f t="shared" si="17"/>
        <v>429</v>
      </c>
      <c r="AN10" s="41">
        <f t="shared" si="1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18">
        <f>SUM(BB$4:BB10)</f>
        <v>9</v>
      </c>
      <c r="BE10" s="18">
        <f t="shared" si="0"/>
        <v>70569</v>
      </c>
      <c r="BF10" s="18">
        <f t="shared" si="19"/>
        <v>31761</v>
      </c>
      <c r="BG10" s="18">
        <f t="shared" si="1"/>
        <v>610</v>
      </c>
      <c r="BH10" s="18">
        <f t="shared" si="7"/>
        <v>640</v>
      </c>
      <c r="BI10" s="18">
        <f t="shared" si="8"/>
        <v>915</v>
      </c>
      <c r="BJ10" s="18">
        <f t="shared" si="3"/>
        <v>305</v>
      </c>
      <c r="BK10" s="18">
        <f t="shared" si="9"/>
        <v>595</v>
      </c>
      <c r="BL10" s="18">
        <f t="shared" si="10"/>
        <v>915</v>
      </c>
      <c r="BO10" s="44">
        <v>7</v>
      </c>
      <c r="BP10" s="44">
        <v>201</v>
      </c>
      <c r="BQ10" s="44">
        <v>1606009</v>
      </c>
      <c r="BR10" s="44" t="s">
        <v>1039</v>
      </c>
      <c r="BS10" s="44">
        <v>2</v>
      </c>
      <c r="BV10" s="45">
        <v>35</v>
      </c>
      <c r="BW10" s="45"/>
      <c r="BX10" s="45">
        <f>金币汇总!$I$105*金币汇总!$P$4*80</f>
        <v>10734432</v>
      </c>
      <c r="CB10" s="44">
        <v>7</v>
      </c>
      <c r="CC10" s="18">
        <f t="shared" si="11"/>
        <v>1</v>
      </c>
      <c r="CD10" s="18">
        <f t="shared" si="12"/>
        <v>1606003</v>
      </c>
      <c r="CE10" s="44" t="str">
        <f t="shared" si="13"/>
        <v>初级神器1配件1-7级</v>
      </c>
      <c r="CF10" s="43" t="s">
        <v>1061</v>
      </c>
      <c r="CG10" s="18">
        <f t="shared" si="14"/>
        <v>7</v>
      </c>
      <c r="CH10" s="18" t="str">
        <f t="shared" si="15"/>
        <v>金币</v>
      </c>
      <c r="CI10" s="44"/>
      <c r="CJ10" s="44"/>
      <c r="CK10" s="44"/>
      <c r="CL10" s="44"/>
      <c r="CM10" s="44"/>
      <c r="CN10" s="44"/>
      <c r="CO10" s="44"/>
      <c r="CP10" s="44"/>
      <c r="CQ10" s="44"/>
    </row>
    <row r="11" spans="1:95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5"/>
        <v>45300</v>
      </c>
      <c r="AH11" s="41">
        <f t="shared" si="6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16"/>
        <v>22061</v>
      </c>
      <c r="AM11" s="41">
        <f t="shared" si="17"/>
        <v>572</v>
      </c>
      <c r="AN11" s="41">
        <f t="shared" si="1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18">
        <f>SUM(BB$4:BB11)</f>
        <v>11</v>
      </c>
      <c r="BE11" s="18">
        <f t="shared" si="0"/>
        <v>111405</v>
      </c>
      <c r="BF11" s="18">
        <f t="shared" si="19"/>
        <v>40836</v>
      </c>
      <c r="BG11" s="18">
        <f t="shared" si="1"/>
        <v>785</v>
      </c>
      <c r="BH11" s="18">
        <f t="shared" si="7"/>
        <v>825</v>
      </c>
      <c r="BI11" s="18">
        <f t="shared" si="8"/>
        <v>1180</v>
      </c>
      <c r="BJ11" s="18">
        <f t="shared" si="3"/>
        <v>395</v>
      </c>
      <c r="BK11" s="18">
        <f t="shared" si="9"/>
        <v>765</v>
      </c>
      <c r="BL11" s="18">
        <f t="shared" si="10"/>
        <v>1180</v>
      </c>
      <c r="BO11" s="44">
        <v>8</v>
      </c>
      <c r="BP11" s="44">
        <v>201</v>
      </c>
      <c r="BQ11" s="44">
        <v>1606010</v>
      </c>
      <c r="BR11" s="44" t="s">
        <v>1040</v>
      </c>
      <c r="BS11" s="44">
        <v>2</v>
      </c>
      <c r="BV11" s="45">
        <v>40</v>
      </c>
      <c r="BW11" s="45"/>
      <c r="BX11" s="45">
        <f>金币汇总!$I$105*金币汇总!$P$4*250</f>
        <v>33545100</v>
      </c>
      <c r="CB11" s="44">
        <v>8</v>
      </c>
      <c r="CC11" s="18">
        <f t="shared" si="11"/>
        <v>1</v>
      </c>
      <c r="CD11" s="18">
        <f t="shared" si="12"/>
        <v>1606003</v>
      </c>
      <c r="CE11" s="44" t="str">
        <f t="shared" si="13"/>
        <v>初级神器1配件1-8级</v>
      </c>
      <c r="CF11" s="43" t="s">
        <v>1061</v>
      </c>
      <c r="CG11" s="18">
        <f t="shared" si="14"/>
        <v>8</v>
      </c>
      <c r="CH11" s="18" t="str">
        <f t="shared" si="15"/>
        <v>金币</v>
      </c>
      <c r="CI11" s="44"/>
      <c r="CJ11" s="44"/>
      <c r="CK11" s="44"/>
      <c r="CL11" s="44"/>
      <c r="CM11" s="44"/>
      <c r="CN11" s="44"/>
      <c r="CO11" s="44"/>
      <c r="CP11" s="44"/>
      <c r="CQ11" s="44"/>
    </row>
    <row r="12" spans="1:95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5"/>
        <v>45950</v>
      </c>
      <c r="AH12" s="41">
        <f t="shared" si="6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16"/>
        <v>30504</v>
      </c>
      <c r="AM12" s="41">
        <f t="shared" si="17"/>
        <v>644</v>
      </c>
      <c r="AN12" s="41">
        <f t="shared" si="1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18">
        <f>SUM(BB$4:BB12)</f>
        <v>13</v>
      </c>
      <c r="BE12" s="18">
        <f t="shared" si="0"/>
        <v>159804</v>
      </c>
      <c r="BF12" s="18">
        <f t="shared" si="19"/>
        <v>48399</v>
      </c>
      <c r="BG12" s="18">
        <f t="shared" si="1"/>
        <v>930</v>
      </c>
      <c r="BH12" s="18">
        <f t="shared" si="7"/>
        <v>975</v>
      </c>
      <c r="BI12" s="18">
        <f t="shared" si="8"/>
        <v>1395</v>
      </c>
      <c r="BJ12" s="18">
        <f t="shared" si="3"/>
        <v>465</v>
      </c>
      <c r="BK12" s="18">
        <f t="shared" si="9"/>
        <v>905</v>
      </c>
      <c r="BL12" s="18">
        <f t="shared" si="10"/>
        <v>1395</v>
      </c>
      <c r="BO12" s="44">
        <v>9</v>
      </c>
      <c r="BP12" s="44">
        <v>202</v>
      </c>
      <c r="BQ12" s="44">
        <v>1606011</v>
      </c>
      <c r="BR12" s="44" t="s">
        <v>331</v>
      </c>
      <c r="BS12" s="44">
        <v>2</v>
      </c>
      <c r="BV12" s="21"/>
      <c r="BW12" s="21"/>
      <c r="BX12" s="21"/>
      <c r="CB12" s="44">
        <v>9</v>
      </c>
      <c r="CC12" s="18">
        <f t="shared" si="11"/>
        <v>1</v>
      </c>
      <c r="CD12" s="18">
        <f t="shared" si="12"/>
        <v>1606003</v>
      </c>
      <c r="CE12" s="44" t="str">
        <f t="shared" si="13"/>
        <v>初级神器1配件1-9级</v>
      </c>
      <c r="CF12" s="43" t="s">
        <v>1061</v>
      </c>
      <c r="CG12" s="18">
        <f t="shared" si="14"/>
        <v>9</v>
      </c>
      <c r="CH12" s="18" t="str">
        <f t="shared" si="15"/>
        <v>金币</v>
      </c>
      <c r="CI12" s="44"/>
      <c r="CJ12" s="44"/>
      <c r="CK12" s="44"/>
      <c r="CL12" s="44"/>
      <c r="CM12" s="44"/>
      <c r="CN12" s="44"/>
      <c r="CO12" s="44"/>
      <c r="CP12" s="44"/>
      <c r="CQ12" s="44"/>
    </row>
    <row r="13" spans="1:95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5"/>
        <v>46950</v>
      </c>
      <c r="AH13" s="41">
        <f t="shared" si="6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16"/>
        <v>33159</v>
      </c>
      <c r="AM13" s="41">
        <f t="shared" si="17"/>
        <v>858</v>
      </c>
      <c r="AN13" s="41">
        <f t="shared" si="1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18">
        <f>SUM(BB$4:BB13)</f>
        <v>15</v>
      </c>
      <c r="BE13" s="18">
        <f t="shared" si="0"/>
        <v>217277</v>
      </c>
      <c r="BF13" s="18">
        <f t="shared" si="19"/>
        <v>57473</v>
      </c>
      <c r="BG13" s="18">
        <f t="shared" si="1"/>
        <v>1105</v>
      </c>
      <c r="BH13" s="18">
        <f t="shared" si="7"/>
        <v>1160</v>
      </c>
      <c r="BI13" s="18">
        <f t="shared" si="8"/>
        <v>1660</v>
      </c>
      <c r="BJ13" s="18">
        <f t="shared" si="3"/>
        <v>555</v>
      </c>
      <c r="BK13" s="18">
        <f t="shared" si="9"/>
        <v>1080</v>
      </c>
      <c r="BL13" s="18">
        <f t="shared" si="10"/>
        <v>1660</v>
      </c>
      <c r="BO13" s="44">
        <v>10</v>
      </c>
      <c r="BP13" s="44">
        <v>202</v>
      </c>
      <c r="BQ13" s="44">
        <v>1606012</v>
      </c>
      <c r="BR13" s="44" t="s">
        <v>329</v>
      </c>
      <c r="BS13" s="44">
        <v>2</v>
      </c>
      <c r="BV13" s="45">
        <v>1</v>
      </c>
      <c r="BW13" s="24">
        <v>0.13</v>
      </c>
      <c r="BX13" s="45">
        <f>$BX$4*BW13</f>
        <v>11888.188000000002</v>
      </c>
      <c r="CB13" s="44">
        <v>10</v>
      </c>
      <c r="CC13" s="18">
        <f t="shared" si="11"/>
        <v>1</v>
      </c>
      <c r="CD13" s="18">
        <f t="shared" si="12"/>
        <v>1606003</v>
      </c>
      <c r="CE13" s="44" t="str">
        <f t="shared" si="13"/>
        <v>初级神器1配件1-10级</v>
      </c>
      <c r="CF13" s="43" t="s">
        <v>1061</v>
      </c>
      <c r="CG13" s="18">
        <f t="shared" si="14"/>
        <v>10</v>
      </c>
      <c r="CH13" s="18" t="str">
        <f t="shared" si="15"/>
        <v>金币</v>
      </c>
      <c r="CI13" s="44"/>
      <c r="CJ13" s="44"/>
      <c r="CK13" s="44"/>
      <c r="CL13" s="44"/>
      <c r="CM13" s="44"/>
      <c r="CN13" s="44"/>
      <c r="CO13" s="44"/>
      <c r="CP13" s="44"/>
      <c r="CQ13" s="44"/>
    </row>
    <row r="14" spans="1:95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5"/>
        <v>47350</v>
      </c>
      <c r="AH14" s="41">
        <f t="shared" si="6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16"/>
        <v>35611</v>
      </c>
      <c r="AM14" s="41">
        <f t="shared" si="17"/>
        <v>858</v>
      </c>
      <c r="AN14" s="41">
        <f t="shared" si="1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18">
        <f>SUM(BB$4:BB14)</f>
        <v>18</v>
      </c>
      <c r="BE14" s="18">
        <f t="shared" si="0"/>
        <v>317100</v>
      </c>
      <c r="BF14" s="18">
        <f t="shared" si="19"/>
        <v>99823</v>
      </c>
      <c r="BG14" s="18">
        <f t="shared" si="1"/>
        <v>1920</v>
      </c>
      <c r="BH14" s="18">
        <f t="shared" si="7"/>
        <v>2015</v>
      </c>
      <c r="BI14" s="18">
        <f t="shared" si="8"/>
        <v>2880</v>
      </c>
      <c r="BJ14" s="18">
        <f t="shared" si="3"/>
        <v>960</v>
      </c>
      <c r="BK14" s="18">
        <f t="shared" si="9"/>
        <v>1870</v>
      </c>
      <c r="BL14" s="18">
        <f t="shared" si="10"/>
        <v>2880</v>
      </c>
      <c r="BO14" s="44">
        <v>11</v>
      </c>
      <c r="BP14" s="44">
        <v>202</v>
      </c>
      <c r="BQ14" s="44">
        <v>1606013</v>
      </c>
      <c r="BR14" s="44" t="s">
        <v>1041</v>
      </c>
      <c r="BS14" s="44">
        <v>2</v>
      </c>
      <c r="BV14" s="45">
        <v>2</v>
      </c>
      <c r="BW14" s="24">
        <v>0.16500000000000001</v>
      </c>
      <c r="BX14" s="45">
        <f t="shared" ref="BX14:BX17" si="20">$BX$4*BW14</f>
        <v>15088.854000000001</v>
      </c>
      <c r="CB14" s="44">
        <v>11</v>
      </c>
      <c r="CC14" s="18">
        <f t="shared" si="11"/>
        <v>1</v>
      </c>
      <c r="CD14" s="18">
        <f t="shared" si="12"/>
        <v>1606003</v>
      </c>
      <c r="CE14" s="44" t="str">
        <f t="shared" si="13"/>
        <v>初级神器1配件1-11级</v>
      </c>
      <c r="CF14" s="43" t="s">
        <v>1061</v>
      </c>
      <c r="CG14" s="18">
        <f t="shared" si="14"/>
        <v>11</v>
      </c>
      <c r="CH14" s="18" t="str">
        <f t="shared" si="15"/>
        <v>金币</v>
      </c>
      <c r="CI14" s="44"/>
      <c r="CJ14" s="44"/>
      <c r="CK14" s="44"/>
      <c r="CL14" s="44"/>
      <c r="CM14" s="44"/>
      <c r="CN14" s="44"/>
      <c r="CO14" s="44"/>
      <c r="CP14" s="44"/>
      <c r="CQ14" s="44"/>
    </row>
    <row r="15" spans="1:95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5"/>
        <v>48200</v>
      </c>
      <c r="AH15" s="41">
        <f t="shared" si="6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16"/>
        <v>37858</v>
      </c>
      <c r="AM15" s="41">
        <f t="shared" si="17"/>
        <v>1073</v>
      </c>
      <c r="AN15" s="41">
        <f t="shared" si="1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18">
        <f>SUM(BB$4:BB15)</f>
        <v>21</v>
      </c>
      <c r="BE15" s="18">
        <f t="shared" si="0"/>
        <v>425998</v>
      </c>
      <c r="BF15" s="18">
        <f t="shared" si="19"/>
        <v>108898</v>
      </c>
      <c r="BG15" s="18">
        <f t="shared" si="1"/>
        <v>2095</v>
      </c>
      <c r="BH15" s="18">
        <f t="shared" si="7"/>
        <v>2200</v>
      </c>
      <c r="BI15" s="18">
        <f t="shared" si="8"/>
        <v>3140</v>
      </c>
      <c r="BJ15" s="18">
        <f t="shared" si="3"/>
        <v>1045</v>
      </c>
      <c r="BK15" s="18">
        <f t="shared" si="9"/>
        <v>2040</v>
      </c>
      <c r="BL15" s="18">
        <f t="shared" si="10"/>
        <v>3140</v>
      </c>
      <c r="BO15" s="44">
        <v>12</v>
      </c>
      <c r="BP15" s="44">
        <v>202</v>
      </c>
      <c r="BQ15" s="44">
        <v>1606014</v>
      </c>
      <c r="BR15" s="44" t="s">
        <v>1042</v>
      </c>
      <c r="BS15" s="44">
        <v>2</v>
      </c>
      <c r="BV15" s="45">
        <v>3</v>
      </c>
      <c r="BW15" s="24">
        <v>0.2</v>
      </c>
      <c r="BX15" s="45">
        <f t="shared" si="20"/>
        <v>18289.52</v>
      </c>
      <c r="CB15" s="44">
        <v>12</v>
      </c>
      <c r="CC15" s="18">
        <f t="shared" si="11"/>
        <v>1</v>
      </c>
      <c r="CD15" s="18">
        <f t="shared" si="12"/>
        <v>1606003</v>
      </c>
      <c r="CE15" s="44" t="str">
        <f t="shared" si="13"/>
        <v>初级神器1配件1-12级</v>
      </c>
      <c r="CF15" s="43" t="s">
        <v>1061</v>
      </c>
      <c r="CG15" s="18">
        <f t="shared" si="14"/>
        <v>12</v>
      </c>
      <c r="CH15" s="18" t="str">
        <f t="shared" si="15"/>
        <v>金币</v>
      </c>
      <c r="CI15" s="44"/>
      <c r="CJ15" s="44"/>
      <c r="CK15" s="44"/>
      <c r="CL15" s="44"/>
      <c r="CM15" s="44"/>
      <c r="CN15" s="44"/>
      <c r="CO15" s="44"/>
      <c r="CP15" s="44"/>
      <c r="CQ15" s="44"/>
    </row>
    <row r="16" spans="1:95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5"/>
        <v>46800</v>
      </c>
      <c r="AH16" s="41">
        <f t="shared" si="6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16"/>
        <v>39900</v>
      </c>
      <c r="AM16" s="41">
        <f t="shared" si="17"/>
        <v>1073</v>
      </c>
      <c r="AN16" s="41">
        <f t="shared" si="1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18">
        <f>SUM(BB$4:BB16)</f>
        <v>24</v>
      </c>
      <c r="BE16" s="18">
        <f t="shared" si="0"/>
        <v>542458</v>
      </c>
      <c r="BF16" s="18">
        <f t="shared" si="19"/>
        <v>116460</v>
      </c>
      <c r="BG16" s="18">
        <f t="shared" si="1"/>
        <v>2240</v>
      </c>
      <c r="BH16" s="18">
        <f t="shared" si="7"/>
        <v>2350</v>
      </c>
      <c r="BI16" s="18">
        <f t="shared" si="8"/>
        <v>3360</v>
      </c>
      <c r="BJ16" s="18">
        <f t="shared" si="3"/>
        <v>1120</v>
      </c>
      <c r="BK16" s="18">
        <f t="shared" si="9"/>
        <v>2185</v>
      </c>
      <c r="BL16" s="18">
        <f t="shared" si="10"/>
        <v>3360</v>
      </c>
      <c r="BO16" s="44">
        <v>13</v>
      </c>
      <c r="BP16" s="44">
        <v>301</v>
      </c>
      <c r="BQ16" s="44">
        <v>1606015</v>
      </c>
      <c r="BR16" s="44" t="s">
        <v>1043</v>
      </c>
      <c r="BS16" s="44">
        <v>3</v>
      </c>
      <c r="BV16" s="45">
        <v>4</v>
      </c>
      <c r="BW16" s="24">
        <v>0.23499999999999999</v>
      </c>
      <c r="BX16" s="45">
        <f t="shared" si="20"/>
        <v>21490.186000000002</v>
      </c>
      <c r="CB16" s="44">
        <v>13</v>
      </c>
      <c r="CC16" s="18">
        <f t="shared" si="11"/>
        <v>1</v>
      </c>
      <c r="CD16" s="18">
        <f t="shared" si="12"/>
        <v>1606003</v>
      </c>
      <c r="CE16" s="44" t="str">
        <f t="shared" si="13"/>
        <v>初级神器1配件1-13级</v>
      </c>
      <c r="CF16" s="43" t="s">
        <v>1061</v>
      </c>
      <c r="CG16" s="18">
        <f t="shared" si="14"/>
        <v>13</v>
      </c>
      <c r="CH16" s="18" t="str">
        <f t="shared" si="15"/>
        <v>金币</v>
      </c>
      <c r="CI16" s="44"/>
      <c r="CJ16" s="44"/>
      <c r="CK16" s="44"/>
      <c r="CL16" s="44"/>
      <c r="CM16" s="44"/>
      <c r="CN16" s="44"/>
      <c r="CO16" s="44"/>
      <c r="CP16" s="44"/>
      <c r="CQ16" s="44"/>
    </row>
    <row r="17" spans="1:95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5"/>
        <v>49950</v>
      </c>
      <c r="AH17" s="41">
        <f t="shared" si="6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16"/>
        <v>41739</v>
      </c>
      <c r="AM17" s="41">
        <f t="shared" si="17"/>
        <v>1216</v>
      </c>
      <c r="AN17" s="41">
        <f t="shared" si="1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18">
        <f>SUM(BB$4:BB17)</f>
        <v>27</v>
      </c>
      <c r="BE17" s="18">
        <f t="shared" si="0"/>
        <v>666481</v>
      </c>
      <c r="BF17" s="18">
        <f t="shared" si="19"/>
        <v>124023</v>
      </c>
      <c r="BG17" s="18">
        <f t="shared" si="1"/>
        <v>2385</v>
      </c>
      <c r="BH17" s="18">
        <f t="shared" si="7"/>
        <v>2505</v>
      </c>
      <c r="BI17" s="18">
        <f t="shared" si="8"/>
        <v>3580</v>
      </c>
      <c r="BJ17" s="18">
        <f t="shared" si="3"/>
        <v>1195</v>
      </c>
      <c r="BK17" s="18">
        <f t="shared" si="9"/>
        <v>2325</v>
      </c>
      <c r="BL17" s="18">
        <f t="shared" si="10"/>
        <v>3580</v>
      </c>
      <c r="BO17" s="44">
        <v>14</v>
      </c>
      <c r="BP17" s="44">
        <v>301</v>
      </c>
      <c r="BQ17" s="44">
        <v>1606016</v>
      </c>
      <c r="BR17" s="44" t="s">
        <v>1044</v>
      </c>
      <c r="BS17" s="44">
        <v>3</v>
      </c>
      <c r="BV17" s="45">
        <v>5</v>
      </c>
      <c r="BW17" s="24">
        <v>0.27</v>
      </c>
      <c r="BX17" s="45">
        <f t="shared" si="20"/>
        <v>24690.852000000003</v>
      </c>
      <c r="CB17" s="44">
        <v>14</v>
      </c>
      <c r="CC17" s="18">
        <f t="shared" si="11"/>
        <v>1</v>
      </c>
      <c r="CD17" s="18">
        <f t="shared" si="12"/>
        <v>1606003</v>
      </c>
      <c r="CE17" s="44" t="str">
        <f t="shared" si="13"/>
        <v>初级神器1配件1-14级</v>
      </c>
      <c r="CF17" s="43" t="s">
        <v>1061</v>
      </c>
      <c r="CG17" s="18">
        <f t="shared" si="14"/>
        <v>14</v>
      </c>
      <c r="CH17" s="18" t="str">
        <f t="shared" si="15"/>
        <v>金币</v>
      </c>
      <c r="CI17" s="44"/>
      <c r="CJ17" s="44"/>
      <c r="CK17" s="44"/>
      <c r="CL17" s="44"/>
      <c r="CM17" s="44"/>
      <c r="CN17" s="44"/>
      <c r="CO17" s="44"/>
      <c r="CP17" s="44"/>
      <c r="CQ17" s="44"/>
    </row>
    <row r="18" spans="1:95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5"/>
        <v>47800</v>
      </c>
      <c r="AH18" s="41">
        <f t="shared" si="6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16"/>
        <v>43577</v>
      </c>
      <c r="AM18" s="41">
        <f t="shared" si="17"/>
        <v>1288</v>
      </c>
      <c r="AN18" s="41">
        <f t="shared" si="1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18">
        <f>SUM(BB$4:BB18)</f>
        <v>30</v>
      </c>
      <c r="BE18" s="18">
        <f t="shared" si="0"/>
        <v>795041</v>
      </c>
      <c r="BF18" s="18">
        <f t="shared" si="19"/>
        <v>128560</v>
      </c>
      <c r="BG18" s="18">
        <f t="shared" si="1"/>
        <v>2470</v>
      </c>
      <c r="BH18" s="18">
        <f t="shared" si="7"/>
        <v>2595</v>
      </c>
      <c r="BI18" s="18">
        <f t="shared" si="8"/>
        <v>3710</v>
      </c>
      <c r="BJ18" s="18">
        <f t="shared" si="3"/>
        <v>1235</v>
      </c>
      <c r="BK18" s="18">
        <f t="shared" si="9"/>
        <v>2410</v>
      </c>
      <c r="BL18" s="18">
        <f t="shared" si="10"/>
        <v>3710</v>
      </c>
      <c r="BO18" s="44">
        <v>15</v>
      </c>
      <c r="BP18" s="44">
        <v>301</v>
      </c>
      <c r="BQ18" s="44">
        <v>1606017</v>
      </c>
      <c r="BR18" s="44" t="s">
        <v>1045</v>
      </c>
      <c r="BS18" s="44">
        <v>3</v>
      </c>
      <c r="BV18" s="45">
        <v>6</v>
      </c>
      <c r="BW18" s="24">
        <v>0.13</v>
      </c>
      <c r="BX18" s="45">
        <f>$BX$5*BW18</f>
        <v>32645.288000000004</v>
      </c>
      <c r="CB18" s="44">
        <v>15</v>
      </c>
      <c r="CC18" s="18">
        <f t="shared" si="11"/>
        <v>1</v>
      </c>
      <c r="CD18" s="18">
        <f t="shared" si="12"/>
        <v>1606003</v>
      </c>
      <c r="CE18" s="44" t="str">
        <f t="shared" si="13"/>
        <v>初级神器1配件1-15级</v>
      </c>
      <c r="CF18" s="43" t="s">
        <v>1061</v>
      </c>
      <c r="CG18" s="18">
        <f t="shared" si="14"/>
        <v>15</v>
      </c>
      <c r="CH18" s="18" t="str">
        <f t="shared" si="15"/>
        <v>金币</v>
      </c>
      <c r="CI18" s="44"/>
      <c r="CJ18" s="44"/>
      <c r="CK18" s="44"/>
      <c r="CL18" s="44"/>
      <c r="CM18" s="44"/>
      <c r="CN18" s="44"/>
      <c r="CO18" s="44"/>
      <c r="CP18" s="44"/>
      <c r="CQ18" s="44"/>
    </row>
    <row r="19" spans="1:95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5"/>
        <v>50200</v>
      </c>
      <c r="AH19" s="41">
        <f t="shared" si="6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16"/>
        <v>45211</v>
      </c>
      <c r="AM19" s="41">
        <f t="shared" si="17"/>
        <v>1431</v>
      </c>
      <c r="AN19" s="41">
        <f t="shared" si="1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18">
        <f>SUM(BB$4:BB19)</f>
        <v>35</v>
      </c>
      <c r="BE19" s="18">
        <f t="shared" si="0"/>
        <v>1023425</v>
      </c>
      <c r="BF19" s="18">
        <f t="shared" si="19"/>
        <v>228384</v>
      </c>
      <c r="BG19" s="18">
        <f t="shared" si="1"/>
        <v>4390</v>
      </c>
      <c r="BH19" s="18">
        <f t="shared" si="7"/>
        <v>4610</v>
      </c>
      <c r="BI19" s="18">
        <f t="shared" si="8"/>
        <v>6590</v>
      </c>
      <c r="BJ19" s="18">
        <f t="shared" si="3"/>
        <v>2195</v>
      </c>
      <c r="BK19" s="18">
        <f t="shared" si="9"/>
        <v>4280</v>
      </c>
      <c r="BL19" s="18">
        <f t="shared" si="10"/>
        <v>6590</v>
      </c>
      <c r="BO19" s="44">
        <v>16</v>
      </c>
      <c r="BP19" s="44">
        <v>301</v>
      </c>
      <c r="BQ19" s="44">
        <v>1606018</v>
      </c>
      <c r="BR19" s="44" t="s">
        <v>1046</v>
      </c>
      <c r="BS19" s="44">
        <v>3</v>
      </c>
      <c r="BV19" s="45">
        <v>7</v>
      </c>
      <c r="BW19" s="24">
        <v>0.16500000000000001</v>
      </c>
      <c r="BX19" s="45">
        <f t="shared" ref="BX19:BX22" si="21">$BX$5*BW19</f>
        <v>41434.40400000001</v>
      </c>
      <c r="CB19" s="44">
        <v>16</v>
      </c>
      <c r="CC19" s="18">
        <f t="shared" si="11"/>
        <v>1</v>
      </c>
      <c r="CD19" s="18">
        <f t="shared" si="12"/>
        <v>1606003</v>
      </c>
      <c r="CE19" s="44" t="str">
        <f t="shared" si="13"/>
        <v>初级神器1配件1-16级</v>
      </c>
      <c r="CF19" s="43" t="s">
        <v>1061</v>
      </c>
      <c r="CG19" s="18">
        <f t="shared" si="14"/>
        <v>16</v>
      </c>
      <c r="CH19" s="18" t="str">
        <f t="shared" si="15"/>
        <v>金币</v>
      </c>
      <c r="CI19" s="44"/>
      <c r="CJ19" s="44"/>
      <c r="CK19" s="44"/>
      <c r="CL19" s="44"/>
      <c r="CM19" s="44"/>
      <c r="CN19" s="44"/>
      <c r="CO19" s="44"/>
      <c r="CP19" s="44"/>
      <c r="CQ19" s="44"/>
    </row>
    <row r="20" spans="1:95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5"/>
        <v>45050</v>
      </c>
      <c r="AH20" s="41">
        <f t="shared" si="6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16"/>
        <v>46845</v>
      </c>
      <c r="AM20" s="41">
        <f t="shared" si="17"/>
        <v>1502</v>
      </c>
      <c r="AN20" s="41">
        <f t="shared" si="1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18">
        <f>SUM(BB$4:BB20)</f>
        <v>40</v>
      </c>
      <c r="BE20" s="18">
        <f t="shared" si="0"/>
        <v>1265420</v>
      </c>
      <c r="BF20" s="18">
        <f t="shared" si="19"/>
        <v>241995</v>
      </c>
      <c r="BG20" s="18">
        <f t="shared" si="1"/>
        <v>4655</v>
      </c>
      <c r="BH20" s="18">
        <f t="shared" si="7"/>
        <v>4885</v>
      </c>
      <c r="BI20" s="18">
        <f t="shared" si="8"/>
        <v>6980</v>
      </c>
      <c r="BJ20" s="18">
        <f t="shared" si="3"/>
        <v>2325</v>
      </c>
      <c r="BK20" s="18">
        <f t="shared" si="9"/>
        <v>4535</v>
      </c>
      <c r="BL20" s="18">
        <f t="shared" si="10"/>
        <v>6980</v>
      </c>
      <c r="BO20" s="44">
        <v>17</v>
      </c>
      <c r="BP20" s="44">
        <v>301</v>
      </c>
      <c r="BQ20" s="44">
        <v>1606019</v>
      </c>
      <c r="BR20" s="44" t="s">
        <v>1047</v>
      </c>
      <c r="BS20" s="44">
        <v>3</v>
      </c>
      <c r="BV20" s="45">
        <v>8</v>
      </c>
      <c r="BW20" s="24">
        <v>0.2</v>
      </c>
      <c r="BX20" s="45">
        <f t="shared" si="21"/>
        <v>50223.520000000011</v>
      </c>
      <c r="CB20" s="44">
        <v>17</v>
      </c>
      <c r="CC20" s="18">
        <f t="shared" si="11"/>
        <v>1</v>
      </c>
      <c r="CD20" s="18">
        <f t="shared" si="12"/>
        <v>1606003</v>
      </c>
      <c r="CE20" s="44" t="str">
        <f t="shared" si="13"/>
        <v>初级神器1配件1-17级</v>
      </c>
      <c r="CF20" s="43" t="s">
        <v>1061</v>
      </c>
      <c r="CG20" s="18">
        <f t="shared" si="14"/>
        <v>17</v>
      </c>
      <c r="CH20" s="18" t="str">
        <f t="shared" si="15"/>
        <v>金币</v>
      </c>
      <c r="CI20" s="44"/>
      <c r="CJ20" s="44"/>
      <c r="CK20" s="44"/>
      <c r="CL20" s="44"/>
      <c r="CM20" s="44"/>
      <c r="CN20" s="44"/>
      <c r="CO20" s="44"/>
      <c r="CP20" s="44"/>
      <c r="CQ20" s="44"/>
    </row>
    <row r="21" spans="1:95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5"/>
        <v>47000</v>
      </c>
      <c r="AH21" s="41">
        <f t="shared" si="6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16"/>
        <v>48275</v>
      </c>
      <c r="AM21" s="41">
        <f t="shared" si="17"/>
        <v>1574</v>
      </c>
      <c r="AN21" s="41">
        <f t="shared" si="1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18">
        <f>SUM(BB$4:BB21)</f>
        <v>45</v>
      </c>
      <c r="BE21" s="18">
        <f t="shared" si="0"/>
        <v>1521026</v>
      </c>
      <c r="BF21" s="18">
        <f t="shared" si="19"/>
        <v>255606</v>
      </c>
      <c r="BG21" s="18">
        <f t="shared" si="1"/>
        <v>4915</v>
      </c>
      <c r="BH21" s="18">
        <f t="shared" si="7"/>
        <v>5160</v>
      </c>
      <c r="BI21" s="18">
        <f t="shared" si="8"/>
        <v>7375</v>
      </c>
      <c r="BJ21" s="18">
        <f t="shared" si="3"/>
        <v>2460</v>
      </c>
      <c r="BK21" s="18">
        <f t="shared" si="9"/>
        <v>4795</v>
      </c>
      <c r="BL21" s="18">
        <f t="shared" si="10"/>
        <v>7375</v>
      </c>
      <c r="BO21" s="44">
        <v>18</v>
      </c>
      <c r="BP21" s="44">
        <v>301</v>
      </c>
      <c r="BQ21" s="44">
        <v>1606020</v>
      </c>
      <c r="BR21" s="44" t="s">
        <v>1048</v>
      </c>
      <c r="BS21" s="44">
        <v>3</v>
      </c>
      <c r="BV21" s="45">
        <v>9</v>
      </c>
      <c r="BW21" s="24">
        <v>0.23499999999999999</v>
      </c>
      <c r="BX21" s="45">
        <f t="shared" si="21"/>
        <v>59012.636000000006</v>
      </c>
      <c r="CB21" s="44">
        <v>18</v>
      </c>
      <c r="CC21" s="18">
        <f t="shared" si="11"/>
        <v>1</v>
      </c>
      <c r="CD21" s="18">
        <f t="shared" si="12"/>
        <v>1606003</v>
      </c>
      <c r="CE21" s="44" t="str">
        <f t="shared" si="13"/>
        <v>初级神器1配件1-18级</v>
      </c>
      <c r="CF21" s="43" t="s">
        <v>1061</v>
      </c>
      <c r="CG21" s="18">
        <f t="shared" si="14"/>
        <v>18</v>
      </c>
      <c r="CH21" s="18" t="str">
        <f t="shared" si="15"/>
        <v>金币</v>
      </c>
      <c r="CI21" s="44"/>
      <c r="CJ21" s="44"/>
      <c r="CK21" s="44"/>
      <c r="CL21" s="44"/>
      <c r="CM21" s="44"/>
      <c r="CN21" s="44"/>
      <c r="CO21" s="44"/>
      <c r="CP21" s="44"/>
      <c r="CQ21" s="44"/>
    </row>
    <row r="22" spans="1:95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5"/>
        <v>41400</v>
      </c>
      <c r="AH22" s="41">
        <f t="shared" si="6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16"/>
        <v>49705</v>
      </c>
      <c r="AM22" s="41">
        <f t="shared" si="17"/>
        <v>1645</v>
      </c>
      <c r="AN22" s="41">
        <f t="shared" si="1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18">
        <f>SUM(BB$4:BB22)</f>
        <v>50</v>
      </c>
      <c r="BE22" s="18">
        <f t="shared" si="0"/>
        <v>1791758</v>
      </c>
      <c r="BF22" s="18">
        <f t="shared" si="19"/>
        <v>270732</v>
      </c>
      <c r="BG22" s="18">
        <f t="shared" si="1"/>
        <v>5205</v>
      </c>
      <c r="BH22" s="18">
        <f t="shared" si="7"/>
        <v>5465</v>
      </c>
      <c r="BI22" s="18">
        <f t="shared" si="8"/>
        <v>7810</v>
      </c>
      <c r="BJ22" s="18">
        <f t="shared" si="3"/>
        <v>2605</v>
      </c>
      <c r="BK22" s="18">
        <f t="shared" si="9"/>
        <v>5075</v>
      </c>
      <c r="BL22" s="18">
        <f t="shared" si="10"/>
        <v>7810</v>
      </c>
      <c r="BO22" s="44">
        <v>19</v>
      </c>
      <c r="BP22" s="44">
        <v>302</v>
      </c>
      <c r="BQ22" s="44">
        <v>1606021</v>
      </c>
      <c r="BR22" s="44" t="s">
        <v>1049</v>
      </c>
      <c r="BS22" s="44">
        <v>3</v>
      </c>
      <c r="BV22" s="45">
        <v>10</v>
      </c>
      <c r="BW22" s="24">
        <v>0.27</v>
      </c>
      <c r="BX22" s="45">
        <f t="shared" si="21"/>
        <v>67801.752000000008</v>
      </c>
      <c r="CB22" s="44">
        <v>19</v>
      </c>
      <c r="CC22" s="18">
        <f t="shared" si="11"/>
        <v>1</v>
      </c>
      <c r="CD22" s="18">
        <f t="shared" si="12"/>
        <v>1606003</v>
      </c>
      <c r="CE22" s="44" t="str">
        <f t="shared" si="13"/>
        <v>初级神器1配件1-19级</v>
      </c>
      <c r="CF22" s="43" t="s">
        <v>1061</v>
      </c>
      <c r="CG22" s="18">
        <f t="shared" si="14"/>
        <v>19</v>
      </c>
      <c r="CH22" s="18" t="str">
        <f t="shared" si="15"/>
        <v>金币</v>
      </c>
      <c r="CI22" s="44"/>
      <c r="CJ22" s="44"/>
      <c r="CK22" s="44"/>
      <c r="CL22" s="44"/>
      <c r="CM22" s="44"/>
      <c r="CN22" s="44"/>
      <c r="CO22" s="44"/>
      <c r="CP22" s="44"/>
      <c r="CQ22" s="44"/>
    </row>
    <row r="23" spans="1:95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5"/>
        <v>42900</v>
      </c>
      <c r="AH23" s="41">
        <f t="shared" si="6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16"/>
        <v>50931</v>
      </c>
      <c r="AM23" s="41">
        <f t="shared" si="17"/>
        <v>1645</v>
      </c>
      <c r="AN23" s="41">
        <f t="shared" si="18"/>
        <v>34787</v>
      </c>
      <c r="AQ23" s="13" t="s">
        <v>1004</v>
      </c>
      <c r="AR23" s="13" t="s">
        <v>1005</v>
      </c>
      <c r="AS23" s="13" t="s">
        <v>1007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18">
        <f>SUM(BB$4:BB23)</f>
        <v>55</v>
      </c>
      <c r="BE23" s="18">
        <f t="shared" si="0"/>
        <v>2077614</v>
      </c>
      <c r="BF23" s="18">
        <f t="shared" si="19"/>
        <v>285856</v>
      </c>
      <c r="BG23" s="18">
        <f t="shared" si="1"/>
        <v>5495</v>
      </c>
      <c r="BH23" s="18">
        <f t="shared" si="7"/>
        <v>5770</v>
      </c>
      <c r="BI23" s="18">
        <f t="shared" si="8"/>
        <v>8245</v>
      </c>
      <c r="BJ23" s="18">
        <f t="shared" si="3"/>
        <v>2750</v>
      </c>
      <c r="BK23" s="18">
        <f t="shared" si="9"/>
        <v>5360</v>
      </c>
      <c r="BL23" s="18">
        <f t="shared" si="10"/>
        <v>8245</v>
      </c>
      <c r="BO23" s="44">
        <v>20</v>
      </c>
      <c r="BP23" s="44">
        <v>302</v>
      </c>
      <c r="BQ23" s="44">
        <v>1606022</v>
      </c>
      <c r="BR23" s="44" t="s">
        <v>1050</v>
      </c>
      <c r="BS23" s="44">
        <v>3</v>
      </c>
      <c r="BV23" s="45">
        <v>11</v>
      </c>
      <c r="BW23" s="24">
        <v>0.14000000000000001</v>
      </c>
      <c r="BX23" s="45">
        <f>$BX$6*BW23</f>
        <v>80661.67200000002</v>
      </c>
      <c r="CB23" s="44">
        <v>20</v>
      </c>
      <c r="CC23" s="18">
        <f t="shared" si="11"/>
        <v>1</v>
      </c>
      <c r="CD23" s="18">
        <f t="shared" si="12"/>
        <v>1606003</v>
      </c>
      <c r="CE23" s="44" t="str">
        <f t="shared" si="13"/>
        <v>初级神器1配件1-20级</v>
      </c>
      <c r="CF23" s="43" t="s">
        <v>1061</v>
      </c>
      <c r="CG23" s="18">
        <f t="shared" si="14"/>
        <v>20</v>
      </c>
      <c r="CH23" s="18" t="str">
        <f t="shared" si="15"/>
        <v>金币</v>
      </c>
      <c r="CI23" s="44"/>
      <c r="CJ23" s="44"/>
      <c r="CK23" s="44"/>
      <c r="CL23" s="44"/>
      <c r="CM23" s="44"/>
      <c r="CN23" s="44"/>
      <c r="CO23" s="44"/>
      <c r="CP23" s="44"/>
      <c r="CQ23" s="44"/>
    </row>
    <row r="24" spans="1:95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5"/>
        <v>36850</v>
      </c>
      <c r="AH24" s="41">
        <f t="shared" si="6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16"/>
        <v>52157</v>
      </c>
      <c r="AM24" s="41">
        <f t="shared" si="17"/>
        <v>1717</v>
      </c>
      <c r="AN24" s="41">
        <f t="shared" si="1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18">
        <f>SUM(BB$4:BB24)</f>
        <v>62</v>
      </c>
      <c r="BE24" s="18">
        <f t="shared" si="0"/>
        <v>2499594</v>
      </c>
      <c r="BF24" s="18">
        <f t="shared" si="19"/>
        <v>421980</v>
      </c>
      <c r="BG24" s="18">
        <f t="shared" si="1"/>
        <v>8115</v>
      </c>
      <c r="BH24" s="18">
        <f t="shared" si="7"/>
        <v>8520</v>
      </c>
      <c r="BI24" s="18">
        <f t="shared" si="8"/>
        <v>12175</v>
      </c>
      <c r="BJ24" s="18">
        <f t="shared" si="3"/>
        <v>4060</v>
      </c>
      <c r="BK24" s="18">
        <f t="shared" si="9"/>
        <v>7910</v>
      </c>
      <c r="BL24" s="18">
        <f t="shared" si="10"/>
        <v>12175</v>
      </c>
      <c r="BO24" s="44">
        <v>21</v>
      </c>
      <c r="BP24" s="44">
        <v>302</v>
      </c>
      <c r="BQ24" s="44">
        <v>1606023</v>
      </c>
      <c r="BR24" s="44" t="s">
        <v>1051</v>
      </c>
      <c r="BS24" s="44">
        <v>3</v>
      </c>
      <c r="BV24" s="45">
        <v>12</v>
      </c>
      <c r="BW24" s="24">
        <v>0.17</v>
      </c>
      <c r="BX24" s="45">
        <f t="shared" ref="BX24:BX27" si="22">$BX$6*BW24</f>
        <v>97946.316000000021</v>
      </c>
      <c r="CB24" s="44">
        <v>21</v>
      </c>
      <c r="CC24" s="18">
        <f t="shared" si="11"/>
        <v>1</v>
      </c>
      <c r="CD24" s="18">
        <f t="shared" si="12"/>
        <v>1606003</v>
      </c>
      <c r="CE24" s="44" t="str">
        <f t="shared" si="13"/>
        <v>初级神器1配件1-21级</v>
      </c>
      <c r="CF24" s="43" t="s">
        <v>1061</v>
      </c>
      <c r="CG24" s="18">
        <f t="shared" si="14"/>
        <v>21</v>
      </c>
      <c r="CH24" s="18" t="str">
        <f t="shared" si="15"/>
        <v>金币</v>
      </c>
      <c r="CI24" s="44"/>
      <c r="CJ24" s="44"/>
      <c r="CK24" s="44"/>
      <c r="CL24" s="44"/>
      <c r="CM24" s="44"/>
      <c r="CN24" s="44"/>
      <c r="CO24" s="44"/>
      <c r="CP24" s="44"/>
      <c r="CQ24" s="44"/>
    </row>
    <row r="25" spans="1:95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5"/>
        <v>37950</v>
      </c>
      <c r="AH25" s="41">
        <f t="shared" si="6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16"/>
        <v>53178</v>
      </c>
      <c r="AM25" s="41">
        <f t="shared" si="17"/>
        <v>1789</v>
      </c>
      <c r="AN25" s="41">
        <f t="shared" si="1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18">
        <f>SUM(BB$4:BB25)</f>
        <v>69</v>
      </c>
      <c r="BE25" s="18">
        <f t="shared" si="0"/>
        <v>2923087</v>
      </c>
      <c r="BF25" s="18">
        <f t="shared" si="19"/>
        <v>423493</v>
      </c>
      <c r="BG25" s="18">
        <f t="shared" si="1"/>
        <v>8145</v>
      </c>
      <c r="BH25" s="18">
        <f t="shared" si="7"/>
        <v>8550</v>
      </c>
      <c r="BI25" s="18">
        <f t="shared" si="8"/>
        <v>12215</v>
      </c>
      <c r="BJ25" s="18">
        <f t="shared" si="3"/>
        <v>4070</v>
      </c>
      <c r="BK25" s="18">
        <f t="shared" si="9"/>
        <v>7940</v>
      </c>
      <c r="BL25" s="18">
        <f t="shared" si="10"/>
        <v>12215</v>
      </c>
      <c r="BO25" s="44">
        <v>22</v>
      </c>
      <c r="BP25" s="44">
        <v>302</v>
      </c>
      <c r="BQ25" s="44">
        <v>1606024</v>
      </c>
      <c r="BR25" s="44" t="s">
        <v>1052</v>
      </c>
      <c r="BS25" s="44">
        <v>3</v>
      </c>
      <c r="BV25" s="45">
        <v>13</v>
      </c>
      <c r="BW25" s="24">
        <v>0.2</v>
      </c>
      <c r="BX25" s="45">
        <f t="shared" si="22"/>
        <v>115230.96000000002</v>
      </c>
      <c r="CB25" s="44">
        <v>22</v>
      </c>
      <c r="CC25" s="18">
        <f t="shared" si="11"/>
        <v>1</v>
      </c>
      <c r="CD25" s="18">
        <f t="shared" si="12"/>
        <v>1606003</v>
      </c>
      <c r="CE25" s="44" t="str">
        <f t="shared" si="13"/>
        <v>初级神器1配件1-22级</v>
      </c>
      <c r="CF25" s="43" t="s">
        <v>1061</v>
      </c>
      <c r="CG25" s="18">
        <f t="shared" si="14"/>
        <v>22</v>
      </c>
      <c r="CH25" s="18" t="str">
        <f t="shared" si="15"/>
        <v>金币</v>
      </c>
      <c r="CI25" s="44"/>
      <c r="CJ25" s="44"/>
      <c r="CK25" s="44"/>
      <c r="CL25" s="44"/>
      <c r="CM25" s="44"/>
      <c r="CN25" s="44"/>
      <c r="CO25" s="44"/>
      <c r="CP25" s="44"/>
      <c r="CQ25" s="44"/>
    </row>
    <row r="26" spans="1:95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5"/>
        <v>23100</v>
      </c>
      <c r="AH26" s="41">
        <f t="shared" si="6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16"/>
        <v>54267</v>
      </c>
      <c r="AM26" s="41">
        <f t="shared" si="17"/>
        <v>1789</v>
      </c>
      <c r="AN26" s="41">
        <f t="shared" si="1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18">
        <f>SUM(BB$4:BB26)</f>
        <v>76</v>
      </c>
      <c r="BE26" s="18">
        <f t="shared" si="0"/>
        <v>3346580</v>
      </c>
      <c r="BF26" s="18">
        <f t="shared" si="19"/>
        <v>423493</v>
      </c>
      <c r="BG26" s="18">
        <f t="shared" si="1"/>
        <v>8145</v>
      </c>
      <c r="BH26" s="18">
        <f t="shared" si="7"/>
        <v>8550</v>
      </c>
      <c r="BI26" s="18">
        <f t="shared" si="8"/>
        <v>12215</v>
      </c>
      <c r="BJ26" s="18">
        <f t="shared" si="3"/>
        <v>4070</v>
      </c>
      <c r="BK26" s="18">
        <f t="shared" si="9"/>
        <v>7940</v>
      </c>
      <c r="BL26" s="18">
        <f t="shared" si="10"/>
        <v>12215</v>
      </c>
      <c r="BO26" s="44">
        <v>23</v>
      </c>
      <c r="BP26" s="44">
        <v>302</v>
      </c>
      <c r="BQ26" s="44">
        <v>1606025</v>
      </c>
      <c r="BR26" s="44" t="s">
        <v>1053</v>
      </c>
      <c r="BS26" s="44">
        <v>3</v>
      </c>
      <c r="BV26" s="45">
        <v>14</v>
      </c>
      <c r="BW26" s="24">
        <v>0.23</v>
      </c>
      <c r="BX26" s="45">
        <f t="shared" si="22"/>
        <v>132515.60400000002</v>
      </c>
      <c r="CB26" s="44">
        <v>23</v>
      </c>
      <c r="CC26" s="18">
        <f t="shared" si="11"/>
        <v>1</v>
      </c>
      <c r="CD26" s="18">
        <f t="shared" si="12"/>
        <v>1606003</v>
      </c>
      <c r="CE26" s="44" t="str">
        <f t="shared" si="13"/>
        <v>初级神器1配件1-23级</v>
      </c>
      <c r="CF26" s="43" t="s">
        <v>1061</v>
      </c>
      <c r="CG26" s="18">
        <f t="shared" si="14"/>
        <v>23</v>
      </c>
      <c r="CH26" s="18" t="str">
        <f t="shared" si="15"/>
        <v>金币</v>
      </c>
      <c r="CI26" s="44"/>
      <c r="CJ26" s="44"/>
      <c r="CK26" s="44"/>
      <c r="CL26" s="44"/>
      <c r="CM26" s="44"/>
      <c r="CN26" s="44"/>
      <c r="CO26" s="44"/>
      <c r="CP26" s="44"/>
      <c r="CQ26" s="44"/>
    </row>
    <row r="27" spans="1:95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5"/>
        <v>32000</v>
      </c>
      <c r="AH27" s="41">
        <f t="shared" si="6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16"/>
        <v>54880</v>
      </c>
      <c r="AM27" s="41">
        <f t="shared" si="17"/>
        <v>1860</v>
      </c>
      <c r="AN27" s="41">
        <f t="shared" si="1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18">
        <f>SUM(BB$4:BB27)</f>
        <v>83</v>
      </c>
      <c r="BE27" s="18">
        <f t="shared" si="0"/>
        <v>3770073</v>
      </c>
      <c r="BF27" s="18">
        <f t="shared" si="19"/>
        <v>423493</v>
      </c>
      <c r="BG27" s="18">
        <f t="shared" si="1"/>
        <v>8145</v>
      </c>
      <c r="BH27" s="18">
        <f t="shared" si="7"/>
        <v>8550</v>
      </c>
      <c r="BI27" s="18">
        <f t="shared" si="8"/>
        <v>12215</v>
      </c>
      <c r="BJ27" s="18">
        <f t="shared" si="3"/>
        <v>4070</v>
      </c>
      <c r="BK27" s="18">
        <f t="shared" si="9"/>
        <v>7940</v>
      </c>
      <c r="BL27" s="18">
        <f t="shared" si="10"/>
        <v>12215</v>
      </c>
      <c r="BO27" s="44">
        <v>24</v>
      </c>
      <c r="BP27" s="44">
        <v>302</v>
      </c>
      <c r="BQ27" s="44">
        <v>1606026</v>
      </c>
      <c r="BR27" s="44" t="s">
        <v>1054</v>
      </c>
      <c r="BS27" s="44">
        <v>3</v>
      </c>
      <c r="BV27" s="45">
        <v>15</v>
      </c>
      <c r="BW27" s="24">
        <v>0.26</v>
      </c>
      <c r="BX27" s="45">
        <f t="shared" si="22"/>
        <v>149800.24800000002</v>
      </c>
      <c r="CB27" s="44">
        <v>24</v>
      </c>
      <c r="CC27" s="18">
        <f t="shared" si="11"/>
        <v>1</v>
      </c>
      <c r="CD27" s="18">
        <f t="shared" si="12"/>
        <v>1606003</v>
      </c>
      <c r="CE27" s="44" t="str">
        <f t="shared" si="13"/>
        <v>初级神器1配件1-24级</v>
      </c>
      <c r="CF27" s="43" t="s">
        <v>1061</v>
      </c>
      <c r="CG27" s="18">
        <f t="shared" si="14"/>
        <v>24</v>
      </c>
      <c r="CH27" s="18" t="str">
        <f t="shared" si="15"/>
        <v>金币</v>
      </c>
      <c r="CI27" s="44"/>
      <c r="CJ27" s="44"/>
      <c r="CK27" s="44"/>
      <c r="CL27" s="44"/>
      <c r="CM27" s="44"/>
      <c r="CN27" s="44"/>
      <c r="CO27" s="44"/>
      <c r="CP27" s="44"/>
      <c r="CQ27" s="44"/>
    </row>
    <row r="28" spans="1:95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5"/>
        <v>15700</v>
      </c>
      <c r="AH28" s="41">
        <f t="shared" si="6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16"/>
        <v>55833</v>
      </c>
      <c r="AM28" s="41">
        <f t="shared" si="17"/>
        <v>1860</v>
      </c>
      <c r="AN28" s="41">
        <f t="shared" si="1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18">
        <f>SUM(BB$4:BB28)</f>
        <v>90</v>
      </c>
      <c r="BE28" s="18">
        <f t="shared" si="0"/>
        <v>4193566</v>
      </c>
      <c r="BF28" s="18">
        <f t="shared" si="19"/>
        <v>423493</v>
      </c>
      <c r="BG28" s="18">
        <f t="shared" si="1"/>
        <v>8145</v>
      </c>
      <c r="BH28" s="18">
        <f t="shared" si="7"/>
        <v>8550</v>
      </c>
      <c r="BI28" s="18">
        <f t="shared" si="8"/>
        <v>12215</v>
      </c>
      <c r="BJ28" s="18">
        <f t="shared" si="3"/>
        <v>4070</v>
      </c>
      <c r="BK28" s="18">
        <f t="shared" si="9"/>
        <v>7940</v>
      </c>
      <c r="BL28" s="18">
        <f t="shared" si="10"/>
        <v>12215</v>
      </c>
      <c r="BO28" s="44">
        <v>25</v>
      </c>
      <c r="BP28" s="44">
        <v>303</v>
      </c>
      <c r="BQ28" s="44">
        <v>1606027</v>
      </c>
      <c r="BR28" s="44" t="s">
        <v>1055</v>
      </c>
      <c r="BS28" s="44">
        <v>3</v>
      </c>
      <c r="BV28" s="45">
        <v>16</v>
      </c>
      <c r="BW28" s="24">
        <v>0.14000000000000001</v>
      </c>
      <c r="BX28" s="45">
        <f>$BX$7*BW28</f>
        <v>161655.64800000004</v>
      </c>
      <c r="CB28" s="44">
        <v>25</v>
      </c>
      <c r="CC28" s="18">
        <f t="shared" si="11"/>
        <v>1</v>
      </c>
      <c r="CD28" s="18">
        <f t="shared" si="12"/>
        <v>1606003</v>
      </c>
      <c r="CE28" s="44" t="str">
        <f t="shared" si="13"/>
        <v>初级神器1配件1-25级</v>
      </c>
      <c r="CF28" s="43" t="s">
        <v>1061</v>
      </c>
      <c r="CG28" s="18">
        <f t="shared" si="14"/>
        <v>25</v>
      </c>
      <c r="CH28" s="18" t="str">
        <f t="shared" si="15"/>
        <v>金币</v>
      </c>
      <c r="CI28" s="44"/>
      <c r="CJ28" s="44"/>
      <c r="CK28" s="44"/>
      <c r="CL28" s="44"/>
      <c r="CM28" s="44"/>
      <c r="CN28" s="44"/>
      <c r="CO28" s="44"/>
      <c r="CP28" s="44"/>
      <c r="CQ28" s="44"/>
    </row>
    <row r="29" spans="1:95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5"/>
        <v>33050</v>
      </c>
      <c r="AH29" s="41">
        <f t="shared" si="6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16"/>
        <v>56242</v>
      </c>
      <c r="AM29" s="41">
        <f t="shared" si="17"/>
        <v>1932</v>
      </c>
      <c r="AN29" s="41">
        <f t="shared" si="1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18">
        <f>SUM(BB$4:BB29)</f>
        <v>100</v>
      </c>
      <c r="BE29" s="18">
        <f t="shared" si="0"/>
        <v>4798556</v>
      </c>
      <c r="BF29" s="18">
        <f t="shared" si="19"/>
        <v>604990</v>
      </c>
      <c r="BG29" s="18">
        <f t="shared" si="1"/>
        <v>11635</v>
      </c>
      <c r="BH29" s="18">
        <f t="shared" si="7"/>
        <v>12215</v>
      </c>
      <c r="BI29" s="18">
        <f t="shared" si="8"/>
        <v>17450</v>
      </c>
      <c r="BJ29" s="18">
        <f t="shared" si="3"/>
        <v>5815</v>
      </c>
      <c r="BK29" s="18">
        <f t="shared" si="9"/>
        <v>11345</v>
      </c>
      <c r="BL29" s="18">
        <f t="shared" si="10"/>
        <v>17450</v>
      </c>
      <c r="BO29" s="44">
        <v>26</v>
      </c>
      <c r="BP29" s="44">
        <v>303</v>
      </c>
      <c r="BQ29" s="44">
        <v>1606028</v>
      </c>
      <c r="BR29" s="44" t="s">
        <v>1056</v>
      </c>
      <c r="BS29" s="44">
        <v>3</v>
      </c>
      <c r="BV29" s="45">
        <v>17</v>
      </c>
      <c r="BW29" s="24">
        <v>0.17</v>
      </c>
      <c r="BX29" s="45">
        <f t="shared" ref="BX29:BX32" si="23">$BX$7*BW29</f>
        <v>196296.14400000006</v>
      </c>
      <c r="CB29" s="44">
        <v>26</v>
      </c>
      <c r="CC29" s="18">
        <f t="shared" si="11"/>
        <v>1</v>
      </c>
      <c r="CD29" s="18">
        <f t="shared" si="12"/>
        <v>1606003</v>
      </c>
      <c r="CE29" s="44" t="str">
        <f t="shared" si="13"/>
        <v>初级神器1配件1-26级</v>
      </c>
      <c r="CF29" s="43" t="s">
        <v>1061</v>
      </c>
      <c r="CG29" s="18">
        <f t="shared" si="14"/>
        <v>26</v>
      </c>
      <c r="CH29" s="18" t="str">
        <f t="shared" si="15"/>
        <v>金币</v>
      </c>
      <c r="CI29" s="44"/>
      <c r="CJ29" s="44"/>
      <c r="CK29" s="44"/>
      <c r="CL29" s="44"/>
      <c r="CM29" s="44"/>
      <c r="CN29" s="44"/>
      <c r="CO29" s="44"/>
      <c r="CP29" s="44"/>
      <c r="CQ29" s="44"/>
    </row>
    <row r="30" spans="1:95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5"/>
        <v>8000</v>
      </c>
      <c r="AH30" s="41">
        <f t="shared" si="6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16"/>
        <v>57263</v>
      </c>
      <c r="AM30" s="41">
        <f t="shared" si="17"/>
        <v>1932</v>
      </c>
      <c r="AN30" s="41">
        <f t="shared" si="1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18">
        <f>SUM(BB$4:BB30)</f>
        <v>110</v>
      </c>
      <c r="BE30" s="18">
        <f t="shared" si="0"/>
        <v>5403546</v>
      </c>
      <c r="BF30" s="18">
        <f t="shared" si="19"/>
        <v>604990</v>
      </c>
      <c r="BG30" s="18">
        <f t="shared" si="1"/>
        <v>11635</v>
      </c>
      <c r="BH30" s="18">
        <f t="shared" si="7"/>
        <v>12215</v>
      </c>
      <c r="BI30" s="18">
        <f t="shared" si="8"/>
        <v>17450</v>
      </c>
      <c r="BJ30" s="18">
        <f t="shared" si="3"/>
        <v>5815</v>
      </c>
      <c r="BK30" s="18">
        <f t="shared" si="9"/>
        <v>11345</v>
      </c>
      <c r="BL30" s="18">
        <f t="shared" si="10"/>
        <v>17450</v>
      </c>
      <c r="BO30" s="44">
        <v>27</v>
      </c>
      <c r="BP30" s="44">
        <v>303</v>
      </c>
      <c r="BQ30" s="44">
        <v>1606029</v>
      </c>
      <c r="BR30" s="44" t="s">
        <v>1057</v>
      </c>
      <c r="BS30" s="44">
        <v>3</v>
      </c>
      <c r="BV30" s="45">
        <v>18</v>
      </c>
      <c r="BW30" s="24">
        <v>0.2</v>
      </c>
      <c r="BX30" s="45">
        <f t="shared" si="23"/>
        <v>230936.64000000004</v>
      </c>
      <c r="CB30" s="44">
        <v>27</v>
      </c>
      <c r="CC30" s="18">
        <f t="shared" si="11"/>
        <v>1</v>
      </c>
      <c r="CD30" s="18">
        <f t="shared" si="12"/>
        <v>1606003</v>
      </c>
      <c r="CE30" s="44" t="str">
        <f t="shared" si="13"/>
        <v>初级神器1配件1-27级</v>
      </c>
      <c r="CF30" s="43" t="s">
        <v>1061</v>
      </c>
      <c r="CG30" s="18">
        <f t="shared" si="14"/>
        <v>27</v>
      </c>
      <c r="CH30" s="18" t="str">
        <f t="shared" si="15"/>
        <v>金币</v>
      </c>
      <c r="CI30" s="44"/>
      <c r="CJ30" s="44"/>
      <c r="CK30" s="44"/>
      <c r="CL30" s="44"/>
      <c r="CM30" s="44"/>
      <c r="CN30" s="44"/>
      <c r="CO30" s="44"/>
      <c r="CP30" s="44"/>
      <c r="CQ30" s="44"/>
    </row>
    <row r="31" spans="1:95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5"/>
        <v>34000</v>
      </c>
      <c r="AH31" s="41">
        <f t="shared" si="6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16"/>
        <v>57468</v>
      </c>
      <c r="AM31" s="41">
        <f t="shared" si="17"/>
        <v>2003</v>
      </c>
      <c r="AN31" s="41">
        <f t="shared" si="1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18">
        <f>SUM(BB$4:BB31)</f>
        <v>120</v>
      </c>
      <c r="BE31" s="18">
        <f t="shared" si="0"/>
        <v>6008536</v>
      </c>
      <c r="BF31" s="18">
        <f t="shared" si="19"/>
        <v>604990</v>
      </c>
      <c r="BG31" s="18">
        <f t="shared" si="1"/>
        <v>11635</v>
      </c>
      <c r="BH31" s="18">
        <f t="shared" si="7"/>
        <v>12215</v>
      </c>
      <c r="BI31" s="18">
        <f t="shared" si="8"/>
        <v>17450</v>
      </c>
      <c r="BJ31" s="18">
        <f t="shared" si="3"/>
        <v>5815</v>
      </c>
      <c r="BK31" s="18">
        <f t="shared" si="9"/>
        <v>11345</v>
      </c>
      <c r="BL31" s="18">
        <f t="shared" si="10"/>
        <v>17450</v>
      </c>
      <c r="BO31" s="44">
        <v>28</v>
      </c>
      <c r="BP31" s="44">
        <v>303</v>
      </c>
      <c r="BQ31" s="44">
        <v>1606030</v>
      </c>
      <c r="BR31" s="44" t="s">
        <v>1058</v>
      </c>
      <c r="BS31" s="44">
        <v>3</v>
      </c>
      <c r="BV31" s="45">
        <v>19</v>
      </c>
      <c r="BW31" s="24">
        <v>0.23</v>
      </c>
      <c r="BX31" s="45">
        <f t="shared" si="23"/>
        <v>265577.13600000006</v>
      </c>
      <c r="CB31" s="44">
        <v>28</v>
      </c>
      <c r="CC31" s="18">
        <f t="shared" si="11"/>
        <v>1</v>
      </c>
      <c r="CD31" s="18">
        <f t="shared" si="12"/>
        <v>1606003</v>
      </c>
      <c r="CE31" s="44" t="str">
        <f t="shared" si="13"/>
        <v>初级神器1配件1-28级</v>
      </c>
      <c r="CF31" s="43" t="s">
        <v>1061</v>
      </c>
      <c r="CG31" s="18">
        <f t="shared" si="14"/>
        <v>28</v>
      </c>
      <c r="CH31" s="18" t="str">
        <f t="shared" si="15"/>
        <v>金币</v>
      </c>
      <c r="CI31" s="44"/>
      <c r="CJ31" s="44"/>
      <c r="CK31" s="44"/>
      <c r="CL31" s="44"/>
      <c r="CM31" s="44"/>
      <c r="CN31" s="44"/>
      <c r="CO31" s="44"/>
      <c r="CP31" s="44"/>
      <c r="CQ31" s="44"/>
    </row>
    <row r="32" spans="1:95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5"/>
        <v>0</v>
      </c>
      <c r="AH32" s="41">
        <f t="shared" si="6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16"/>
        <v>58557</v>
      </c>
      <c r="AM32" s="41">
        <f t="shared" si="17"/>
        <v>2003</v>
      </c>
      <c r="AN32" s="41">
        <f t="shared" si="1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18">
        <f>SUM(BB$4:BB32)</f>
        <v>130</v>
      </c>
      <c r="BE32" s="18">
        <f t="shared" si="0"/>
        <v>6613526</v>
      </c>
      <c r="BF32" s="18">
        <f t="shared" si="19"/>
        <v>604990</v>
      </c>
      <c r="BG32" s="18">
        <f t="shared" si="1"/>
        <v>11635</v>
      </c>
      <c r="BH32" s="18">
        <f t="shared" si="7"/>
        <v>12215</v>
      </c>
      <c r="BI32" s="18">
        <f t="shared" si="8"/>
        <v>17450</v>
      </c>
      <c r="BJ32" s="18">
        <f t="shared" si="3"/>
        <v>5815</v>
      </c>
      <c r="BK32" s="18">
        <f t="shared" si="9"/>
        <v>11345</v>
      </c>
      <c r="BL32" s="18">
        <f t="shared" si="10"/>
        <v>17450</v>
      </c>
      <c r="BO32" s="44">
        <v>29</v>
      </c>
      <c r="BP32" s="44">
        <v>303</v>
      </c>
      <c r="BQ32" s="44">
        <v>1606031</v>
      </c>
      <c r="BR32" s="44" t="s">
        <v>1059</v>
      </c>
      <c r="BS32" s="44">
        <v>3</v>
      </c>
      <c r="BV32" s="45">
        <v>20</v>
      </c>
      <c r="BW32" s="24">
        <v>0.26</v>
      </c>
      <c r="BX32" s="45">
        <f t="shared" si="23"/>
        <v>300217.63200000004</v>
      </c>
      <c r="CB32" s="44">
        <v>29</v>
      </c>
      <c r="CC32" s="18">
        <f t="shared" si="11"/>
        <v>1</v>
      </c>
      <c r="CD32" s="18">
        <f t="shared" si="12"/>
        <v>1606003</v>
      </c>
      <c r="CE32" s="44" t="str">
        <f t="shared" si="13"/>
        <v>初级神器1配件1-29级</v>
      </c>
      <c r="CF32" s="43" t="s">
        <v>1061</v>
      </c>
      <c r="CG32" s="18">
        <f t="shared" si="14"/>
        <v>29</v>
      </c>
      <c r="CH32" s="18" t="str">
        <f t="shared" si="15"/>
        <v>金币</v>
      </c>
      <c r="CI32" s="44"/>
      <c r="CJ32" s="44"/>
      <c r="CK32" s="44"/>
      <c r="CL32" s="44"/>
      <c r="CM32" s="44"/>
      <c r="CN32" s="44"/>
      <c r="CO32" s="44"/>
      <c r="CP32" s="44"/>
      <c r="CQ32" s="44"/>
    </row>
    <row r="33" spans="1:95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5"/>
        <v>34800</v>
      </c>
      <c r="AH33" s="41">
        <f t="shared" si="6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16"/>
        <v>58557</v>
      </c>
      <c r="AM33" s="41">
        <f t="shared" si="17"/>
        <v>2003</v>
      </c>
      <c r="AN33" s="41">
        <f t="shared" si="1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18">
        <f>SUM(BB$4:BB33)</f>
        <v>140</v>
      </c>
      <c r="BE33" s="18">
        <f t="shared" si="0"/>
        <v>7218516</v>
      </c>
      <c r="BF33" s="18">
        <f t="shared" si="19"/>
        <v>604990</v>
      </c>
      <c r="BG33" s="18">
        <f t="shared" si="1"/>
        <v>11635</v>
      </c>
      <c r="BH33" s="18">
        <f t="shared" si="7"/>
        <v>12215</v>
      </c>
      <c r="BI33" s="18">
        <f t="shared" si="8"/>
        <v>17450</v>
      </c>
      <c r="BJ33" s="18">
        <f t="shared" si="3"/>
        <v>5815</v>
      </c>
      <c r="BK33" s="18">
        <f t="shared" si="9"/>
        <v>11345</v>
      </c>
      <c r="BL33" s="18">
        <f t="shared" si="10"/>
        <v>17450</v>
      </c>
      <c r="BO33" s="44">
        <v>30</v>
      </c>
      <c r="BP33" s="44">
        <v>303</v>
      </c>
      <c r="BQ33" s="44">
        <v>1606032</v>
      </c>
      <c r="BR33" s="44" t="s">
        <v>1060</v>
      </c>
      <c r="BS33" s="44">
        <v>3</v>
      </c>
      <c r="BV33" s="45">
        <v>21</v>
      </c>
      <c r="BW33" s="24">
        <v>0.18</v>
      </c>
      <c r="BX33" s="45">
        <f>$BX$8*BW33</f>
        <v>315340.41600000003</v>
      </c>
      <c r="CB33" s="44">
        <v>30</v>
      </c>
      <c r="CC33" s="18">
        <f t="shared" si="11"/>
        <v>1</v>
      </c>
      <c r="CD33" s="18">
        <f t="shared" si="12"/>
        <v>1606003</v>
      </c>
      <c r="CE33" s="44" t="str">
        <f t="shared" si="13"/>
        <v>初级神器1配件1-30级</v>
      </c>
      <c r="CF33" s="43" t="s">
        <v>1061</v>
      </c>
      <c r="CG33" s="18">
        <f t="shared" si="14"/>
        <v>30</v>
      </c>
      <c r="CH33" s="18" t="str">
        <f t="shared" si="15"/>
        <v>金币</v>
      </c>
      <c r="CI33" s="44"/>
      <c r="CJ33" s="44"/>
      <c r="CK33" s="44"/>
      <c r="CL33" s="44"/>
      <c r="CM33" s="44"/>
      <c r="CN33" s="44"/>
      <c r="CO33" s="44"/>
      <c r="CP33" s="44"/>
      <c r="CQ33" s="44"/>
    </row>
    <row r="34" spans="1:95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5"/>
        <v>0</v>
      </c>
      <c r="AH34" s="41">
        <f t="shared" si="6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16"/>
        <v>59646</v>
      </c>
      <c r="AM34" s="41">
        <f t="shared" si="17"/>
        <v>2075</v>
      </c>
      <c r="AN34" s="41">
        <f t="shared" si="1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18">
        <f>SUM(BB$4:BB34)</f>
        <v>160</v>
      </c>
      <c r="BE34" s="18">
        <f t="shared" si="0"/>
        <v>8428496</v>
      </c>
      <c r="BF34" s="18">
        <f t="shared" si="19"/>
        <v>1209980</v>
      </c>
      <c r="BG34" s="18">
        <f t="shared" si="1"/>
        <v>23270</v>
      </c>
      <c r="BH34" s="18">
        <f t="shared" si="7"/>
        <v>24430</v>
      </c>
      <c r="BI34" s="18">
        <f t="shared" si="8"/>
        <v>34905</v>
      </c>
      <c r="BJ34" s="18">
        <f t="shared" si="3"/>
        <v>11635</v>
      </c>
      <c r="BK34" s="18">
        <f t="shared" si="9"/>
        <v>22685</v>
      </c>
      <c r="BL34" s="18">
        <f t="shared" si="10"/>
        <v>34905</v>
      </c>
      <c r="BV34" s="45">
        <v>22</v>
      </c>
      <c r="BW34" s="24">
        <v>0.19</v>
      </c>
      <c r="BX34" s="45">
        <f t="shared" ref="BX34:BX37" si="24">$BX$8*BW34</f>
        <v>332859.32800000004</v>
      </c>
      <c r="CB34" s="44">
        <v>31</v>
      </c>
      <c r="CC34" s="18">
        <f t="shared" si="11"/>
        <v>1</v>
      </c>
      <c r="CD34" s="18">
        <f t="shared" si="12"/>
        <v>1606003</v>
      </c>
      <c r="CE34" s="44" t="str">
        <f t="shared" si="13"/>
        <v>初级神器1配件1-31级</v>
      </c>
      <c r="CF34" s="43" t="s">
        <v>1061</v>
      </c>
      <c r="CG34" s="18">
        <f t="shared" si="14"/>
        <v>31</v>
      </c>
      <c r="CH34" s="18" t="str">
        <f t="shared" si="15"/>
        <v>金币</v>
      </c>
      <c r="CI34" s="44"/>
      <c r="CJ34" s="44"/>
      <c r="CK34" s="44"/>
      <c r="CL34" s="44"/>
      <c r="CM34" s="44"/>
      <c r="CN34" s="44"/>
      <c r="CO34" s="44"/>
      <c r="CP34" s="44"/>
      <c r="CQ34" s="44"/>
    </row>
    <row r="35" spans="1:95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5"/>
        <v>35600</v>
      </c>
      <c r="AH35" s="41">
        <f t="shared" si="6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16"/>
        <v>59646</v>
      </c>
      <c r="AM35" s="41">
        <f t="shared" si="17"/>
        <v>2075</v>
      </c>
      <c r="AN35" s="41">
        <f t="shared" si="1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18">
        <f>SUM(BB$4:BB35)</f>
        <v>180</v>
      </c>
      <c r="BE35" s="18">
        <f t="shared" si="0"/>
        <v>9638476</v>
      </c>
      <c r="BF35" s="18">
        <f t="shared" si="19"/>
        <v>1209980</v>
      </c>
      <c r="BG35" s="18">
        <f t="shared" si="1"/>
        <v>23270</v>
      </c>
      <c r="BH35" s="18">
        <f t="shared" si="7"/>
        <v>24430</v>
      </c>
      <c r="BI35" s="18">
        <f t="shared" si="8"/>
        <v>34905</v>
      </c>
      <c r="BJ35" s="18">
        <f t="shared" si="3"/>
        <v>11635</v>
      </c>
      <c r="BK35" s="18">
        <f t="shared" si="9"/>
        <v>22685</v>
      </c>
      <c r="BL35" s="18">
        <f t="shared" si="10"/>
        <v>34905</v>
      </c>
      <c r="BV35" s="45">
        <v>23</v>
      </c>
      <c r="BW35" s="24">
        <v>0.2</v>
      </c>
      <c r="BX35" s="45">
        <f t="shared" si="24"/>
        <v>350378.24000000005</v>
      </c>
      <c r="CB35" s="44">
        <v>32</v>
      </c>
      <c r="CC35" s="18">
        <f t="shared" si="11"/>
        <v>1</v>
      </c>
      <c r="CD35" s="18">
        <f t="shared" si="12"/>
        <v>1606003</v>
      </c>
      <c r="CE35" s="44" t="str">
        <f t="shared" si="13"/>
        <v>初级神器1配件1-32级</v>
      </c>
      <c r="CF35" s="43" t="s">
        <v>1061</v>
      </c>
      <c r="CG35" s="18">
        <f t="shared" si="14"/>
        <v>32</v>
      </c>
      <c r="CH35" s="18" t="str">
        <f t="shared" si="15"/>
        <v>金币</v>
      </c>
      <c r="CI35" s="44"/>
      <c r="CJ35" s="44"/>
      <c r="CK35" s="44"/>
      <c r="CL35" s="44"/>
      <c r="CM35" s="44"/>
      <c r="CN35" s="44"/>
      <c r="CO35" s="44"/>
      <c r="CP35" s="44"/>
      <c r="CQ35" s="44"/>
    </row>
    <row r="36" spans="1:95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5"/>
        <v>0</v>
      </c>
      <c r="AH36" s="41">
        <f t="shared" si="6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16"/>
        <v>60736</v>
      </c>
      <c r="AM36" s="41">
        <f t="shared" si="17"/>
        <v>2146</v>
      </c>
      <c r="AN36" s="41">
        <f t="shared" si="1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18">
        <f>SUM(BB$4:BB36)</f>
        <v>200</v>
      </c>
      <c r="BE36" s="18">
        <f t="shared" si="0"/>
        <v>10848456</v>
      </c>
      <c r="BF36" s="18">
        <f t="shared" si="19"/>
        <v>1209980</v>
      </c>
      <c r="BG36" s="18">
        <f t="shared" si="1"/>
        <v>23270</v>
      </c>
      <c r="BH36" s="18">
        <f t="shared" si="7"/>
        <v>24430</v>
      </c>
      <c r="BI36" s="18">
        <f t="shared" si="8"/>
        <v>34905</v>
      </c>
      <c r="BJ36" s="18">
        <f t="shared" si="3"/>
        <v>11635</v>
      </c>
      <c r="BK36" s="18">
        <f t="shared" si="9"/>
        <v>22685</v>
      </c>
      <c r="BL36" s="18">
        <f t="shared" si="10"/>
        <v>34905</v>
      </c>
      <c r="BV36" s="45">
        <v>24</v>
      </c>
      <c r="BW36" s="24">
        <v>0.21</v>
      </c>
      <c r="BX36" s="45">
        <f t="shared" si="24"/>
        <v>367897.152</v>
      </c>
      <c r="CB36" s="44">
        <v>33</v>
      </c>
      <c r="CC36" s="18">
        <f t="shared" si="11"/>
        <v>1</v>
      </c>
      <c r="CD36" s="18">
        <f t="shared" si="12"/>
        <v>1606003</v>
      </c>
      <c r="CE36" s="44" t="str">
        <f t="shared" si="13"/>
        <v>初级神器1配件1-33级</v>
      </c>
      <c r="CF36" s="43" t="s">
        <v>1061</v>
      </c>
      <c r="CG36" s="18">
        <f t="shared" si="14"/>
        <v>33</v>
      </c>
      <c r="CH36" s="18" t="str">
        <f t="shared" si="15"/>
        <v>金币</v>
      </c>
      <c r="CI36" s="44"/>
      <c r="CJ36" s="44"/>
      <c r="CK36" s="44"/>
      <c r="CL36" s="44"/>
      <c r="CM36" s="44"/>
      <c r="CN36" s="44"/>
      <c r="CO36" s="44"/>
      <c r="CP36" s="44"/>
      <c r="CQ36" s="44"/>
    </row>
    <row r="37" spans="1:95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2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2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16"/>
        <v>60736</v>
      </c>
      <c r="AM37" s="41">
        <f t="shared" si="17"/>
        <v>2146</v>
      </c>
      <c r="AN37" s="41">
        <f t="shared" si="1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18">
        <f>SUM(BB$4:BB37)</f>
        <v>220</v>
      </c>
      <c r="BE37" s="18">
        <f t="shared" si="0"/>
        <v>12058436</v>
      </c>
      <c r="BF37" s="18">
        <f t="shared" si="19"/>
        <v>1209980</v>
      </c>
      <c r="BG37" s="18">
        <f t="shared" si="1"/>
        <v>23270</v>
      </c>
      <c r="BH37" s="18">
        <f t="shared" si="7"/>
        <v>24430</v>
      </c>
      <c r="BI37" s="18">
        <f t="shared" si="8"/>
        <v>34905</v>
      </c>
      <c r="BJ37" s="18">
        <f t="shared" si="3"/>
        <v>11635</v>
      </c>
      <c r="BK37" s="18">
        <f t="shared" si="9"/>
        <v>22685</v>
      </c>
      <c r="BL37" s="18">
        <f t="shared" si="10"/>
        <v>34905</v>
      </c>
      <c r="BV37" s="45">
        <v>25</v>
      </c>
      <c r="BW37" s="24">
        <v>0.22</v>
      </c>
      <c r="BX37" s="45">
        <f t="shared" si="24"/>
        <v>385416.06400000007</v>
      </c>
      <c r="CB37" s="44">
        <v>34</v>
      </c>
      <c r="CC37" s="18">
        <f t="shared" si="11"/>
        <v>1</v>
      </c>
      <c r="CD37" s="18">
        <f t="shared" si="12"/>
        <v>1606003</v>
      </c>
      <c r="CE37" s="44" t="str">
        <f t="shared" si="13"/>
        <v>初级神器1配件1-34级</v>
      </c>
      <c r="CF37" s="43" t="s">
        <v>1061</v>
      </c>
      <c r="CG37" s="18">
        <f t="shared" si="14"/>
        <v>34</v>
      </c>
      <c r="CH37" s="18" t="str">
        <f t="shared" si="15"/>
        <v>金币</v>
      </c>
      <c r="CI37" s="44"/>
      <c r="CJ37" s="44"/>
      <c r="CK37" s="44"/>
      <c r="CL37" s="44"/>
      <c r="CM37" s="44"/>
      <c r="CN37" s="44"/>
      <c r="CO37" s="44"/>
      <c r="CP37" s="44"/>
      <c r="CQ37" s="44"/>
    </row>
    <row r="38" spans="1:95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25"/>
        <v>0</v>
      </c>
      <c r="AH38" s="41">
        <f t="shared" si="2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27">INT(AI38/AI$2*AG$2+AI38)</f>
        <v>61825</v>
      </c>
      <c r="AM38" s="41">
        <f t="shared" ref="AM38:AM69" si="28">INT(AJ38/AJ$2*AH$2+AJ38)</f>
        <v>2218</v>
      </c>
      <c r="AN38" s="41">
        <f t="shared" ref="AN38:AN69" si="2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18">
        <f>SUM(BB$4:BB38)</f>
        <v>240</v>
      </c>
      <c r="BE38" s="18">
        <f t="shared" si="0"/>
        <v>13268416</v>
      </c>
      <c r="BF38" s="18">
        <f t="shared" si="19"/>
        <v>1209980</v>
      </c>
      <c r="BG38" s="18">
        <f t="shared" si="1"/>
        <v>23270</v>
      </c>
      <c r="BH38" s="18">
        <f t="shared" si="7"/>
        <v>24430</v>
      </c>
      <c r="BI38" s="18">
        <f t="shared" si="8"/>
        <v>34905</v>
      </c>
      <c r="BJ38" s="18">
        <f t="shared" si="3"/>
        <v>11635</v>
      </c>
      <c r="BK38" s="18">
        <f t="shared" si="9"/>
        <v>22685</v>
      </c>
      <c r="BL38" s="18">
        <f t="shared" si="10"/>
        <v>34905</v>
      </c>
      <c r="BV38" s="45">
        <v>26</v>
      </c>
      <c r="BW38" s="24">
        <v>0.13</v>
      </c>
      <c r="BX38" s="45">
        <f>$BX$9*BW38</f>
        <v>486106.86800000002</v>
      </c>
      <c r="CB38" s="44">
        <v>35</v>
      </c>
      <c r="CC38" s="18">
        <f t="shared" si="11"/>
        <v>1</v>
      </c>
      <c r="CD38" s="18">
        <f t="shared" si="12"/>
        <v>1606003</v>
      </c>
      <c r="CE38" s="44" t="str">
        <f t="shared" si="13"/>
        <v>初级神器1配件1-35级</v>
      </c>
      <c r="CF38" s="43" t="s">
        <v>1061</v>
      </c>
      <c r="CG38" s="18">
        <f t="shared" si="14"/>
        <v>35</v>
      </c>
      <c r="CH38" s="18" t="str">
        <f t="shared" si="15"/>
        <v>金币</v>
      </c>
      <c r="CI38" s="44"/>
      <c r="CJ38" s="44"/>
      <c r="CK38" s="44"/>
      <c r="CL38" s="44"/>
      <c r="CM38" s="44"/>
      <c r="CN38" s="44"/>
      <c r="CO38" s="44"/>
      <c r="CP38" s="44"/>
      <c r="CQ38" s="44"/>
    </row>
    <row r="39" spans="1:95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25"/>
        <v>37200</v>
      </c>
      <c r="AH39" s="41">
        <f t="shared" si="2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27"/>
        <v>61825</v>
      </c>
      <c r="AM39" s="41">
        <f t="shared" si="28"/>
        <v>2218</v>
      </c>
      <c r="AN39" s="41">
        <f t="shared" si="2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18">
        <f>SUM(BB$4:BB39)</f>
        <v>270</v>
      </c>
      <c r="BE39" s="18">
        <f t="shared" si="0"/>
        <v>15083386</v>
      </c>
      <c r="BF39" s="18">
        <f t="shared" si="19"/>
        <v>1814970</v>
      </c>
      <c r="BG39" s="18">
        <f t="shared" si="1"/>
        <v>34905</v>
      </c>
      <c r="BH39" s="18">
        <f t="shared" si="7"/>
        <v>36650</v>
      </c>
      <c r="BI39" s="18">
        <f t="shared" si="8"/>
        <v>52355</v>
      </c>
      <c r="BJ39" s="18">
        <f t="shared" si="3"/>
        <v>17450</v>
      </c>
      <c r="BK39" s="18">
        <f t="shared" si="9"/>
        <v>34030</v>
      </c>
      <c r="BL39" s="18">
        <f t="shared" si="10"/>
        <v>52355</v>
      </c>
      <c r="BV39" s="45">
        <v>27</v>
      </c>
      <c r="BW39" s="24">
        <v>0.16500000000000001</v>
      </c>
      <c r="BX39" s="45">
        <f t="shared" ref="BX39:BX42" si="30">$BX$9*BW39</f>
        <v>616981.79399999999</v>
      </c>
      <c r="CB39" s="44">
        <v>36</v>
      </c>
      <c r="CC39" s="18">
        <f t="shared" si="11"/>
        <v>1</v>
      </c>
      <c r="CD39" s="18">
        <f t="shared" si="12"/>
        <v>1606003</v>
      </c>
      <c r="CE39" s="44" t="str">
        <f t="shared" si="13"/>
        <v>初级神器1配件1-36级</v>
      </c>
      <c r="CF39" s="43" t="s">
        <v>1061</v>
      </c>
      <c r="CG39" s="18">
        <f t="shared" si="14"/>
        <v>36</v>
      </c>
      <c r="CH39" s="18" t="str">
        <f t="shared" si="15"/>
        <v>金币</v>
      </c>
      <c r="CI39" s="44"/>
      <c r="CJ39" s="44"/>
      <c r="CK39" s="44"/>
      <c r="CL39" s="44"/>
      <c r="CM39" s="44"/>
      <c r="CN39" s="44"/>
      <c r="CO39" s="44"/>
      <c r="CP39" s="44"/>
      <c r="CQ39" s="44"/>
    </row>
    <row r="40" spans="1:95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25"/>
        <v>0</v>
      </c>
      <c r="AH40" s="41">
        <f t="shared" si="2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27"/>
        <v>62915</v>
      </c>
      <c r="AM40" s="41">
        <f t="shared" si="28"/>
        <v>2290</v>
      </c>
      <c r="AN40" s="41">
        <f t="shared" si="2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18">
        <f>SUM(BB$4:BB40)</f>
        <v>300</v>
      </c>
      <c r="BE40" s="18">
        <f t="shared" si="0"/>
        <v>16898356</v>
      </c>
      <c r="BF40" s="18">
        <f t="shared" si="19"/>
        <v>1814970</v>
      </c>
      <c r="BG40" s="18">
        <f t="shared" si="1"/>
        <v>34905</v>
      </c>
      <c r="BH40" s="18">
        <f t="shared" si="7"/>
        <v>36650</v>
      </c>
      <c r="BI40" s="18">
        <f t="shared" si="8"/>
        <v>52355</v>
      </c>
      <c r="BJ40" s="18">
        <f t="shared" si="3"/>
        <v>17450</v>
      </c>
      <c r="BK40" s="18">
        <f t="shared" si="9"/>
        <v>34030</v>
      </c>
      <c r="BL40" s="18">
        <f t="shared" si="10"/>
        <v>52355</v>
      </c>
      <c r="BV40" s="45">
        <v>28</v>
      </c>
      <c r="BW40" s="24">
        <v>0.2</v>
      </c>
      <c r="BX40" s="45">
        <f t="shared" si="30"/>
        <v>747856.72000000009</v>
      </c>
      <c r="CB40" s="44">
        <v>37</v>
      </c>
      <c r="CC40" s="18">
        <f t="shared" si="11"/>
        <v>1</v>
      </c>
      <c r="CD40" s="18">
        <f t="shared" si="12"/>
        <v>1606003</v>
      </c>
      <c r="CE40" s="44" t="str">
        <f t="shared" si="13"/>
        <v>初级神器1配件1-37级</v>
      </c>
      <c r="CF40" s="43" t="s">
        <v>1061</v>
      </c>
      <c r="CG40" s="18">
        <f t="shared" si="14"/>
        <v>37</v>
      </c>
      <c r="CH40" s="18" t="str">
        <f t="shared" si="15"/>
        <v>金币</v>
      </c>
      <c r="CI40" s="44"/>
      <c r="CJ40" s="44"/>
      <c r="CK40" s="44"/>
      <c r="CL40" s="44"/>
      <c r="CM40" s="44"/>
      <c r="CN40" s="44"/>
      <c r="CO40" s="44"/>
      <c r="CP40" s="44"/>
      <c r="CQ40" s="44"/>
    </row>
    <row r="41" spans="1:95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25"/>
        <v>38000</v>
      </c>
      <c r="AH41" s="41">
        <f t="shared" si="2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27"/>
        <v>62915</v>
      </c>
      <c r="AM41" s="41">
        <f t="shared" si="28"/>
        <v>2290</v>
      </c>
      <c r="AN41" s="41">
        <f t="shared" si="2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18">
        <f>SUM(BB$4:BB41)</f>
        <v>330</v>
      </c>
      <c r="BE41" s="18">
        <f t="shared" si="0"/>
        <v>18713326</v>
      </c>
      <c r="BF41" s="18">
        <f t="shared" si="19"/>
        <v>1814970</v>
      </c>
      <c r="BG41" s="18">
        <f t="shared" si="1"/>
        <v>34905</v>
      </c>
      <c r="BH41" s="18">
        <f t="shared" si="7"/>
        <v>36650</v>
      </c>
      <c r="BI41" s="18">
        <f t="shared" si="8"/>
        <v>52355</v>
      </c>
      <c r="BJ41" s="18">
        <f t="shared" si="3"/>
        <v>17450</v>
      </c>
      <c r="BK41" s="18">
        <f t="shared" si="9"/>
        <v>34030</v>
      </c>
      <c r="BL41" s="18">
        <f t="shared" si="10"/>
        <v>52355</v>
      </c>
      <c r="BV41" s="45">
        <v>29</v>
      </c>
      <c r="BW41" s="24">
        <v>0.23499999999999999</v>
      </c>
      <c r="BX41" s="45">
        <f t="shared" si="30"/>
        <v>878731.64599999995</v>
      </c>
      <c r="CB41" s="44">
        <v>38</v>
      </c>
      <c r="CC41" s="18">
        <f t="shared" si="11"/>
        <v>1</v>
      </c>
      <c r="CD41" s="18">
        <f t="shared" si="12"/>
        <v>1606003</v>
      </c>
      <c r="CE41" s="44" t="str">
        <f t="shared" si="13"/>
        <v>初级神器1配件1-38级</v>
      </c>
      <c r="CF41" s="43" t="s">
        <v>1061</v>
      </c>
      <c r="CG41" s="18">
        <f t="shared" si="14"/>
        <v>38</v>
      </c>
      <c r="CH41" s="18" t="str">
        <f t="shared" si="15"/>
        <v>金币</v>
      </c>
      <c r="CI41" s="44"/>
      <c r="CJ41" s="44"/>
      <c r="CK41" s="44"/>
      <c r="CL41" s="44"/>
      <c r="CM41" s="44"/>
      <c r="CN41" s="44"/>
      <c r="CO41" s="44"/>
      <c r="CP41" s="44"/>
      <c r="CQ41" s="44"/>
    </row>
    <row r="42" spans="1:95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25"/>
        <v>0</v>
      </c>
      <c r="AH42" s="41">
        <f t="shared" si="2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27"/>
        <v>64004</v>
      </c>
      <c r="AM42" s="41">
        <f t="shared" si="28"/>
        <v>2290</v>
      </c>
      <c r="AN42" s="41">
        <f t="shared" si="2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18">
        <f>SUM(BB$4:BB42)</f>
        <v>360</v>
      </c>
      <c r="BE42" s="18">
        <f t="shared" si="0"/>
        <v>20528296</v>
      </c>
      <c r="BF42" s="18">
        <f t="shared" si="19"/>
        <v>1814970</v>
      </c>
      <c r="BG42" s="18">
        <f t="shared" si="1"/>
        <v>34905</v>
      </c>
      <c r="BH42" s="18">
        <f t="shared" si="7"/>
        <v>36650</v>
      </c>
      <c r="BI42" s="18">
        <f t="shared" si="8"/>
        <v>52355</v>
      </c>
      <c r="BJ42" s="18">
        <f t="shared" si="3"/>
        <v>17450</v>
      </c>
      <c r="BK42" s="18">
        <f t="shared" si="9"/>
        <v>34030</v>
      </c>
      <c r="BL42" s="18">
        <f t="shared" si="10"/>
        <v>52355</v>
      </c>
      <c r="BV42" s="45">
        <v>30</v>
      </c>
      <c r="BW42" s="24">
        <v>0.27</v>
      </c>
      <c r="BX42" s="45">
        <f t="shared" si="30"/>
        <v>1009606.572</v>
      </c>
      <c r="CB42" s="44">
        <v>39</v>
      </c>
      <c r="CC42" s="18">
        <f t="shared" si="11"/>
        <v>1</v>
      </c>
      <c r="CD42" s="18">
        <f t="shared" si="12"/>
        <v>1606003</v>
      </c>
      <c r="CE42" s="44" t="str">
        <f t="shared" si="13"/>
        <v>初级神器1配件1-39级</v>
      </c>
      <c r="CF42" s="43" t="s">
        <v>1061</v>
      </c>
      <c r="CG42" s="18">
        <f t="shared" si="14"/>
        <v>39</v>
      </c>
      <c r="CH42" s="18" t="str">
        <f t="shared" si="15"/>
        <v>金币</v>
      </c>
      <c r="CI42" s="44"/>
      <c r="CJ42" s="44"/>
      <c r="CK42" s="44"/>
      <c r="CL42" s="44"/>
      <c r="CM42" s="44"/>
      <c r="CN42" s="44"/>
      <c r="CO42" s="44"/>
      <c r="CP42" s="44"/>
      <c r="CQ42" s="44"/>
    </row>
    <row r="43" spans="1:95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25"/>
        <v>28800</v>
      </c>
      <c r="AH43" s="41">
        <f t="shared" si="2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27"/>
        <v>64004</v>
      </c>
      <c r="AM43" s="41">
        <f t="shared" si="28"/>
        <v>2290</v>
      </c>
      <c r="AN43" s="41">
        <f t="shared" si="2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18">
        <f>SUM(BB$4:BB43)</f>
        <v>390</v>
      </c>
      <c r="BE43" s="18">
        <f t="shared" si="0"/>
        <v>22343266</v>
      </c>
      <c r="BF43" s="18">
        <f t="shared" si="19"/>
        <v>1814970</v>
      </c>
      <c r="BG43" s="18">
        <f t="shared" si="1"/>
        <v>34905</v>
      </c>
      <c r="BH43" s="18">
        <f t="shared" si="7"/>
        <v>36650</v>
      </c>
      <c r="BI43" s="18">
        <f t="shared" si="8"/>
        <v>52355</v>
      </c>
      <c r="BJ43" s="18">
        <f t="shared" si="3"/>
        <v>17450</v>
      </c>
      <c r="BK43" s="18">
        <f t="shared" si="9"/>
        <v>34030</v>
      </c>
      <c r="BL43" s="18">
        <f t="shared" si="10"/>
        <v>52355</v>
      </c>
      <c r="BV43" s="45">
        <v>31</v>
      </c>
      <c r="BW43" s="24">
        <v>0.1</v>
      </c>
      <c r="BX43" s="45">
        <f>$BX$10*BW43</f>
        <v>1073443.2</v>
      </c>
      <c r="CB43" s="44">
        <v>40</v>
      </c>
      <c r="CC43" s="18">
        <f t="shared" si="11"/>
        <v>1</v>
      </c>
      <c r="CD43" s="18">
        <f t="shared" si="12"/>
        <v>1606003</v>
      </c>
      <c r="CE43" s="44" t="str">
        <f t="shared" si="13"/>
        <v>初级神器1配件1-40级</v>
      </c>
      <c r="CF43" s="43" t="s">
        <v>1061</v>
      </c>
      <c r="CG43" s="18">
        <f t="shared" si="14"/>
        <v>40</v>
      </c>
      <c r="CH43" s="18" t="str">
        <f t="shared" si="15"/>
        <v>金币</v>
      </c>
      <c r="CI43" s="44"/>
      <c r="CJ43" s="44"/>
      <c r="CK43" s="44"/>
      <c r="CL43" s="44"/>
      <c r="CM43" s="44"/>
      <c r="CN43" s="44"/>
      <c r="CO43" s="44"/>
      <c r="CP43" s="44"/>
      <c r="CQ43" s="44"/>
    </row>
    <row r="44" spans="1:95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25"/>
        <v>10000</v>
      </c>
      <c r="AH44" s="41">
        <f t="shared" si="2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27"/>
        <v>64821</v>
      </c>
      <c r="AM44" s="41">
        <f t="shared" si="28"/>
        <v>2290</v>
      </c>
      <c r="AN44" s="41">
        <f t="shared" si="2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V44" s="45">
        <v>32</v>
      </c>
      <c r="BW44" s="24">
        <v>0.15</v>
      </c>
      <c r="BX44" s="45">
        <f t="shared" ref="BX44:BX47" si="31">$BX$10*BW44</f>
        <v>1610164.8</v>
      </c>
      <c r="CB44" s="44">
        <v>41</v>
      </c>
      <c r="CC44" s="18">
        <f t="shared" si="11"/>
        <v>2</v>
      </c>
      <c r="CD44" s="18">
        <f t="shared" si="12"/>
        <v>1606004</v>
      </c>
      <c r="CE44" s="44" t="str">
        <f t="shared" si="13"/>
        <v>初级神器1配件2-1级</v>
      </c>
      <c r="CF44" s="43" t="s">
        <v>1061</v>
      </c>
      <c r="CG44" s="18">
        <f t="shared" si="14"/>
        <v>1</v>
      </c>
      <c r="CH44" s="18" t="str">
        <f t="shared" si="15"/>
        <v>初级神器1配件2激活</v>
      </c>
      <c r="CI44" s="44"/>
      <c r="CJ44" s="44"/>
      <c r="CK44" s="44"/>
      <c r="CL44" s="44"/>
      <c r="CM44" s="44"/>
      <c r="CN44" s="44"/>
      <c r="CO44" s="44"/>
      <c r="CP44" s="44"/>
      <c r="CQ44" s="44"/>
    </row>
    <row r="45" spans="1:95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25"/>
        <v>19400</v>
      </c>
      <c r="AH45" s="41">
        <f t="shared" si="2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27"/>
        <v>65094</v>
      </c>
      <c r="AM45" s="41">
        <f t="shared" si="28"/>
        <v>2361</v>
      </c>
      <c r="AN45" s="41">
        <f t="shared" si="2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V45" s="45">
        <v>33</v>
      </c>
      <c r="BW45" s="24">
        <v>0.2</v>
      </c>
      <c r="BX45" s="45">
        <f t="shared" si="31"/>
        <v>2146886.4</v>
      </c>
      <c r="CB45" s="44">
        <v>42</v>
      </c>
      <c r="CC45" s="18">
        <f t="shared" si="11"/>
        <v>2</v>
      </c>
      <c r="CD45" s="18">
        <f t="shared" si="12"/>
        <v>1606004</v>
      </c>
      <c r="CE45" s="44" t="str">
        <f t="shared" si="13"/>
        <v>初级神器1配件2-2级</v>
      </c>
      <c r="CF45" s="43" t="s">
        <v>1061</v>
      </c>
      <c r="CG45" s="18">
        <f t="shared" si="14"/>
        <v>2</v>
      </c>
      <c r="CH45" s="18" t="str">
        <f t="shared" si="15"/>
        <v>金币</v>
      </c>
      <c r="CI45" s="44"/>
      <c r="CJ45" s="44"/>
      <c r="CK45" s="44"/>
      <c r="CL45" s="44"/>
      <c r="CM45" s="44"/>
      <c r="CN45" s="44"/>
      <c r="CO45" s="44"/>
      <c r="CP45" s="44"/>
      <c r="CQ45" s="44"/>
    </row>
    <row r="46" spans="1:95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25"/>
        <v>20200</v>
      </c>
      <c r="AH46" s="41">
        <f t="shared" si="2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27"/>
        <v>65638</v>
      </c>
      <c r="AM46" s="41">
        <f t="shared" si="28"/>
        <v>2361</v>
      </c>
      <c r="AN46" s="41">
        <f t="shared" si="2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V46" s="45">
        <v>34</v>
      </c>
      <c r="BW46" s="24">
        <v>0.25</v>
      </c>
      <c r="BX46" s="45">
        <f t="shared" si="31"/>
        <v>2683608</v>
      </c>
      <c r="CB46" s="44">
        <v>43</v>
      </c>
      <c r="CC46" s="18">
        <f t="shared" si="11"/>
        <v>2</v>
      </c>
      <c r="CD46" s="18">
        <f t="shared" si="12"/>
        <v>1606004</v>
      </c>
      <c r="CE46" s="44" t="str">
        <f t="shared" si="13"/>
        <v>初级神器1配件2-3级</v>
      </c>
      <c r="CF46" s="43" t="s">
        <v>1061</v>
      </c>
      <c r="CG46" s="18">
        <f t="shared" si="14"/>
        <v>3</v>
      </c>
      <c r="CH46" s="18" t="str">
        <f t="shared" si="15"/>
        <v>金币</v>
      </c>
      <c r="CI46" s="44"/>
      <c r="CJ46" s="44"/>
      <c r="CK46" s="44"/>
      <c r="CL46" s="44"/>
      <c r="CM46" s="44"/>
      <c r="CN46" s="44"/>
      <c r="CO46" s="44"/>
      <c r="CP46" s="44"/>
      <c r="CQ46" s="44"/>
    </row>
    <row r="47" spans="1:95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25"/>
        <v>9800</v>
      </c>
      <c r="AH47" s="41">
        <f t="shared" si="2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27"/>
        <v>66183</v>
      </c>
      <c r="AM47" s="41">
        <f t="shared" si="28"/>
        <v>2433</v>
      </c>
      <c r="AN47" s="41">
        <f t="shared" si="2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V47" s="45">
        <v>35</v>
      </c>
      <c r="BW47" s="24">
        <v>0.3</v>
      </c>
      <c r="BX47" s="45">
        <f t="shared" si="31"/>
        <v>3220329.6</v>
      </c>
      <c r="CB47" s="44">
        <v>44</v>
      </c>
      <c r="CC47" s="18">
        <f t="shared" si="11"/>
        <v>2</v>
      </c>
      <c r="CD47" s="18">
        <f t="shared" si="12"/>
        <v>1606004</v>
      </c>
      <c r="CE47" s="44" t="str">
        <f t="shared" si="13"/>
        <v>初级神器1配件2-4级</v>
      </c>
      <c r="CF47" s="43" t="s">
        <v>1061</v>
      </c>
      <c r="CG47" s="18">
        <f t="shared" si="14"/>
        <v>4</v>
      </c>
      <c r="CH47" s="18" t="str">
        <f t="shared" si="15"/>
        <v>金币</v>
      </c>
      <c r="CI47" s="44"/>
      <c r="CJ47" s="44"/>
      <c r="CK47" s="44"/>
      <c r="CL47" s="44"/>
      <c r="CM47" s="44"/>
      <c r="CN47" s="44"/>
      <c r="CO47" s="44"/>
      <c r="CP47" s="44"/>
      <c r="CQ47" s="44"/>
    </row>
    <row r="48" spans="1:95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25"/>
        <v>30600</v>
      </c>
      <c r="AH48" s="41">
        <f t="shared" si="2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27"/>
        <v>66455</v>
      </c>
      <c r="AM48" s="41">
        <f t="shared" si="28"/>
        <v>2433</v>
      </c>
      <c r="AN48" s="41">
        <f t="shared" si="2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V48" s="45">
        <v>36</v>
      </c>
      <c r="BW48" s="24">
        <v>0.13</v>
      </c>
      <c r="BX48" s="45">
        <f>$BX$11*BW48</f>
        <v>4360863</v>
      </c>
      <c r="CB48" s="44">
        <v>45</v>
      </c>
      <c r="CC48" s="18">
        <f t="shared" si="11"/>
        <v>2</v>
      </c>
      <c r="CD48" s="18">
        <f t="shared" si="12"/>
        <v>1606004</v>
      </c>
      <c r="CE48" s="44" t="str">
        <f t="shared" si="13"/>
        <v>初级神器1配件2-5级</v>
      </c>
      <c r="CF48" s="43" t="s">
        <v>1061</v>
      </c>
      <c r="CG48" s="18">
        <f t="shared" si="14"/>
        <v>5</v>
      </c>
      <c r="CH48" s="18" t="str">
        <f t="shared" si="15"/>
        <v>金币</v>
      </c>
      <c r="CI48" s="44"/>
      <c r="CJ48" s="44"/>
      <c r="CK48" s="44"/>
      <c r="CL48" s="44"/>
      <c r="CM48" s="44"/>
      <c r="CN48" s="44"/>
      <c r="CO48" s="44"/>
      <c r="CP48" s="44"/>
      <c r="CQ48" s="44"/>
    </row>
    <row r="49" spans="1:95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25"/>
        <v>0</v>
      </c>
      <c r="AH49" s="41">
        <f t="shared" si="2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27"/>
        <v>67273</v>
      </c>
      <c r="AM49" s="41">
        <f t="shared" si="28"/>
        <v>2504</v>
      </c>
      <c r="AN49" s="41">
        <f t="shared" si="2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V49" s="45">
        <v>37</v>
      </c>
      <c r="BW49" s="24">
        <v>0.16500000000000001</v>
      </c>
      <c r="BX49" s="45">
        <f t="shared" ref="BX49:BX52" si="32">$BX$11*BW49</f>
        <v>5534941.5</v>
      </c>
      <c r="CB49" s="44">
        <v>46</v>
      </c>
      <c r="CC49" s="18">
        <f t="shared" si="11"/>
        <v>2</v>
      </c>
      <c r="CD49" s="18">
        <f t="shared" si="12"/>
        <v>1606004</v>
      </c>
      <c r="CE49" s="44" t="str">
        <f t="shared" si="13"/>
        <v>初级神器1配件2-6级</v>
      </c>
      <c r="CF49" s="43" t="s">
        <v>1061</v>
      </c>
      <c r="CG49" s="18">
        <f t="shared" si="14"/>
        <v>6</v>
      </c>
      <c r="CH49" s="18" t="str">
        <f t="shared" si="15"/>
        <v>金币</v>
      </c>
      <c r="CI49" s="44"/>
      <c r="CJ49" s="44"/>
      <c r="CK49" s="44"/>
      <c r="CL49" s="44"/>
      <c r="CM49" s="44"/>
      <c r="CN49" s="44"/>
      <c r="CO49" s="44"/>
      <c r="CP49" s="44"/>
      <c r="CQ49" s="44"/>
    </row>
    <row r="50" spans="1:95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25"/>
        <v>41200</v>
      </c>
      <c r="AH50" s="41">
        <f t="shared" si="2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27"/>
        <v>67273</v>
      </c>
      <c r="AM50" s="41">
        <f t="shared" si="28"/>
        <v>2504</v>
      </c>
      <c r="AN50" s="41">
        <f t="shared" si="2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V50" s="45">
        <v>38</v>
      </c>
      <c r="BW50" s="24">
        <v>0.2</v>
      </c>
      <c r="BX50" s="45">
        <f t="shared" si="32"/>
        <v>6709020</v>
      </c>
      <c r="CB50" s="44">
        <v>47</v>
      </c>
      <c r="CC50" s="18">
        <f t="shared" si="11"/>
        <v>2</v>
      </c>
      <c r="CD50" s="18">
        <f t="shared" si="12"/>
        <v>1606004</v>
      </c>
      <c r="CE50" s="44" t="str">
        <f t="shared" si="13"/>
        <v>初级神器1配件2-7级</v>
      </c>
      <c r="CF50" s="43" t="s">
        <v>1061</v>
      </c>
      <c r="CG50" s="18">
        <f t="shared" si="14"/>
        <v>7</v>
      </c>
      <c r="CH50" s="18" t="str">
        <f t="shared" si="15"/>
        <v>金币</v>
      </c>
      <c r="CI50" s="44"/>
      <c r="CJ50" s="44"/>
      <c r="CK50" s="44"/>
      <c r="CL50" s="44"/>
      <c r="CM50" s="44"/>
      <c r="CN50" s="44"/>
      <c r="CO50" s="44"/>
      <c r="CP50" s="44"/>
      <c r="CQ50" s="44"/>
    </row>
    <row r="51" spans="1:95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25"/>
        <v>0</v>
      </c>
      <c r="AH51" s="41">
        <f t="shared" si="2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27"/>
        <v>68362</v>
      </c>
      <c r="AM51" s="41">
        <f t="shared" si="28"/>
        <v>2576</v>
      </c>
      <c r="AN51" s="41">
        <f t="shared" si="2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V51" s="45">
        <v>39</v>
      </c>
      <c r="BW51" s="24">
        <v>0.23499999999999999</v>
      </c>
      <c r="BX51" s="45">
        <f t="shared" si="32"/>
        <v>7883098.5</v>
      </c>
      <c r="CB51" s="44">
        <v>48</v>
      </c>
      <c r="CC51" s="18">
        <f t="shared" si="11"/>
        <v>2</v>
      </c>
      <c r="CD51" s="18">
        <f t="shared" si="12"/>
        <v>1606004</v>
      </c>
      <c r="CE51" s="44" t="str">
        <f t="shared" si="13"/>
        <v>初级神器1配件2-8级</v>
      </c>
      <c r="CF51" s="43" t="s">
        <v>1061</v>
      </c>
      <c r="CG51" s="18">
        <f t="shared" si="14"/>
        <v>8</v>
      </c>
      <c r="CH51" s="18" t="str">
        <f t="shared" si="15"/>
        <v>金币</v>
      </c>
      <c r="CI51" s="44"/>
      <c r="CJ51" s="44"/>
      <c r="CK51" s="44"/>
      <c r="CL51" s="44"/>
      <c r="CM51" s="44"/>
      <c r="CN51" s="44"/>
      <c r="CO51" s="44"/>
      <c r="CP51" s="44"/>
      <c r="CQ51" s="44"/>
    </row>
    <row r="52" spans="1:95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25"/>
        <v>42000</v>
      </c>
      <c r="AH52" s="41">
        <f t="shared" si="2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27"/>
        <v>68362</v>
      </c>
      <c r="AM52" s="41">
        <f t="shared" si="28"/>
        <v>2576</v>
      </c>
      <c r="AN52" s="41">
        <f t="shared" si="2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V52" s="45">
        <v>40</v>
      </c>
      <c r="BW52" s="24">
        <v>0.27</v>
      </c>
      <c r="BX52" s="45">
        <f t="shared" si="32"/>
        <v>9057177</v>
      </c>
      <c r="CB52" s="44">
        <v>49</v>
      </c>
      <c r="CC52" s="18">
        <f t="shared" si="11"/>
        <v>2</v>
      </c>
      <c r="CD52" s="18">
        <f t="shared" si="12"/>
        <v>1606004</v>
      </c>
      <c r="CE52" s="44" t="str">
        <f t="shared" si="13"/>
        <v>初级神器1配件2-9级</v>
      </c>
      <c r="CF52" s="43" t="s">
        <v>1061</v>
      </c>
      <c r="CG52" s="18">
        <f t="shared" si="14"/>
        <v>9</v>
      </c>
      <c r="CH52" s="18" t="str">
        <f t="shared" si="15"/>
        <v>金币</v>
      </c>
      <c r="CI52" s="44"/>
      <c r="CJ52" s="44"/>
      <c r="CK52" s="44"/>
      <c r="CL52" s="44"/>
      <c r="CM52" s="44"/>
      <c r="CN52" s="44"/>
      <c r="CO52" s="44"/>
      <c r="CP52" s="44"/>
      <c r="CQ52" s="44"/>
    </row>
    <row r="53" spans="1:95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25"/>
        <v>0</v>
      </c>
      <c r="AH53" s="41">
        <f t="shared" si="2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27"/>
        <v>69451</v>
      </c>
      <c r="AM53" s="41">
        <f t="shared" si="28"/>
        <v>2576</v>
      </c>
      <c r="AN53" s="41">
        <f t="shared" si="2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CB53" s="44">
        <v>50</v>
      </c>
      <c r="CC53" s="18">
        <f t="shared" si="11"/>
        <v>2</v>
      </c>
      <c r="CD53" s="18">
        <f t="shared" si="12"/>
        <v>1606004</v>
      </c>
      <c r="CE53" s="44" t="str">
        <f t="shared" si="13"/>
        <v>初级神器1配件2-10级</v>
      </c>
      <c r="CF53" s="43" t="s">
        <v>1061</v>
      </c>
      <c r="CG53" s="18">
        <f t="shared" si="14"/>
        <v>10</v>
      </c>
      <c r="CH53" s="18" t="str">
        <f t="shared" si="15"/>
        <v>金币</v>
      </c>
      <c r="CI53" s="44"/>
      <c r="CJ53" s="44"/>
      <c r="CK53" s="44"/>
      <c r="CL53" s="44"/>
      <c r="CM53" s="44"/>
      <c r="CN53" s="44"/>
      <c r="CO53" s="44"/>
      <c r="CP53" s="44"/>
      <c r="CQ53" s="44"/>
    </row>
    <row r="54" spans="1:95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25"/>
        <v>42800</v>
      </c>
      <c r="AH54" s="41">
        <f t="shared" si="2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27"/>
        <v>69451</v>
      </c>
      <c r="AM54" s="41">
        <f t="shared" si="28"/>
        <v>2576</v>
      </c>
      <c r="AN54" s="41">
        <f t="shared" si="2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CB54" s="44">
        <v>51</v>
      </c>
      <c r="CC54" s="18">
        <f t="shared" si="11"/>
        <v>2</v>
      </c>
      <c r="CD54" s="18">
        <f t="shared" si="12"/>
        <v>1606004</v>
      </c>
      <c r="CE54" s="44" t="str">
        <f t="shared" si="13"/>
        <v>初级神器1配件2-11级</v>
      </c>
      <c r="CF54" s="43" t="s">
        <v>1061</v>
      </c>
      <c r="CG54" s="18">
        <f t="shared" si="14"/>
        <v>11</v>
      </c>
      <c r="CH54" s="18" t="str">
        <f t="shared" si="15"/>
        <v>金币</v>
      </c>
      <c r="CI54" s="44"/>
      <c r="CJ54" s="44"/>
      <c r="CK54" s="44"/>
      <c r="CL54" s="44"/>
      <c r="CM54" s="44"/>
      <c r="CN54" s="44"/>
      <c r="CO54" s="44"/>
      <c r="CP54" s="44"/>
      <c r="CQ54" s="44"/>
    </row>
    <row r="55" spans="1:95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25"/>
        <v>0</v>
      </c>
      <c r="AH55" s="41">
        <f t="shared" si="2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27"/>
        <v>70541</v>
      </c>
      <c r="AM55" s="41">
        <f t="shared" si="28"/>
        <v>2647</v>
      </c>
      <c r="AN55" s="41">
        <f t="shared" si="2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CB55" s="44">
        <v>52</v>
      </c>
      <c r="CC55" s="18">
        <f t="shared" si="11"/>
        <v>2</v>
      </c>
      <c r="CD55" s="18">
        <f t="shared" si="12"/>
        <v>1606004</v>
      </c>
      <c r="CE55" s="44" t="str">
        <f t="shared" si="13"/>
        <v>初级神器1配件2-12级</v>
      </c>
      <c r="CF55" s="43" t="s">
        <v>1061</v>
      </c>
      <c r="CG55" s="18">
        <f t="shared" si="14"/>
        <v>12</v>
      </c>
      <c r="CH55" s="18" t="str">
        <f t="shared" si="15"/>
        <v>金币</v>
      </c>
      <c r="CI55" s="44"/>
      <c r="CJ55" s="44"/>
      <c r="CK55" s="44"/>
      <c r="CL55" s="44"/>
      <c r="CM55" s="44"/>
      <c r="CN55" s="44"/>
      <c r="CO55" s="44"/>
      <c r="CP55" s="44"/>
      <c r="CQ55" s="44"/>
    </row>
    <row r="56" spans="1:95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25"/>
        <v>43600</v>
      </c>
      <c r="AH56" s="41">
        <f t="shared" si="2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27"/>
        <v>70541</v>
      </c>
      <c r="AM56" s="41">
        <f t="shared" si="28"/>
        <v>2647</v>
      </c>
      <c r="AN56" s="41">
        <f t="shared" si="29"/>
        <v>55961</v>
      </c>
      <c r="CB56" s="44">
        <v>53</v>
      </c>
      <c r="CC56" s="18">
        <f t="shared" si="11"/>
        <v>2</v>
      </c>
      <c r="CD56" s="18">
        <f t="shared" si="12"/>
        <v>1606004</v>
      </c>
      <c r="CE56" s="44" t="str">
        <f t="shared" si="13"/>
        <v>初级神器1配件2-13级</v>
      </c>
      <c r="CF56" s="43" t="s">
        <v>1061</v>
      </c>
      <c r="CG56" s="18">
        <f t="shared" si="14"/>
        <v>13</v>
      </c>
      <c r="CH56" s="18" t="str">
        <f t="shared" si="15"/>
        <v>金币</v>
      </c>
      <c r="CI56" s="44"/>
      <c r="CJ56" s="44"/>
      <c r="CK56" s="44"/>
      <c r="CL56" s="44"/>
      <c r="CM56" s="44"/>
      <c r="CN56" s="44"/>
      <c r="CO56" s="44"/>
      <c r="CP56" s="44"/>
      <c r="CQ56" s="44"/>
    </row>
    <row r="57" spans="1:95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25"/>
        <v>0</v>
      </c>
      <c r="AH57" s="41">
        <f t="shared" si="2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27"/>
        <v>71630</v>
      </c>
      <c r="AM57" s="41">
        <f t="shared" si="28"/>
        <v>2719</v>
      </c>
      <c r="AN57" s="41">
        <f t="shared" si="29"/>
        <v>57474</v>
      </c>
      <c r="CB57" s="44">
        <v>54</v>
      </c>
      <c r="CC57" s="18">
        <f t="shared" si="11"/>
        <v>2</v>
      </c>
      <c r="CD57" s="18">
        <f t="shared" si="12"/>
        <v>1606004</v>
      </c>
      <c r="CE57" s="44" t="str">
        <f t="shared" si="13"/>
        <v>初级神器1配件2-14级</v>
      </c>
      <c r="CF57" s="43" t="s">
        <v>1061</v>
      </c>
      <c r="CG57" s="18">
        <f t="shared" si="14"/>
        <v>14</v>
      </c>
      <c r="CH57" s="18" t="str">
        <f t="shared" si="15"/>
        <v>金币</v>
      </c>
      <c r="CI57" s="44"/>
      <c r="CJ57" s="44"/>
      <c r="CK57" s="44"/>
      <c r="CL57" s="44"/>
      <c r="CM57" s="44"/>
      <c r="CN57" s="44"/>
      <c r="CO57" s="44"/>
      <c r="CP57" s="44"/>
      <c r="CQ57" s="44"/>
    </row>
    <row r="58" spans="1:95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25"/>
        <v>44400</v>
      </c>
      <c r="AH58" s="41">
        <f t="shared" si="2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27"/>
        <v>71630</v>
      </c>
      <c r="AM58" s="41">
        <f t="shared" si="28"/>
        <v>2719</v>
      </c>
      <c r="AN58" s="41">
        <f t="shared" si="29"/>
        <v>57474</v>
      </c>
      <c r="CB58" s="44">
        <v>55</v>
      </c>
      <c r="CC58" s="18">
        <f t="shared" si="11"/>
        <v>2</v>
      </c>
      <c r="CD58" s="18">
        <f t="shared" si="12"/>
        <v>1606004</v>
      </c>
      <c r="CE58" s="44" t="str">
        <f t="shared" si="13"/>
        <v>初级神器1配件2-15级</v>
      </c>
      <c r="CF58" s="43" t="s">
        <v>1061</v>
      </c>
      <c r="CG58" s="18">
        <f t="shared" si="14"/>
        <v>15</v>
      </c>
      <c r="CH58" s="18" t="str">
        <f t="shared" si="15"/>
        <v>金币</v>
      </c>
      <c r="CI58" s="44"/>
      <c r="CJ58" s="44"/>
      <c r="CK58" s="44"/>
      <c r="CL58" s="44"/>
      <c r="CM58" s="44"/>
      <c r="CN58" s="44"/>
      <c r="CO58" s="44"/>
      <c r="CP58" s="44"/>
      <c r="CQ58" s="44"/>
    </row>
    <row r="59" spans="1:95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25"/>
        <v>0</v>
      </c>
      <c r="AH59" s="41">
        <f t="shared" si="2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27"/>
        <v>72720</v>
      </c>
      <c r="AM59" s="41">
        <f t="shared" si="28"/>
        <v>2790</v>
      </c>
      <c r="AN59" s="41">
        <f t="shared" si="29"/>
        <v>58986</v>
      </c>
      <c r="CB59" s="44">
        <v>56</v>
      </c>
      <c r="CC59" s="18">
        <f t="shared" si="11"/>
        <v>2</v>
      </c>
      <c r="CD59" s="18">
        <f t="shared" si="12"/>
        <v>1606004</v>
      </c>
      <c r="CE59" s="44" t="str">
        <f t="shared" si="13"/>
        <v>初级神器1配件2-16级</v>
      </c>
      <c r="CF59" s="43" t="s">
        <v>1061</v>
      </c>
      <c r="CG59" s="18">
        <f t="shared" si="14"/>
        <v>16</v>
      </c>
      <c r="CH59" s="18" t="str">
        <f t="shared" si="15"/>
        <v>金币</v>
      </c>
      <c r="CI59" s="44"/>
      <c r="CJ59" s="44"/>
      <c r="CK59" s="44"/>
      <c r="CL59" s="44"/>
      <c r="CM59" s="44"/>
      <c r="CN59" s="44"/>
      <c r="CO59" s="44"/>
      <c r="CP59" s="44"/>
      <c r="CQ59" s="44"/>
    </row>
    <row r="60" spans="1:95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25"/>
        <v>45200</v>
      </c>
      <c r="AH60" s="41">
        <f t="shared" si="2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27"/>
        <v>72720</v>
      </c>
      <c r="AM60" s="41">
        <f t="shared" si="28"/>
        <v>2790</v>
      </c>
      <c r="AN60" s="41">
        <f t="shared" si="29"/>
        <v>58986</v>
      </c>
      <c r="CB60" s="44">
        <v>57</v>
      </c>
      <c r="CC60" s="18">
        <f t="shared" si="11"/>
        <v>2</v>
      </c>
      <c r="CD60" s="18">
        <f t="shared" si="12"/>
        <v>1606004</v>
      </c>
      <c r="CE60" s="44" t="str">
        <f t="shared" si="13"/>
        <v>初级神器1配件2-17级</v>
      </c>
      <c r="CF60" s="43" t="s">
        <v>1061</v>
      </c>
      <c r="CG60" s="18">
        <f t="shared" si="14"/>
        <v>17</v>
      </c>
      <c r="CH60" s="18" t="str">
        <f t="shared" si="15"/>
        <v>金币</v>
      </c>
      <c r="CI60" s="44"/>
      <c r="CJ60" s="44"/>
      <c r="CK60" s="44"/>
      <c r="CL60" s="44"/>
      <c r="CM60" s="44"/>
      <c r="CN60" s="44"/>
      <c r="CO60" s="44"/>
      <c r="CP60" s="44"/>
      <c r="CQ60" s="44"/>
    </row>
    <row r="61" spans="1:95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25"/>
        <v>0</v>
      </c>
      <c r="AH61" s="41">
        <f t="shared" si="2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27"/>
        <v>73809</v>
      </c>
      <c r="AM61" s="41">
        <f t="shared" si="28"/>
        <v>2862</v>
      </c>
      <c r="AN61" s="41">
        <f t="shared" si="29"/>
        <v>60499</v>
      </c>
      <c r="CB61" s="44">
        <v>58</v>
      </c>
      <c r="CC61" s="18">
        <f t="shared" si="11"/>
        <v>2</v>
      </c>
      <c r="CD61" s="18">
        <f t="shared" si="12"/>
        <v>1606004</v>
      </c>
      <c r="CE61" s="44" t="str">
        <f t="shared" si="13"/>
        <v>初级神器1配件2-18级</v>
      </c>
      <c r="CF61" s="43" t="s">
        <v>1061</v>
      </c>
      <c r="CG61" s="18">
        <f t="shared" si="14"/>
        <v>18</v>
      </c>
      <c r="CH61" s="18" t="str">
        <f t="shared" si="15"/>
        <v>金币</v>
      </c>
      <c r="CI61" s="44"/>
      <c r="CJ61" s="44"/>
      <c r="CK61" s="44"/>
      <c r="CL61" s="44"/>
      <c r="CM61" s="44"/>
      <c r="CN61" s="44"/>
      <c r="CO61" s="44"/>
      <c r="CP61" s="44"/>
      <c r="CQ61" s="44"/>
    </row>
    <row r="62" spans="1:95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25"/>
        <v>46000</v>
      </c>
      <c r="AH62" s="41">
        <f t="shared" si="2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27"/>
        <v>73809</v>
      </c>
      <c r="AM62" s="41">
        <f t="shared" si="28"/>
        <v>2862</v>
      </c>
      <c r="AN62" s="41">
        <f t="shared" si="29"/>
        <v>60499</v>
      </c>
      <c r="CB62" s="44">
        <v>59</v>
      </c>
      <c r="CC62" s="18">
        <f t="shared" si="11"/>
        <v>2</v>
      </c>
      <c r="CD62" s="18">
        <f t="shared" si="12"/>
        <v>1606004</v>
      </c>
      <c r="CE62" s="44" t="str">
        <f t="shared" si="13"/>
        <v>初级神器1配件2-19级</v>
      </c>
      <c r="CF62" s="43" t="s">
        <v>1061</v>
      </c>
      <c r="CG62" s="18">
        <f t="shared" si="14"/>
        <v>19</v>
      </c>
      <c r="CH62" s="18" t="str">
        <f t="shared" si="15"/>
        <v>金币</v>
      </c>
      <c r="CI62" s="44"/>
      <c r="CJ62" s="44"/>
      <c r="CK62" s="44"/>
      <c r="CL62" s="44"/>
      <c r="CM62" s="44"/>
      <c r="CN62" s="44"/>
      <c r="CO62" s="44"/>
      <c r="CP62" s="44"/>
      <c r="CQ62" s="44"/>
    </row>
    <row r="63" spans="1:95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25"/>
        <v>0</v>
      </c>
      <c r="AH63" s="41">
        <f t="shared" si="2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27"/>
        <v>74899</v>
      </c>
      <c r="AM63" s="41">
        <f t="shared" si="28"/>
        <v>2862</v>
      </c>
      <c r="AN63" s="41">
        <f t="shared" si="29"/>
        <v>60499</v>
      </c>
      <c r="CB63" s="44">
        <v>60</v>
      </c>
      <c r="CC63" s="18">
        <f t="shared" si="11"/>
        <v>2</v>
      </c>
      <c r="CD63" s="18">
        <f t="shared" si="12"/>
        <v>1606004</v>
      </c>
      <c r="CE63" s="44" t="str">
        <f t="shared" si="13"/>
        <v>初级神器1配件2-20级</v>
      </c>
      <c r="CF63" s="43" t="s">
        <v>1061</v>
      </c>
      <c r="CG63" s="18">
        <f t="shared" si="14"/>
        <v>20</v>
      </c>
      <c r="CH63" s="18" t="str">
        <f t="shared" si="15"/>
        <v>金币</v>
      </c>
      <c r="CI63" s="44"/>
      <c r="CJ63" s="44"/>
      <c r="CK63" s="44"/>
      <c r="CL63" s="44"/>
      <c r="CM63" s="44"/>
      <c r="CN63" s="44"/>
      <c r="CO63" s="44"/>
      <c r="CP63" s="44"/>
      <c r="CQ63" s="44"/>
    </row>
    <row r="64" spans="1:95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25"/>
        <v>46800</v>
      </c>
      <c r="AH64" s="41">
        <f t="shared" si="2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27"/>
        <v>74899</v>
      </c>
      <c r="AM64" s="41">
        <f t="shared" si="28"/>
        <v>2862</v>
      </c>
      <c r="AN64" s="41">
        <f t="shared" si="29"/>
        <v>60499</v>
      </c>
      <c r="CB64" s="44">
        <v>61</v>
      </c>
      <c r="CC64" s="18">
        <f t="shared" si="11"/>
        <v>2</v>
      </c>
      <c r="CD64" s="18">
        <f t="shared" si="12"/>
        <v>1606004</v>
      </c>
      <c r="CE64" s="44" t="str">
        <f t="shared" si="13"/>
        <v>初级神器1配件2-21级</v>
      </c>
      <c r="CF64" s="43" t="s">
        <v>1061</v>
      </c>
      <c r="CG64" s="18">
        <f t="shared" si="14"/>
        <v>21</v>
      </c>
      <c r="CH64" s="18" t="str">
        <f t="shared" si="15"/>
        <v>金币</v>
      </c>
      <c r="CI64" s="44"/>
      <c r="CJ64" s="44"/>
      <c r="CK64" s="44"/>
      <c r="CL64" s="44"/>
      <c r="CM64" s="44"/>
      <c r="CN64" s="44"/>
      <c r="CO64" s="44"/>
      <c r="CP64" s="44"/>
      <c r="CQ64" s="44"/>
    </row>
    <row r="65" spans="1:95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25"/>
        <v>0</v>
      </c>
      <c r="AH65" s="41">
        <f t="shared" si="2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27"/>
        <v>75988</v>
      </c>
      <c r="AM65" s="41">
        <f t="shared" si="28"/>
        <v>2862</v>
      </c>
      <c r="AN65" s="41">
        <f t="shared" si="29"/>
        <v>60499</v>
      </c>
      <c r="CB65" s="44">
        <v>62</v>
      </c>
      <c r="CC65" s="18">
        <f t="shared" si="11"/>
        <v>2</v>
      </c>
      <c r="CD65" s="18">
        <f t="shared" si="12"/>
        <v>1606004</v>
      </c>
      <c r="CE65" s="44" t="str">
        <f t="shared" si="13"/>
        <v>初级神器1配件2-22级</v>
      </c>
      <c r="CF65" s="43" t="s">
        <v>1061</v>
      </c>
      <c r="CG65" s="18">
        <f t="shared" si="14"/>
        <v>22</v>
      </c>
      <c r="CH65" s="18" t="str">
        <f t="shared" si="15"/>
        <v>金币</v>
      </c>
      <c r="CI65" s="44"/>
      <c r="CJ65" s="44"/>
      <c r="CK65" s="44"/>
      <c r="CL65" s="44"/>
      <c r="CM65" s="44"/>
      <c r="CN65" s="44"/>
      <c r="CO65" s="44"/>
      <c r="CP65" s="44"/>
      <c r="CQ65" s="44"/>
    </row>
    <row r="66" spans="1:95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25"/>
        <v>35400</v>
      </c>
      <c r="AH66" s="41">
        <f t="shared" si="2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27"/>
        <v>75988</v>
      </c>
      <c r="AM66" s="41">
        <f t="shared" si="28"/>
        <v>2862</v>
      </c>
      <c r="AN66" s="41">
        <f t="shared" si="29"/>
        <v>60499</v>
      </c>
      <c r="CB66" s="44">
        <v>63</v>
      </c>
      <c r="CC66" s="18">
        <f t="shared" si="11"/>
        <v>2</v>
      </c>
      <c r="CD66" s="18">
        <f t="shared" si="12"/>
        <v>1606004</v>
      </c>
      <c r="CE66" s="44" t="str">
        <f t="shared" si="13"/>
        <v>初级神器1配件2-23级</v>
      </c>
      <c r="CF66" s="43" t="s">
        <v>1061</v>
      </c>
      <c r="CG66" s="18">
        <f t="shared" si="14"/>
        <v>23</v>
      </c>
      <c r="CH66" s="18" t="str">
        <f t="shared" si="15"/>
        <v>金币</v>
      </c>
      <c r="CI66" s="44"/>
      <c r="CJ66" s="44"/>
      <c r="CK66" s="44"/>
      <c r="CL66" s="44"/>
      <c r="CM66" s="44"/>
      <c r="CN66" s="44"/>
      <c r="CO66" s="44"/>
      <c r="CP66" s="44"/>
      <c r="CQ66" s="44"/>
    </row>
    <row r="67" spans="1:95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25"/>
        <v>0</v>
      </c>
      <c r="AH67" s="41">
        <f t="shared" si="2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27"/>
        <v>76805</v>
      </c>
      <c r="AM67" s="41">
        <f t="shared" si="28"/>
        <v>2862</v>
      </c>
      <c r="AN67" s="41">
        <f t="shared" si="29"/>
        <v>60499</v>
      </c>
      <c r="CB67" s="44">
        <v>64</v>
      </c>
      <c r="CC67" s="18">
        <f t="shared" si="11"/>
        <v>2</v>
      </c>
      <c r="CD67" s="18">
        <f t="shared" si="12"/>
        <v>1606004</v>
      </c>
      <c r="CE67" s="44" t="str">
        <f t="shared" si="13"/>
        <v>初级神器1配件2-24级</v>
      </c>
      <c r="CF67" s="43" t="s">
        <v>1061</v>
      </c>
      <c r="CG67" s="18">
        <f t="shared" si="14"/>
        <v>24</v>
      </c>
      <c r="CH67" s="18" t="str">
        <f t="shared" si="15"/>
        <v>金币</v>
      </c>
      <c r="CI67" s="44"/>
      <c r="CJ67" s="44"/>
      <c r="CK67" s="44"/>
      <c r="CL67" s="44"/>
      <c r="CM67" s="44"/>
      <c r="CN67" s="44"/>
      <c r="CO67" s="44"/>
      <c r="CP67" s="44"/>
      <c r="CQ67" s="44"/>
    </row>
    <row r="68" spans="1:95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25"/>
        <v>23800</v>
      </c>
      <c r="AH68" s="41">
        <f t="shared" si="2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27"/>
        <v>76805</v>
      </c>
      <c r="AM68" s="41">
        <f t="shared" si="28"/>
        <v>2862</v>
      </c>
      <c r="AN68" s="41">
        <f t="shared" si="29"/>
        <v>60499</v>
      </c>
      <c r="CB68" s="44">
        <v>65</v>
      </c>
      <c r="CC68" s="18">
        <f t="shared" si="11"/>
        <v>2</v>
      </c>
      <c r="CD68" s="18">
        <f t="shared" si="12"/>
        <v>1606004</v>
      </c>
      <c r="CE68" s="44" t="str">
        <f t="shared" si="13"/>
        <v>初级神器1配件2-25级</v>
      </c>
      <c r="CF68" s="43" t="s">
        <v>1061</v>
      </c>
      <c r="CG68" s="18">
        <f t="shared" si="14"/>
        <v>25</v>
      </c>
      <c r="CH68" s="18" t="str">
        <f t="shared" si="15"/>
        <v>金币</v>
      </c>
      <c r="CI68" s="44"/>
      <c r="CJ68" s="44"/>
      <c r="CK68" s="44"/>
      <c r="CL68" s="44"/>
      <c r="CM68" s="44"/>
      <c r="CN68" s="44"/>
      <c r="CO68" s="44"/>
      <c r="CP68" s="44"/>
      <c r="CQ68" s="44"/>
    </row>
    <row r="69" spans="1:95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33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34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27"/>
        <v>77350</v>
      </c>
      <c r="AM69" s="41">
        <f t="shared" si="28"/>
        <v>2862</v>
      </c>
      <c r="AN69" s="41">
        <f t="shared" si="29"/>
        <v>60499</v>
      </c>
      <c r="CB69" s="44">
        <v>66</v>
      </c>
      <c r="CC69" s="18">
        <f t="shared" ref="CC69:CC132" si="35">INT((CB69-1)/40)+1</f>
        <v>2</v>
      </c>
      <c r="CD69" s="18">
        <f t="shared" ref="CD69:CD132" si="36">INDEX($BQ$4:$BQ$33,CC69)</f>
        <v>1606004</v>
      </c>
      <c r="CE69" s="44" t="str">
        <f t="shared" ref="CE69:CE132" si="37">INDEX($BR$4:$BR$33,CC69)&amp;"-"&amp;CG69&amp;"级"</f>
        <v>初级神器1配件2-26级</v>
      </c>
      <c r="CF69" s="43" t="s">
        <v>1061</v>
      </c>
      <c r="CG69" s="18">
        <f t="shared" ref="CG69:CG132" si="38">MOD(CB69-1,40)+1</f>
        <v>26</v>
      </c>
      <c r="CH69" s="18" t="str">
        <f t="shared" ref="CH69:CH132" si="39">IF(CG69=1,INDEX($BR$4:$BR$33,CC69)&amp;"激活","金币")</f>
        <v>金币</v>
      </c>
      <c r="CI69" s="44"/>
      <c r="CJ69" s="44"/>
      <c r="CK69" s="44"/>
      <c r="CL69" s="44"/>
      <c r="CM69" s="44"/>
      <c r="CN69" s="44"/>
      <c r="CO69" s="44"/>
      <c r="CP69" s="44"/>
      <c r="CQ69" s="44"/>
    </row>
    <row r="70" spans="1:95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33"/>
        <v>12000</v>
      </c>
      <c r="AH70" s="41">
        <f t="shared" si="34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40">INT(AI70/AI$2*AG$2+AI70)</f>
        <v>77350</v>
      </c>
      <c r="AM70" s="41">
        <f t="shared" ref="AM70:AM104" si="41">INT(AJ70/AJ$2*AH$2+AJ70)</f>
        <v>2862</v>
      </c>
      <c r="AN70" s="41">
        <f t="shared" ref="AN70:AN104" si="42">INT(AK70/AK$2*AI$2+AK70)</f>
        <v>60499</v>
      </c>
      <c r="CB70" s="44">
        <v>67</v>
      </c>
      <c r="CC70" s="18">
        <f t="shared" si="35"/>
        <v>2</v>
      </c>
      <c r="CD70" s="18">
        <f t="shared" si="36"/>
        <v>1606004</v>
      </c>
      <c r="CE70" s="44" t="str">
        <f t="shared" si="37"/>
        <v>初级神器1配件2-27级</v>
      </c>
      <c r="CF70" s="43" t="s">
        <v>1061</v>
      </c>
      <c r="CG70" s="18">
        <f t="shared" si="38"/>
        <v>27</v>
      </c>
      <c r="CH70" s="18" t="str">
        <f t="shared" si="39"/>
        <v>金币</v>
      </c>
      <c r="CI70" s="44"/>
      <c r="CJ70" s="44"/>
      <c r="CK70" s="44"/>
      <c r="CL70" s="44"/>
      <c r="CM70" s="44"/>
      <c r="CN70" s="44"/>
      <c r="CO70" s="44"/>
      <c r="CP70" s="44"/>
      <c r="CQ70" s="44"/>
    </row>
    <row r="71" spans="1:95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33"/>
        <v>0</v>
      </c>
      <c r="AH71" s="41">
        <f t="shared" si="34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40"/>
        <v>77622</v>
      </c>
      <c r="AM71" s="41">
        <f t="shared" si="41"/>
        <v>2862</v>
      </c>
      <c r="AN71" s="41">
        <f t="shared" si="42"/>
        <v>60499</v>
      </c>
      <c r="CB71" s="44">
        <v>68</v>
      </c>
      <c r="CC71" s="18">
        <f t="shared" si="35"/>
        <v>2</v>
      </c>
      <c r="CD71" s="18">
        <f t="shared" si="36"/>
        <v>1606004</v>
      </c>
      <c r="CE71" s="44" t="str">
        <f t="shared" si="37"/>
        <v>初级神器1配件2-28级</v>
      </c>
      <c r="CF71" s="43" t="s">
        <v>1061</v>
      </c>
      <c r="CG71" s="18">
        <f t="shared" si="38"/>
        <v>28</v>
      </c>
      <c r="CH71" s="18" t="str">
        <f t="shared" si="39"/>
        <v>金币</v>
      </c>
      <c r="CI71" s="44"/>
      <c r="CJ71" s="44"/>
      <c r="CK71" s="44"/>
      <c r="CL71" s="44"/>
      <c r="CM71" s="44"/>
      <c r="CN71" s="44"/>
      <c r="CO71" s="44"/>
      <c r="CP71" s="44"/>
      <c r="CQ71" s="44"/>
    </row>
    <row r="72" spans="1:95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33"/>
        <v>0</v>
      </c>
      <c r="AH72" s="41">
        <f t="shared" si="34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40"/>
        <v>77622</v>
      </c>
      <c r="AM72" s="41">
        <f t="shared" si="41"/>
        <v>2862</v>
      </c>
      <c r="AN72" s="41">
        <f t="shared" si="42"/>
        <v>60499</v>
      </c>
      <c r="CB72" s="44">
        <v>69</v>
      </c>
      <c r="CC72" s="18">
        <f t="shared" si="35"/>
        <v>2</v>
      </c>
      <c r="CD72" s="18">
        <f t="shared" si="36"/>
        <v>1606004</v>
      </c>
      <c r="CE72" s="44" t="str">
        <f t="shared" si="37"/>
        <v>初级神器1配件2-29级</v>
      </c>
      <c r="CF72" s="43" t="s">
        <v>1061</v>
      </c>
      <c r="CG72" s="18">
        <f t="shared" si="38"/>
        <v>29</v>
      </c>
      <c r="CH72" s="18" t="str">
        <f t="shared" si="39"/>
        <v>金币</v>
      </c>
      <c r="CI72" s="44"/>
      <c r="CJ72" s="44"/>
      <c r="CK72" s="44"/>
      <c r="CL72" s="44"/>
      <c r="CM72" s="44"/>
      <c r="CN72" s="44"/>
      <c r="CO72" s="44"/>
      <c r="CP72" s="44"/>
      <c r="CQ72" s="44"/>
    </row>
    <row r="73" spans="1:95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33"/>
        <v>0</v>
      </c>
      <c r="AH73" s="41">
        <f t="shared" si="34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40"/>
        <v>77622</v>
      </c>
      <c r="AM73" s="41">
        <f t="shared" si="41"/>
        <v>2862</v>
      </c>
      <c r="AN73" s="41">
        <f t="shared" si="42"/>
        <v>60499</v>
      </c>
      <c r="CB73" s="44">
        <v>70</v>
      </c>
      <c r="CC73" s="18">
        <f t="shared" si="35"/>
        <v>2</v>
      </c>
      <c r="CD73" s="18">
        <f t="shared" si="36"/>
        <v>1606004</v>
      </c>
      <c r="CE73" s="44" t="str">
        <f t="shared" si="37"/>
        <v>初级神器1配件2-30级</v>
      </c>
      <c r="CF73" s="43" t="s">
        <v>1061</v>
      </c>
      <c r="CG73" s="18">
        <f t="shared" si="38"/>
        <v>30</v>
      </c>
      <c r="CH73" s="18" t="str">
        <f t="shared" si="39"/>
        <v>金币</v>
      </c>
      <c r="CI73" s="44"/>
      <c r="CJ73" s="44"/>
      <c r="CK73" s="44"/>
      <c r="CL73" s="44"/>
      <c r="CM73" s="44"/>
      <c r="CN73" s="44"/>
      <c r="CO73" s="44"/>
      <c r="CP73" s="44"/>
      <c r="CQ73" s="44"/>
    </row>
    <row r="74" spans="1:95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33"/>
        <v>0</v>
      </c>
      <c r="AH74" s="41">
        <f t="shared" si="34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40"/>
        <v>77622</v>
      </c>
      <c r="AM74" s="41">
        <f t="shared" si="41"/>
        <v>2862</v>
      </c>
      <c r="AN74" s="41">
        <f t="shared" si="42"/>
        <v>60499</v>
      </c>
      <c r="CB74" s="44">
        <v>71</v>
      </c>
      <c r="CC74" s="18">
        <f t="shared" si="35"/>
        <v>2</v>
      </c>
      <c r="CD74" s="18">
        <f t="shared" si="36"/>
        <v>1606004</v>
      </c>
      <c r="CE74" s="44" t="str">
        <f t="shared" si="37"/>
        <v>初级神器1配件2-31级</v>
      </c>
      <c r="CF74" s="43" t="s">
        <v>1061</v>
      </c>
      <c r="CG74" s="18">
        <f t="shared" si="38"/>
        <v>31</v>
      </c>
      <c r="CH74" s="18" t="str">
        <f t="shared" si="39"/>
        <v>金币</v>
      </c>
      <c r="CI74" s="44"/>
      <c r="CJ74" s="44"/>
      <c r="CK74" s="44"/>
      <c r="CL74" s="44"/>
      <c r="CM74" s="44"/>
      <c r="CN74" s="44"/>
      <c r="CO74" s="44"/>
      <c r="CP74" s="44"/>
      <c r="CQ74" s="44"/>
    </row>
    <row r="75" spans="1:95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43">SUMIFS($E$5:$E$74,$S$5:$S$74,"="&amp;AE75)+SUMIFS($E$76:$E$145,$V$5:$V$74,"="&amp;AE75)+SUMIFS($E$147:$E$216,$Y$5:$Y$74,"="&amp;AE75)+SUMIFS($E$218:$E$287,$AB$5:$AB$74,"="&amp;AE75)</f>
        <v>0</v>
      </c>
      <c r="AH75" s="41">
        <f t="shared" ref="AH75" si="44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40"/>
        <v>77622</v>
      </c>
      <c r="AM75" s="41">
        <f t="shared" si="41"/>
        <v>2862</v>
      </c>
      <c r="AN75" s="41">
        <f t="shared" si="42"/>
        <v>60499</v>
      </c>
      <c r="CB75" s="44">
        <v>72</v>
      </c>
      <c r="CC75" s="18">
        <f t="shared" si="35"/>
        <v>2</v>
      </c>
      <c r="CD75" s="18">
        <f t="shared" si="36"/>
        <v>1606004</v>
      </c>
      <c r="CE75" s="44" t="str">
        <f t="shared" si="37"/>
        <v>初级神器1配件2-32级</v>
      </c>
      <c r="CF75" s="43" t="s">
        <v>1061</v>
      </c>
      <c r="CG75" s="18">
        <f t="shared" si="38"/>
        <v>32</v>
      </c>
      <c r="CH75" s="18" t="str">
        <f t="shared" si="39"/>
        <v>金币</v>
      </c>
      <c r="CI75" s="44"/>
      <c r="CJ75" s="44"/>
      <c r="CK75" s="44"/>
      <c r="CL75" s="44"/>
      <c r="CM75" s="44"/>
      <c r="CN75" s="44"/>
      <c r="CO75" s="44"/>
      <c r="CP75" s="44"/>
      <c r="CQ75" s="44"/>
    </row>
    <row r="76" spans="1:95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45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46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40"/>
        <v>77622</v>
      </c>
      <c r="AM76" s="41">
        <f t="shared" si="41"/>
        <v>2862</v>
      </c>
      <c r="AN76" s="41">
        <f t="shared" si="42"/>
        <v>60499</v>
      </c>
      <c r="CB76" s="44">
        <v>73</v>
      </c>
      <c r="CC76" s="18">
        <f t="shared" si="35"/>
        <v>2</v>
      </c>
      <c r="CD76" s="18">
        <f t="shared" si="36"/>
        <v>1606004</v>
      </c>
      <c r="CE76" s="44" t="str">
        <f t="shared" si="37"/>
        <v>初级神器1配件2-33级</v>
      </c>
      <c r="CF76" s="43" t="s">
        <v>1061</v>
      </c>
      <c r="CG76" s="18">
        <f t="shared" si="38"/>
        <v>33</v>
      </c>
      <c r="CH76" s="18" t="str">
        <f t="shared" si="39"/>
        <v>金币</v>
      </c>
      <c r="CI76" s="44"/>
      <c r="CJ76" s="44"/>
      <c r="CK76" s="44"/>
      <c r="CL76" s="44"/>
      <c r="CM76" s="44"/>
      <c r="CN76" s="44"/>
      <c r="CO76" s="44"/>
      <c r="CP76" s="44"/>
      <c r="CQ76" s="44"/>
    </row>
    <row r="77" spans="1:95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45"/>
        <v>0</v>
      </c>
      <c r="AH77" s="41">
        <f t="shared" si="46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40"/>
        <v>77622</v>
      </c>
      <c r="AM77" s="41">
        <f t="shared" si="41"/>
        <v>2862</v>
      </c>
      <c r="AN77" s="41">
        <f t="shared" si="42"/>
        <v>60499</v>
      </c>
      <c r="CB77" s="44">
        <v>74</v>
      </c>
      <c r="CC77" s="18">
        <f t="shared" si="35"/>
        <v>2</v>
      </c>
      <c r="CD77" s="18">
        <f t="shared" si="36"/>
        <v>1606004</v>
      </c>
      <c r="CE77" s="44" t="str">
        <f t="shared" si="37"/>
        <v>初级神器1配件2-34级</v>
      </c>
      <c r="CF77" s="43" t="s">
        <v>1061</v>
      </c>
      <c r="CG77" s="18">
        <f t="shared" si="38"/>
        <v>34</v>
      </c>
      <c r="CH77" s="18" t="str">
        <f t="shared" si="39"/>
        <v>金币</v>
      </c>
      <c r="CI77" s="44"/>
      <c r="CJ77" s="44"/>
      <c r="CK77" s="44"/>
      <c r="CL77" s="44"/>
      <c r="CM77" s="44"/>
      <c r="CN77" s="44"/>
      <c r="CO77" s="44"/>
      <c r="CP77" s="44"/>
      <c r="CQ77" s="44"/>
    </row>
    <row r="78" spans="1:95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45"/>
        <v>0</v>
      </c>
      <c r="AH78" s="41">
        <f t="shared" si="46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40"/>
        <v>77622</v>
      </c>
      <c r="AM78" s="41">
        <f t="shared" si="41"/>
        <v>2862</v>
      </c>
      <c r="AN78" s="41">
        <f t="shared" si="42"/>
        <v>60499</v>
      </c>
      <c r="CB78" s="44">
        <v>75</v>
      </c>
      <c r="CC78" s="18">
        <f t="shared" si="35"/>
        <v>2</v>
      </c>
      <c r="CD78" s="18">
        <f t="shared" si="36"/>
        <v>1606004</v>
      </c>
      <c r="CE78" s="44" t="str">
        <f t="shared" si="37"/>
        <v>初级神器1配件2-35级</v>
      </c>
      <c r="CF78" s="43" t="s">
        <v>1061</v>
      </c>
      <c r="CG78" s="18">
        <f t="shared" si="38"/>
        <v>35</v>
      </c>
      <c r="CH78" s="18" t="str">
        <f t="shared" si="39"/>
        <v>金币</v>
      </c>
      <c r="CI78" s="44"/>
      <c r="CJ78" s="44"/>
      <c r="CK78" s="44"/>
      <c r="CL78" s="44"/>
      <c r="CM78" s="44"/>
      <c r="CN78" s="44"/>
      <c r="CO78" s="44"/>
      <c r="CP78" s="44"/>
      <c r="CQ78" s="44"/>
    </row>
    <row r="79" spans="1:95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45"/>
        <v>0</v>
      </c>
      <c r="AH79" s="41">
        <f t="shared" si="46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40"/>
        <v>77622</v>
      </c>
      <c r="AM79" s="41">
        <f t="shared" si="41"/>
        <v>2862</v>
      </c>
      <c r="AN79" s="41">
        <f t="shared" si="42"/>
        <v>60499</v>
      </c>
      <c r="CB79" s="44">
        <v>76</v>
      </c>
      <c r="CC79" s="18">
        <f t="shared" si="35"/>
        <v>2</v>
      </c>
      <c r="CD79" s="18">
        <f t="shared" si="36"/>
        <v>1606004</v>
      </c>
      <c r="CE79" s="44" t="str">
        <f t="shared" si="37"/>
        <v>初级神器1配件2-36级</v>
      </c>
      <c r="CF79" s="43" t="s">
        <v>1061</v>
      </c>
      <c r="CG79" s="18">
        <f t="shared" si="38"/>
        <v>36</v>
      </c>
      <c r="CH79" s="18" t="str">
        <f t="shared" si="39"/>
        <v>金币</v>
      </c>
      <c r="CI79" s="44"/>
      <c r="CJ79" s="44"/>
      <c r="CK79" s="44"/>
      <c r="CL79" s="44"/>
      <c r="CM79" s="44"/>
      <c r="CN79" s="44"/>
      <c r="CO79" s="44"/>
      <c r="CP79" s="44"/>
      <c r="CQ79" s="44"/>
    </row>
    <row r="80" spans="1:95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45"/>
        <v>0</v>
      </c>
      <c r="AH80" s="41">
        <f t="shared" si="46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40"/>
        <v>77622</v>
      </c>
      <c r="AM80" s="41">
        <f t="shared" si="41"/>
        <v>2862</v>
      </c>
      <c r="AN80" s="41">
        <f t="shared" si="42"/>
        <v>60499</v>
      </c>
      <c r="CB80" s="44">
        <v>77</v>
      </c>
      <c r="CC80" s="18">
        <f t="shared" si="35"/>
        <v>2</v>
      </c>
      <c r="CD80" s="18">
        <f t="shared" si="36"/>
        <v>1606004</v>
      </c>
      <c r="CE80" s="44" t="str">
        <f t="shared" si="37"/>
        <v>初级神器1配件2-37级</v>
      </c>
      <c r="CF80" s="43" t="s">
        <v>1061</v>
      </c>
      <c r="CG80" s="18">
        <f t="shared" si="38"/>
        <v>37</v>
      </c>
      <c r="CH80" s="18" t="str">
        <f t="shared" si="39"/>
        <v>金币</v>
      </c>
      <c r="CI80" s="44"/>
      <c r="CJ80" s="44"/>
      <c r="CK80" s="44"/>
      <c r="CL80" s="44"/>
      <c r="CM80" s="44"/>
      <c r="CN80" s="44"/>
      <c r="CO80" s="44"/>
      <c r="CP80" s="44"/>
      <c r="CQ80" s="44"/>
    </row>
    <row r="81" spans="1:95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45"/>
        <v>0</v>
      </c>
      <c r="AH81" s="41">
        <f t="shared" si="46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40"/>
        <v>77622</v>
      </c>
      <c r="AM81" s="41">
        <f t="shared" si="41"/>
        <v>2862</v>
      </c>
      <c r="AN81" s="41">
        <f t="shared" si="42"/>
        <v>60499</v>
      </c>
      <c r="CB81" s="44">
        <v>78</v>
      </c>
      <c r="CC81" s="18">
        <f t="shared" si="35"/>
        <v>2</v>
      </c>
      <c r="CD81" s="18">
        <f t="shared" si="36"/>
        <v>1606004</v>
      </c>
      <c r="CE81" s="44" t="str">
        <f t="shared" si="37"/>
        <v>初级神器1配件2-38级</v>
      </c>
      <c r="CF81" s="43" t="s">
        <v>1061</v>
      </c>
      <c r="CG81" s="18">
        <f t="shared" si="38"/>
        <v>38</v>
      </c>
      <c r="CH81" s="18" t="str">
        <f t="shared" si="39"/>
        <v>金币</v>
      </c>
      <c r="CI81" s="44"/>
      <c r="CJ81" s="44"/>
      <c r="CK81" s="44"/>
      <c r="CL81" s="44"/>
      <c r="CM81" s="44"/>
      <c r="CN81" s="44"/>
      <c r="CO81" s="44"/>
      <c r="CP81" s="44"/>
      <c r="CQ81" s="44"/>
    </row>
    <row r="82" spans="1:95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45"/>
        <v>0</v>
      </c>
      <c r="AH82" s="41">
        <f t="shared" si="46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40"/>
        <v>77622</v>
      </c>
      <c r="AM82" s="41">
        <f t="shared" si="41"/>
        <v>2862</v>
      </c>
      <c r="AN82" s="41">
        <f t="shared" si="42"/>
        <v>60499</v>
      </c>
      <c r="CB82" s="44">
        <v>79</v>
      </c>
      <c r="CC82" s="18">
        <f t="shared" si="35"/>
        <v>2</v>
      </c>
      <c r="CD82" s="18">
        <f t="shared" si="36"/>
        <v>1606004</v>
      </c>
      <c r="CE82" s="44" t="str">
        <f t="shared" si="37"/>
        <v>初级神器1配件2-39级</v>
      </c>
      <c r="CF82" s="43" t="s">
        <v>1061</v>
      </c>
      <c r="CG82" s="18">
        <f t="shared" si="38"/>
        <v>39</v>
      </c>
      <c r="CH82" s="18" t="str">
        <f t="shared" si="39"/>
        <v>金币</v>
      </c>
      <c r="CI82" s="44"/>
      <c r="CJ82" s="44"/>
      <c r="CK82" s="44"/>
      <c r="CL82" s="44"/>
      <c r="CM82" s="44"/>
      <c r="CN82" s="44"/>
      <c r="CO82" s="44"/>
      <c r="CP82" s="44"/>
      <c r="CQ82" s="44"/>
    </row>
    <row r="83" spans="1:95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45"/>
        <v>0</v>
      </c>
      <c r="AH83" s="41">
        <f t="shared" si="46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40"/>
        <v>77622</v>
      </c>
      <c r="AM83" s="41">
        <f t="shared" si="41"/>
        <v>2862</v>
      </c>
      <c r="AN83" s="41">
        <f t="shared" si="42"/>
        <v>60499</v>
      </c>
      <c r="CB83" s="44">
        <v>80</v>
      </c>
      <c r="CC83" s="18">
        <f t="shared" si="35"/>
        <v>2</v>
      </c>
      <c r="CD83" s="18">
        <f t="shared" si="36"/>
        <v>1606004</v>
      </c>
      <c r="CE83" s="44" t="str">
        <f t="shared" si="37"/>
        <v>初级神器1配件2-40级</v>
      </c>
      <c r="CF83" s="43" t="s">
        <v>1061</v>
      </c>
      <c r="CG83" s="18">
        <f t="shared" si="38"/>
        <v>40</v>
      </c>
      <c r="CH83" s="18" t="str">
        <f t="shared" si="39"/>
        <v>金币</v>
      </c>
      <c r="CI83" s="44"/>
      <c r="CJ83" s="44"/>
      <c r="CK83" s="44"/>
      <c r="CL83" s="44"/>
      <c r="CM83" s="44"/>
      <c r="CN83" s="44"/>
      <c r="CO83" s="44"/>
      <c r="CP83" s="44"/>
      <c r="CQ83" s="44"/>
    </row>
    <row r="84" spans="1:95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45"/>
        <v>0</v>
      </c>
      <c r="AH84" s="41">
        <f t="shared" si="46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40"/>
        <v>77622</v>
      </c>
      <c r="AM84" s="41">
        <f t="shared" si="41"/>
        <v>2862</v>
      </c>
      <c r="AN84" s="41">
        <f t="shared" si="42"/>
        <v>60499</v>
      </c>
      <c r="CB84" s="44">
        <v>81</v>
      </c>
      <c r="CC84" s="18">
        <f t="shared" si="35"/>
        <v>3</v>
      </c>
      <c r="CD84" s="18">
        <f t="shared" si="36"/>
        <v>1606005</v>
      </c>
      <c r="CE84" s="44" t="str">
        <f t="shared" si="37"/>
        <v>初级神器2配件1-1级</v>
      </c>
      <c r="CF84" s="43" t="s">
        <v>1061</v>
      </c>
      <c r="CG84" s="18">
        <f t="shared" si="38"/>
        <v>1</v>
      </c>
      <c r="CH84" s="18" t="str">
        <f t="shared" si="39"/>
        <v>初级神器2配件1激活</v>
      </c>
      <c r="CI84" s="44"/>
      <c r="CJ84" s="44"/>
      <c r="CK84" s="44"/>
      <c r="CL84" s="44"/>
      <c r="CM84" s="44"/>
      <c r="CN84" s="44"/>
      <c r="CO84" s="44"/>
      <c r="CP84" s="44"/>
      <c r="CQ84" s="44"/>
    </row>
    <row r="85" spans="1:95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45"/>
        <v>0</v>
      </c>
      <c r="AH85" s="41">
        <f t="shared" si="46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40"/>
        <v>77622</v>
      </c>
      <c r="AM85" s="41">
        <f t="shared" si="41"/>
        <v>2862</v>
      </c>
      <c r="AN85" s="41">
        <f t="shared" si="42"/>
        <v>60499</v>
      </c>
      <c r="CB85" s="44">
        <v>82</v>
      </c>
      <c r="CC85" s="18">
        <f t="shared" si="35"/>
        <v>3</v>
      </c>
      <c r="CD85" s="18">
        <f t="shared" si="36"/>
        <v>1606005</v>
      </c>
      <c r="CE85" s="44" t="str">
        <f t="shared" si="37"/>
        <v>初级神器2配件1-2级</v>
      </c>
      <c r="CF85" s="43" t="s">
        <v>1061</v>
      </c>
      <c r="CG85" s="18">
        <f t="shared" si="38"/>
        <v>2</v>
      </c>
      <c r="CH85" s="18" t="str">
        <f t="shared" si="39"/>
        <v>金币</v>
      </c>
      <c r="CI85" s="44"/>
      <c r="CJ85" s="44"/>
      <c r="CK85" s="44"/>
      <c r="CL85" s="44"/>
      <c r="CM85" s="44"/>
      <c r="CN85" s="44"/>
      <c r="CO85" s="44"/>
      <c r="CP85" s="44"/>
      <c r="CQ85" s="44"/>
    </row>
    <row r="86" spans="1:95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45"/>
        <v>0</v>
      </c>
      <c r="AH86" s="41">
        <f t="shared" si="46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40"/>
        <v>77622</v>
      </c>
      <c r="AM86" s="41">
        <f t="shared" si="41"/>
        <v>2862</v>
      </c>
      <c r="AN86" s="41">
        <f t="shared" si="42"/>
        <v>60499</v>
      </c>
      <c r="CB86" s="44">
        <v>83</v>
      </c>
      <c r="CC86" s="18">
        <f t="shared" si="35"/>
        <v>3</v>
      </c>
      <c r="CD86" s="18">
        <f t="shared" si="36"/>
        <v>1606005</v>
      </c>
      <c r="CE86" s="44" t="str">
        <f t="shared" si="37"/>
        <v>初级神器2配件1-3级</v>
      </c>
      <c r="CF86" s="43" t="s">
        <v>1061</v>
      </c>
      <c r="CG86" s="18">
        <f t="shared" si="38"/>
        <v>3</v>
      </c>
      <c r="CH86" s="18" t="str">
        <f t="shared" si="39"/>
        <v>金币</v>
      </c>
      <c r="CI86" s="44"/>
      <c r="CJ86" s="44"/>
      <c r="CK86" s="44"/>
      <c r="CL86" s="44"/>
      <c r="CM86" s="44"/>
      <c r="CN86" s="44"/>
      <c r="CO86" s="44"/>
      <c r="CP86" s="44"/>
      <c r="CQ86" s="44"/>
    </row>
    <row r="87" spans="1:95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45"/>
        <v>0</v>
      </c>
      <c r="AH87" s="41">
        <f t="shared" si="46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40"/>
        <v>77622</v>
      </c>
      <c r="AM87" s="41">
        <f t="shared" si="41"/>
        <v>2862</v>
      </c>
      <c r="AN87" s="41">
        <f t="shared" si="42"/>
        <v>60499</v>
      </c>
      <c r="CB87" s="44">
        <v>84</v>
      </c>
      <c r="CC87" s="18">
        <f t="shared" si="35"/>
        <v>3</v>
      </c>
      <c r="CD87" s="18">
        <f t="shared" si="36"/>
        <v>1606005</v>
      </c>
      <c r="CE87" s="44" t="str">
        <f t="shared" si="37"/>
        <v>初级神器2配件1-4级</v>
      </c>
      <c r="CF87" s="43" t="s">
        <v>1061</v>
      </c>
      <c r="CG87" s="18">
        <f t="shared" si="38"/>
        <v>4</v>
      </c>
      <c r="CH87" s="18" t="str">
        <f t="shared" si="39"/>
        <v>金币</v>
      </c>
      <c r="CI87" s="44"/>
      <c r="CJ87" s="44"/>
      <c r="CK87" s="44"/>
      <c r="CL87" s="44"/>
      <c r="CM87" s="44"/>
      <c r="CN87" s="44"/>
      <c r="CO87" s="44"/>
      <c r="CP87" s="44"/>
      <c r="CQ87" s="44"/>
    </row>
    <row r="88" spans="1:95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45"/>
        <v>0</v>
      </c>
      <c r="AH88" s="41">
        <f t="shared" si="46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40"/>
        <v>77622</v>
      </c>
      <c r="AM88" s="41">
        <f t="shared" si="41"/>
        <v>2862</v>
      </c>
      <c r="AN88" s="41">
        <f t="shared" si="42"/>
        <v>60499</v>
      </c>
      <c r="CB88" s="44">
        <v>85</v>
      </c>
      <c r="CC88" s="18">
        <f t="shared" si="35"/>
        <v>3</v>
      </c>
      <c r="CD88" s="18">
        <f t="shared" si="36"/>
        <v>1606005</v>
      </c>
      <c r="CE88" s="44" t="str">
        <f t="shared" si="37"/>
        <v>初级神器2配件1-5级</v>
      </c>
      <c r="CF88" s="43" t="s">
        <v>1061</v>
      </c>
      <c r="CG88" s="18">
        <f t="shared" si="38"/>
        <v>5</v>
      </c>
      <c r="CH88" s="18" t="str">
        <f t="shared" si="39"/>
        <v>金币</v>
      </c>
      <c r="CI88" s="44"/>
      <c r="CJ88" s="44"/>
      <c r="CK88" s="44"/>
      <c r="CL88" s="44"/>
      <c r="CM88" s="44"/>
      <c r="CN88" s="44"/>
      <c r="CO88" s="44"/>
      <c r="CP88" s="44"/>
      <c r="CQ88" s="44"/>
    </row>
    <row r="89" spans="1:95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45"/>
        <v>0</v>
      </c>
      <c r="AH89" s="41">
        <f t="shared" si="46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40"/>
        <v>77622</v>
      </c>
      <c r="AM89" s="41">
        <f t="shared" si="41"/>
        <v>2862</v>
      </c>
      <c r="AN89" s="41">
        <f t="shared" si="42"/>
        <v>60499</v>
      </c>
      <c r="CB89" s="44">
        <v>86</v>
      </c>
      <c r="CC89" s="18">
        <f t="shared" si="35"/>
        <v>3</v>
      </c>
      <c r="CD89" s="18">
        <f t="shared" si="36"/>
        <v>1606005</v>
      </c>
      <c r="CE89" s="44" t="str">
        <f t="shared" si="37"/>
        <v>初级神器2配件1-6级</v>
      </c>
      <c r="CF89" s="43" t="s">
        <v>1061</v>
      </c>
      <c r="CG89" s="18">
        <f t="shared" si="38"/>
        <v>6</v>
      </c>
      <c r="CH89" s="18" t="str">
        <f t="shared" si="39"/>
        <v>金币</v>
      </c>
      <c r="CI89" s="44"/>
      <c r="CJ89" s="44"/>
      <c r="CK89" s="44"/>
      <c r="CL89" s="44"/>
      <c r="CM89" s="44"/>
      <c r="CN89" s="44"/>
      <c r="CO89" s="44"/>
      <c r="CP89" s="44"/>
      <c r="CQ89" s="44"/>
    </row>
    <row r="90" spans="1:95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45"/>
        <v>0</v>
      </c>
      <c r="AH90" s="41">
        <f t="shared" si="46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40"/>
        <v>77622</v>
      </c>
      <c r="AM90" s="41">
        <f t="shared" si="41"/>
        <v>2862</v>
      </c>
      <c r="AN90" s="41">
        <f t="shared" si="42"/>
        <v>60499</v>
      </c>
      <c r="CB90" s="44">
        <v>87</v>
      </c>
      <c r="CC90" s="18">
        <f t="shared" si="35"/>
        <v>3</v>
      </c>
      <c r="CD90" s="18">
        <f t="shared" si="36"/>
        <v>1606005</v>
      </c>
      <c r="CE90" s="44" t="str">
        <f t="shared" si="37"/>
        <v>初级神器2配件1-7级</v>
      </c>
      <c r="CF90" s="43" t="s">
        <v>1061</v>
      </c>
      <c r="CG90" s="18">
        <f t="shared" si="38"/>
        <v>7</v>
      </c>
      <c r="CH90" s="18" t="str">
        <f t="shared" si="39"/>
        <v>金币</v>
      </c>
      <c r="CI90" s="44"/>
      <c r="CJ90" s="44"/>
      <c r="CK90" s="44"/>
      <c r="CL90" s="44"/>
      <c r="CM90" s="44"/>
      <c r="CN90" s="44"/>
      <c r="CO90" s="44"/>
      <c r="CP90" s="44"/>
      <c r="CQ90" s="44"/>
    </row>
    <row r="91" spans="1:95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45"/>
        <v>0</v>
      </c>
      <c r="AH91" s="41">
        <f t="shared" si="46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40"/>
        <v>77622</v>
      </c>
      <c r="AM91" s="41">
        <f t="shared" si="41"/>
        <v>2862</v>
      </c>
      <c r="AN91" s="41">
        <f t="shared" si="42"/>
        <v>60499</v>
      </c>
      <c r="CB91" s="44">
        <v>88</v>
      </c>
      <c r="CC91" s="18">
        <f t="shared" si="35"/>
        <v>3</v>
      </c>
      <c r="CD91" s="18">
        <f t="shared" si="36"/>
        <v>1606005</v>
      </c>
      <c r="CE91" s="44" t="str">
        <f t="shared" si="37"/>
        <v>初级神器2配件1-8级</v>
      </c>
      <c r="CF91" s="43" t="s">
        <v>1061</v>
      </c>
      <c r="CG91" s="18">
        <f t="shared" si="38"/>
        <v>8</v>
      </c>
      <c r="CH91" s="18" t="str">
        <f t="shared" si="39"/>
        <v>金币</v>
      </c>
      <c r="CI91" s="44"/>
      <c r="CJ91" s="44"/>
      <c r="CK91" s="44"/>
      <c r="CL91" s="44"/>
      <c r="CM91" s="44"/>
      <c r="CN91" s="44"/>
      <c r="CO91" s="44"/>
      <c r="CP91" s="44"/>
      <c r="CQ91" s="44"/>
    </row>
    <row r="92" spans="1:95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45"/>
        <v>0</v>
      </c>
      <c r="AH92" s="41">
        <f t="shared" si="46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40"/>
        <v>77622</v>
      </c>
      <c r="AM92" s="41">
        <f t="shared" si="41"/>
        <v>2862</v>
      </c>
      <c r="AN92" s="41">
        <f t="shared" si="42"/>
        <v>60499</v>
      </c>
      <c r="CB92" s="44">
        <v>89</v>
      </c>
      <c r="CC92" s="18">
        <f t="shared" si="35"/>
        <v>3</v>
      </c>
      <c r="CD92" s="18">
        <f t="shared" si="36"/>
        <v>1606005</v>
      </c>
      <c r="CE92" s="44" t="str">
        <f t="shared" si="37"/>
        <v>初级神器2配件1-9级</v>
      </c>
      <c r="CF92" s="43" t="s">
        <v>1061</v>
      </c>
      <c r="CG92" s="18">
        <f t="shared" si="38"/>
        <v>9</v>
      </c>
      <c r="CH92" s="18" t="str">
        <f t="shared" si="39"/>
        <v>金币</v>
      </c>
      <c r="CI92" s="44"/>
      <c r="CJ92" s="44"/>
      <c r="CK92" s="44"/>
      <c r="CL92" s="44"/>
      <c r="CM92" s="44"/>
      <c r="CN92" s="44"/>
      <c r="CO92" s="44"/>
      <c r="CP92" s="44"/>
      <c r="CQ92" s="44"/>
    </row>
    <row r="93" spans="1:95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45"/>
        <v>0</v>
      </c>
      <c r="AH93" s="41">
        <f t="shared" si="46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40"/>
        <v>77622</v>
      </c>
      <c r="AM93" s="41">
        <f t="shared" si="41"/>
        <v>2862</v>
      </c>
      <c r="AN93" s="41">
        <f t="shared" si="42"/>
        <v>60499</v>
      </c>
      <c r="CB93" s="44">
        <v>90</v>
      </c>
      <c r="CC93" s="18">
        <f t="shared" si="35"/>
        <v>3</v>
      </c>
      <c r="CD93" s="18">
        <f t="shared" si="36"/>
        <v>1606005</v>
      </c>
      <c r="CE93" s="44" t="str">
        <f t="shared" si="37"/>
        <v>初级神器2配件1-10级</v>
      </c>
      <c r="CF93" s="43" t="s">
        <v>1061</v>
      </c>
      <c r="CG93" s="18">
        <f t="shared" si="38"/>
        <v>10</v>
      </c>
      <c r="CH93" s="18" t="str">
        <f t="shared" si="39"/>
        <v>金币</v>
      </c>
      <c r="CI93" s="44"/>
      <c r="CJ93" s="44"/>
      <c r="CK93" s="44"/>
      <c r="CL93" s="44"/>
      <c r="CM93" s="44"/>
      <c r="CN93" s="44"/>
      <c r="CO93" s="44"/>
      <c r="CP93" s="44"/>
      <c r="CQ93" s="44"/>
    </row>
    <row r="94" spans="1:95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45"/>
        <v>0</v>
      </c>
      <c r="AH94" s="41">
        <f t="shared" si="46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40"/>
        <v>77622</v>
      </c>
      <c r="AM94" s="41">
        <f t="shared" si="41"/>
        <v>2862</v>
      </c>
      <c r="AN94" s="41">
        <f t="shared" si="42"/>
        <v>60499</v>
      </c>
      <c r="CB94" s="44">
        <v>91</v>
      </c>
      <c r="CC94" s="18">
        <f t="shared" si="35"/>
        <v>3</v>
      </c>
      <c r="CD94" s="18">
        <f t="shared" si="36"/>
        <v>1606005</v>
      </c>
      <c r="CE94" s="44" t="str">
        <f t="shared" si="37"/>
        <v>初级神器2配件1-11级</v>
      </c>
      <c r="CF94" s="43" t="s">
        <v>1061</v>
      </c>
      <c r="CG94" s="18">
        <f t="shared" si="38"/>
        <v>11</v>
      </c>
      <c r="CH94" s="18" t="str">
        <f t="shared" si="39"/>
        <v>金币</v>
      </c>
      <c r="CI94" s="44"/>
      <c r="CJ94" s="44"/>
      <c r="CK94" s="44"/>
      <c r="CL94" s="44"/>
      <c r="CM94" s="44"/>
      <c r="CN94" s="44"/>
      <c r="CO94" s="44"/>
      <c r="CP94" s="44"/>
      <c r="CQ94" s="44"/>
    </row>
    <row r="95" spans="1:95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45"/>
        <v>0</v>
      </c>
      <c r="AH95" s="41">
        <f t="shared" si="46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40"/>
        <v>77622</v>
      </c>
      <c r="AM95" s="41">
        <f t="shared" si="41"/>
        <v>2862</v>
      </c>
      <c r="AN95" s="41">
        <f t="shared" si="42"/>
        <v>60499</v>
      </c>
      <c r="CB95" s="44">
        <v>92</v>
      </c>
      <c r="CC95" s="18">
        <f t="shared" si="35"/>
        <v>3</v>
      </c>
      <c r="CD95" s="18">
        <f t="shared" si="36"/>
        <v>1606005</v>
      </c>
      <c r="CE95" s="44" t="str">
        <f t="shared" si="37"/>
        <v>初级神器2配件1-12级</v>
      </c>
      <c r="CF95" s="43" t="s">
        <v>1061</v>
      </c>
      <c r="CG95" s="18">
        <f t="shared" si="38"/>
        <v>12</v>
      </c>
      <c r="CH95" s="18" t="str">
        <f t="shared" si="39"/>
        <v>金币</v>
      </c>
      <c r="CI95" s="44"/>
      <c r="CJ95" s="44"/>
      <c r="CK95" s="44"/>
      <c r="CL95" s="44"/>
      <c r="CM95" s="44"/>
      <c r="CN95" s="44"/>
      <c r="CO95" s="44"/>
      <c r="CP95" s="44"/>
      <c r="CQ95" s="44"/>
    </row>
    <row r="96" spans="1:95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45"/>
        <v>0</v>
      </c>
      <c r="AH96" s="41">
        <f t="shared" si="46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40"/>
        <v>77622</v>
      </c>
      <c r="AM96" s="41">
        <f t="shared" si="41"/>
        <v>2862</v>
      </c>
      <c r="AN96" s="41">
        <f t="shared" si="42"/>
        <v>60499</v>
      </c>
      <c r="CB96" s="44">
        <v>93</v>
      </c>
      <c r="CC96" s="18">
        <f t="shared" si="35"/>
        <v>3</v>
      </c>
      <c r="CD96" s="18">
        <f t="shared" si="36"/>
        <v>1606005</v>
      </c>
      <c r="CE96" s="44" t="str">
        <f t="shared" si="37"/>
        <v>初级神器2配件1-13级</v>
      </c>
      <c r="CF96" s="43" t="s">
        <v>1061</v>
      </c>
      <c r="CG96" s="18">
        <f t="shared" si="38"/>
        <v>13</v>
      </c>
      <c r="CH96" s="18" t="str">
        <f t="shared" si="39"/>
        <v>金币</v>
      </c>
      <c r="CI96" s="44"/>
      <c r="CJ96" s="44"/>
      <c r="CK96" s="44"/>
      <c r="CL96" s="44"/>
      <c r="CM96" s="44"/>
      <c r="CN96" s="44"/>
      <c r="CO96" s="44"/>
      <c r="CP96" s="44"/>
      <c r="CQ96" s="44"/>
    </row>
    <row r="97" spans="1:95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45"/>
        <v>0</v>
      </c>
      <c r="AH97" s="41">
        <f t="shared" si="46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40"/>
        <v>77622</v>
      </c>
      <c r="AM97" s="41">
        <f t="shared" si="41"/>
        <v>2862</v>
      </c>
      <c r="AN97" s="41">
        <f t="shared" si="42"/>
        <v>60499</v>
      </c>
      <c r="CB97" s="44">
        <v>94</v>
      </c>
      <c r="CC97" s="18">
        <f t="shared" si="35"/>
        <v>3</v>
      </c>
      <c r="CD97" s="18">
        <f t="shared" si="36"/>
        <v>1606005</v>
      </c>
      <c r="CE97" s="44" t="str">
        <f t="shared" si="37"/>
        <v>初级神器2配件1-14级</v>
      </c>
      <c r="CF97" s="43" t="s">
        <v>1061</v>
      </c>
      <c r="CG97" s="18">
        <f t="shared" si="38"/>
        <v>14</v>
      </c>
      <c r="CH97" s="18" t="str">
        <f t="shared" si="39"/>
        <v>金币</v>
      </c>
      <c r="CI97" s="44"/>
      <c r="CJ97" s="44"/>
      <c r="CK97" s="44"/>
      <c r="CL97" s="44"/>
      <c r="CM97" s="44"/>
      <c r="CN97" s="44"/>
      <c r="CO97" s="44"/>
      <c r="CP97" s="44"/>
      <c r="CQ97" s="44"/>
    </row>
    <row r="98" spans="1:95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45"/>
        <v>0</v>
      </c>
      <c r="AH98" s="41">
        <f t="shared" si="46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40"/>
        <v>77622</v>
      </c>
      <c r="AM98" s="41">
        <f t="shared" si="41"/>
        <v>2862</v>
      </c>
      <c r="AN98" s="41">
        <f t="shared" si="42"/>
        <v>60499</v>
      </c>
      <c r="CB98" s="44">
        <v>95</v>
      </c>
      <c r="CC98" s="18">
        <f t="shared" si="35"/>
        <v>3</v>
      </c>
      <c r="CD98" s="18">
        <f t="shared" si="36"/>
        <v>1606005</v>
      </c>
      <c r="CE98" s="44" t="str">
        <f t="shared" si="37"/>
        <v>初级神器2配件1-15级</v>
      </c>
      <c r="CF98" s="43" t="s">
        <v>1061</v>
      </c>
      <c r="CG98" s="18">
        <f t="shared" si="38"/>
        <v>15</v>
      </c>
      <c r="CH98" s="18" t="str">
        <f t="shared" si="39"/>
        <v>金币</v>
      </c>
      <c r="CI98" s="44"/>
      <c r="CJ98" s="44"/>
      <c r="CK98" s="44"/>
      <c r="CL98" s="44"/>
      <c r="CM98" s="44"/>
      <c r="CN98" s="44"/>
      <c r="CO98" s="44"/>
      <c r="CP98" s="44"/>
      <c r="CQ98" s="44"/>
    </row>
    <row r="99" spans="1:95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45"/>
        <v>0</v>
      </c>
      <c r="AH99" s="41">
        <f t="shared" si="46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40"/>
        <v>77622</v>
      </c>
      <c r="AM99" s="41">
        <f t="shared" si="41"/>
        <v>2862</v>
      </c>
      <c r="AN99" s="41">
        <f t="shared" si="42"/>
        <v>60499</v>
      </c>
      <c r="CB99" s="44">
        <v>96</v>
      </c>
      <c r="CC99" s="18">
        <f t="shared" si="35"/>
        <v>3</v>
      </c>
      <c r="CD99" s="18">
        <f t="shared" si="36"/>
        <v>1606005</v>
      </c>
      <c r="CE99" s="44" t="str">
        <f t="shared" si="37"/>
        <v>初级神器2配件1-16级</v>
      </c>
      <c r="CF99" s="43" t="s">
        <v>1061</v>
      </c>
      <c r="CG99" s="18">
        <f t="shared" si="38"/>
        <v>16</v>
      </c>
      <c r="CH99" s="18" t="str">
        <f t="shared" si="39"/>
        <v>金币</v>
      </c>
      <c r="CI99" s="44"/>
      <c r="CJ99" s="44"/>
      <c r="CK99" s="44"/>
      <c r="CL99" s="44"/>
      <c r="CM99" s="44"/>
      <c r="CN99" s="44"/>
      <c r="CO99" s="44"/>
      <c r="CP99" s="44"/>
      <c r="CQ99" s="44"/>
    </row>
    <row r="100" spans="1:95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45"/>
        <v>0</v>
      </c>
      <c r="AH100" s="41">
        <f t="shared" si="46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40"/>
        <v>77622</v>
      </c>
      <c r="AM100" s="41">
        <f t="shared" si="41"/>
        <v>2862</v>
      </c>
      <c r="AN100" s="41">
        <f t="shared" si="42"/>
        <v>60499</v>
      </c>
      <c r="CB100" s="44">
        <v>97</v>
      </c>
      <c r="CC100" s="18">
        <f t="shared" si="35"/>
        <v>3</v>
      </c>
      <c r="CD100" s="18">
        <f t="shared" si="36"/>
        <v>1606005</v>
      </c>
      <c r="CE100" s="44" t="str">
        <f t="shared" si="37"/>
        <v>初级神器2配件1-17级</v>
      </c>
      <c r="CF100" s="43" t="s">
        <v>1061</v>
      </c>
      <c r="CG100" s="18">
        <f t="shared" si="38"/>
        <v>17</v>
      </c>
      <c r="CH100" s="18" t="str">
        <f t="shared" si="39"/>
        <v>金币</v>
      </c>
      <c r="CI100" s="44"/>
      <c r="CJ100" s="44"/>
      <c r="CK100" s="44"/>
      <c r="CL100" s="44"/>
      <c r="CM100" s="44"/>
      <c r="CN100" s="44"/>
      <c r="CO100" s="44"/>
      <c r="CP100" s="44"/>
      <c r="CQ100" s="44"/>
    </row>
    <row r="101" spans="1:95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45"/>
        <v>0</v>
      </c>
      <c r="AH101" s="41">
        <f t="shared" si="46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40"/>
        <v>77622</v>
      </c>
      <c r="AM101" s="41">
        <f t="shared" si="41"/>
        <v>2862</v>
      </c>
      <c r="AN101" s="41">
        <f t="shared" si="42"/>
        <v>60499</v>
      </c>
      <c r="CB101" s="44">
        <v>98</v>
      </c>
      <c r="CC101" s="18">
        <f t="shared" si="35"/>
        <v>3</v>
      </c>
      <c r="CD101" s="18">
        <f t="shared" si="36"/>
        <v>1606005</v>
      </c>
      <c r="CE101" s="44" t="str">
        <f t="shared" si="37"/>
        <v>初级神器2配件1-18级</v>
      </c>
      <c r="CF101" s="43" t="s">
        <v>1061</v>
      </c>
      <c r="CG101" s="18">
        <f t="shared" si="38"/>
        <v>18</v>
      </c>
      <c r="CH101" s="18" t="str">
        <f t="shared" si="39"/>
        <v>金币</v>
      </c>
      <c r="CI101" s="44"/>
      <c r="CJ101" s="44"/>
      <c r="CK101" s="44"/>
      <c r="CL101" s="44"/>
      <c r="CM101" s="44"/>
      <c r="CN101" s="44"/>
      <c r="CO101" s="44"/>
      <c r="CP101" s="44"/>
      <c r="CQ101" s="44"/>
    </row>
    <row r="102" spans="1:95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45"/>
        <v>0</v>
      </c>
      <c r="AH102" s="41">
        <f t="shared" si="46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40"/>
        <v>77622</v>
      </c>
      <c r="AM102" s="41">
        <f t="shared" si="41"/>
        <v>2862</v>
      </c>
      <c r="AN102" s="41">
        <f t="shared" si="42"/>
        <v>60499</v>
      </c>
      <c r="CB102" s="44">
        <v>99</v>
      </c>
      <c r="CC102" s="18">
        <f t="shared" si="35"/>
        <v>3</v>
      </c>
      <c r="CD102" s="18">
        <f t="shared" si="36"/>
        <v>1606005</v>
      </c>
      <c r="CE102" s="44" t="str">
        <f t="shared" si="37"/>
        <v>初级神器2配件1-19级</v>
      </c>
      <c r="CF102" s="43" t="s">
        <v>1061</v>
      </c>
      <c r="CG102" s="18">
        <f t="shared" si="38"/>
        <v>19</v>
      </c>
      <c r="CH102" s="18" t="str">
        <f t="shared" si="39"/>
        <v>金币</v>
      </c>
      <c r="CI102" s="44"/>
      <c r="CJ102" s="44"/>
      <c r="CK102" s="44"/>
      <c r="CL102" s="44"/>
      <c r="CM102" s="44"/>
      <c r="CN102" s="44"/>
      <c r="CO102" s="44"/>
      <c r="CP102" s="44"/>
      <c r="CQ102" s="44"/>
    </row>
    <row r="103" spans="1:95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45"/>
        <v>0</v>
      </c>
      <c r="AH103" s="41">
        <f t="shared" si="46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40"/>
        <v>77622</v>
      </c>
      <c r="AM103" s="41">
        <f t="shared" si="41"/>
        <v>2862</v>
      </c>
      <c r="AN103" s="41">
        <f t="shared" si="42"/>
        <v>60499</v>
      </c>
      <c r="CB103" s="44">
        <v>100</v>
      </c>
      <c r="CC103" s="18">
        <f t="shared" si="35"/>
        <v>3</v>
      </c>
      <c r="CD103" s="18">
        <f t="shared" si="36"/>
        <v>1606005</v>
      </c>
      <c r="CE103" s="44" t="str">
        <f t="shared" si="37"/>
        <v>初级神器2配件1-20级</v>
      </c>
      <c r="CF103" s="43" t="s">
        <v>1061</v>
      </c>
      <c r="CG103" s="18">
        <f t="shared" si="38"/>
        <v>20</v>
      </c>
      <c r="CH103" s="18" t="str">
        <f t="shared" si="39"/>
        <v>金币</v>
      </c>
      <c r="CI103" s="44"/>
      <c r="CJ103" s="44"/>
      <c r="CK103" s="44"/>
      <c r="CL103" s="44"/>
      <c r="CM103" s="44"/>
      <c r="CN103" s="44"/>
      <c r="CO103" s="44"/>
      <c r="CP103" s="44"/>
      <c r="CQ103" s="44"/>
    </row>
    <row r="104" spans="1:95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45"/>
        <v>0</v>
      </c>
      <c r="AH104" s="41">
        <f t="shared" si="46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40"/>
        <v>77622</v>
      </c>
      <c r="AM104" s="41">
        <f t="shared" si="41"/>
        <v>2862</v>
      </c>
      <c r="AN104" s="41">
        <f t="shared" si="42"/>
        <v>60499</v>
      </c>
      <c r="CB104" s="44">
        <v>101</v>
      </c>
      <c r="CC104" s="18">
        <f t="shared" si="35"/>
        <v>3</v>
      </c>
      <c r="CD104" s="18">
        <f t="shared" si="36"/>
        <v>1606005</v>
      </c>
      <c r="CE104" s="44" t="str">
        <f t="shared" si="37"/>
        <v>初级神器2配件1-21级</v>
      </c>
      <c r="CF104" s="43" t="s">
        <v>1061</v>
      </c>
      <c r="CG104" s="18">
        <f t="shared" si="38"/>
        <v>21</v>
      </c>
      <c r="CH104" s="18" t="str">
        <f t="shared" si="39"/>
        <v>金币</v>
      </c>
      <c r="CI104" s="44"/>
      <c r="CJ104" s="44"/>
      <c r="CK104" s="44"/>
      <c r="CL104" s="44"/>
      <c r="CM104" s="44"/>
      <c r="CN104" s="44"/>
      <c r="CO104" s="44"/>
      <c r="CP104" s="44"/>
      <c r="CQ104" s="44"/>
    </row>
    <row r="105" spans="1:95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45"/>
        <v>0</v>
      </c>
      <c r="AH105" s="41">
        <f t="shared" si="46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47">INT(AI105/AI$2*AG$2+AI105)</f>
        <v>77622</v>
      </c>
      <c r="AM105" s="41">
        <f t="shared" ref="AM105:AM168" si="48">INT(AJ105/AJ$2*AH$2+AJ105)</f>
        <v>2862</v>
      </c>
      <c r="AN105" s="41">
        <f t="shared" ref="AN105:AN168" si="49">INT(AK105/AK$2*AI$2+AK105)</f>
        <v>60499</v>
      </c>
      <c r="CB105" s="44">
        <v>102</v>
      </c>
      <c r="CC105" s="18">
        <f t="shared" si="35"/>
        <v>3</v>
      </c>
      <c r="CD105" s="18">
        <f t="shared" si="36"/>
        <v>1606005</v>
      </c>
      <c r="CE105" s="44" t="str">
        <f t="shared" si="37"/>
        <v>初级神器2配件1-22级</v>
      </c>
      <c r="CF105" s="43" t="s">
        <v>1061</v>
      </c>
      <c r="CG105" s="18">
        <f t="shared" si="38"/>
        <v>22</v>
      </c>
      <c r="CH105" s="18" t="str">
        <f t="shared" si="39"/>
        <v>金币</v>
      </c>
      <c r="CI105" s="44"/>
      <c r="CJ105" s="44"/>
      <c r="CK105" s="44"/>
      <c r="CL105" s="44"/>
      <c r="CM105" s="44"/>
      <c r="CN105" s="44"/>
      <c r="CO105" s="44"/>
      <c r="CP105" s="44"/>
      <c r="CQ105" s="44"/>
    </row>
    <row r="106" spans="1:95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45"/>
        <v>0</v>
      </c>
      <c r="AH106" s="41">
        <f t="shared" si="46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47"/>
        <v>77622</v>
      </c>
      <c r="AM106" s="41">
        <f t="shared" si="48"/>
        <v>2862</v>
      </c>
      <c r="AN106" s="41">
        <f t="shared" si="49"/>
        <v>60499</v>
      </c>
      <c r="CB106" s="44">
        <v>103</v>
      </c>
      <c r="CC106" s="18">
        <f t="shared" si="35"/>
        <v>3</v>
      </c>
      <c r="CD106" s="18">
        <f t="shared" si="36"/>
        <v>1606005</v>
      </c>
      <c r="CE106" s="44" t="str">
        <f t="shared" si="37"/>
        <v>初级神器2配件1-23级</v>
      </c>
      <c r="CF106" s="43" t="s">
        <v>1061</v>
      </c>
      <c r="CG106" s="18">
        <f t="shared" si="38"/>
        <v>23</v>
      </c>
      <c r="CH106" s="18" t="str">
        <f t="shared" si="39"/>
        <v>金币</v>
      </c>
      <c r="CI106" s="44"/>
      <c r="CJ106" s="44"/>
      <c r="CK106" s="44"/>
      <c r="CL106" s="44"/>
      <c r="CM106" s="44"/>
      <c r="CN106" s="44"/>
      <c r="CO106" s="44"/>
      <c r="CP106" s="44"/>
      <c r="CQ106" s="44"/>
    </row>
    <row r="107" spans="1:95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45"/>
        <v>0</v>
      </c>
      <c r="AH107" s="41">
        <f t="shared" si="46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47"/>
        <v>77622</v>
      </c>
      <c r="AM107" s="41">
        <f t="shared" si="48"/>
        <v>2862</v>
      </c>
      <c r="AN107" s="41">
        <f t="shared" si="49"/>
        <v>60499</v>
      </c>
      <c r="CB107" s="44">
        <v>104</v>
      </c>
      <c r="CC107" s="18">
        <f t="shared" si="35"/>
        <v>3</v>
      </c>
      <c r="CD107" s="18">
        <f t="shared" si="36"/>
        <v>1606005</v>
      </c>
      <c r="CE107" s="44" t="str">
        <f t="shared" si="37"/>
        <v>初级神器2配件1-24级</v>
      </c>
      <c r="CF107" s="43" t="s">
        <v>1061</v>
      </c>
      <c r="CG107" s="18">
        <f t="shared" si="38"/>
        <v>24</v>
      </c>
      <c r="CH107" s="18" t="str">
        <f t="shared" si="39"/>
        <v>金币</v>
      </c>
      <c r="CI107" s="44"/>
      <c r="CJ107" s="44"/>
      <c r="CK107" s="44"/>
      <c r="CL107" s="44"/>
      <c r="CM107" s="44"/>
      <c r="CN107" s="44"/>
      <c r="CO107" s="44"/>
      <c r="CP107" s="44"/>
      <c r="CQ107" s="44"/>
    </row>
    <row r="108" spans="1:95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45"/>
        <v>0</v>
      </c>
      <c r="AH108" s="41">
        <f t="shared" si="46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47"/>
        <v>77622</v>
      </c>
      <c r="AM108" s="41">
        <f t="shared" si="48"/>
        <v>2862</v>
      </c>
      <c r="AN108" s="41">
        <f t="shared" si="49"/>
        <v>60499</v>
      </c>
      <c r="CB108" s="44">
        <v>105</v>
      </c>
      <c r="CC108" s="18">
        <f t="shared" si="35"/>
        <v>3</v>
      </c>
      <c r="CD108" s="18">
        <f t="shared" si="36"/>
        <v>1606005</v>
      </c>
      <c r="CE108" s="44" t="str">
        <f t="shared" si="37"/>
        <v>初级神器2配件1-25级</v>
      </c>
      <c r="CF108" s="43" t="s">
        <v>1061</v>
      </c>
      <c r="CG108" s="18">
        <f t="shared" si="38"/>
        <v>25</v>
      </c>
      <c r="CH108" s="18" t="str">
        <f t="shared" si="39"/>
        <v>金币</v>
      </c>
      <c r="CI108" s="44"/>
      <c r="CJ108" s="44"/>
      <c r="CK108" s="44"/>
      <c r="CL108" s="44"/>
      <c r="CM108" s="44"/>
      <c r="CN108" s="44"/>
      <c r="CO108" s="44"/>
      <c r="CP108" s="44"/>
      <c r="CQ108" s="44"/>
    </row>
    <row r="109" spans="1:95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45"/>
        <v>0</v>
      </c>
      <c r="AH109" s="41">
        <f t="shared" si="46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47"/>
        <v>77622</v>
      </c>
      <c r="AM109" s="41">
        <f t="shared" si="48"/>
        <v>2862</v>
      </c>
      <c r="AN109" s="41">
        <f t="shared" si="49"/>
        <v>60499</v>
      </c>
      <c r="CB109" s="44">
        <v>106</v>
      </c>
      <c r="CC109" s="18">
        <f t="shared" si="35"/>
        <v>3</v>
      </c>
      <c r="CD109" s="18">
        <f t="shared" si="36"/>
        <v>1606005</v>
      </c>
      <c r="CE109" s="44" t="str">
        <f t="shared" si="37"/>
        <v>初级神器2配件1-26级</v>
      </c>
      <c r="CF109" s="43" t="s">
        <v>1061</v>
      </c>
      <c r="CG109" s="18">
        <f t="shared" si="38"/>
        <v>26</v>
      </c>
      <c r="CH109" s="18" t="str">
        <f t="shared" si="39"/>
        <v>金币</v>
      </c>
      <c r="CI109" s="44"/>
      <c r="CJ109" s="44"/>
      <c r="CK109" s="44"/>
      <c r="CL109" s="44"/>
      <c r="CM109" s="44"/>
      <c r="CN109" s="44"/>
      <c r="CO109" s="44"/>
      <c r="CP109" s="44"/>
      <c r="CQ109" s="44"/>
    </row>
    <row r="110" spans="1:95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45"/>
        <v>0</v>
      </c>
      <c r="AH110" s="41">
        <f t="shared" si="46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47"/>
        <v>77622</v>
      </c>
      <c r="AM110" s="41">
        <f t="shared" si="48"/>
        <v>2862</v>
      </c>
      <c r="AN110" s="41">
        <f t="shared" si="49"/>
        <v>60499</v>
      </c>
      <c r="CB110" s="44">
        <v>107</v>
      </c>
      <c r="CC110" s="18">
        <f t="shared" si="35"/>
        <v>3</v>
      </c>
      <c r="CD110" s="18">
        <f t="shared" si="36"/>
        <v>1606005</v>
      </c>
      <c r="CE110" s="44" t="str">
        <f t="shared" si="37"/>
        <v>初级神器2配件1-27级</v>
      </c>
      <c r="CF110" s="43" t="s">
        <v>1061</v>
      </c>
      <c r="CG110" s="18">
        <f t="shared" si="38"/>
        <v>27</v>
      </c>
      <c r="CH110" s="18" t="str">
        <f t="shared" si="39"/>
        <v>金币</v>
      </c>
      <c r="CI110" s="44"/>
      <c r="CJ110" s="44"/>
      <c r="CK110" s="44"/>
      <c r="CL110" s="44"/>
      <c r="CM110" s="44"/>
      <c r="CN110" s="44"/>
      <c r="CO110" s="44"/>
      <c r="CP110" s="44"/>
      <c r="CQ110" s="44"/>
    </row>
    <row r="111" spans="1:95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45"/>
        <v>0</v>
      </c>
      <c r="AH111" s="41">
        <f t="shared" si="46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47"/>
        <v>77622</v>
      </c>
      <c r="AM111" s="41">
        <f t="shared" si="48"/>
        <v>2862</v>
      </c>
      <c r="AN111" s="41">
        <f t="shared" si="49"/>
        <v>60499</v>
      </c>
      <c r="CB111" s="44">
        <v>108</v>
      </c>
      <c r="CC111" s="18">
        <f t="shared" si="35"/>
        <v>3</v>
      </c>
      <c r="CD111" s="18">
        <f t="shared" si="36"/>
        <v>1606005</v>
      </c>
      <c r="CE111" s="44" t="str">
        <f t="shared" si="37"/>
        <v>初级神器2配件1-28级</v>
      </c>
      <c r="CF111" s="43" t="s">
        <v>1061</v>
      </c>
      <c r="CG111" s="18">
        <f t="shared" si="38"/>
        <v>28</v>
      </c>
      <c r="CH111" s="18" t="str">
        <f t="shared" si="39"/>
        <v>金币</v>
      </c>
      <c r="CI111" s="44"/>
      <c r="CJ111" s="44"/>
      <c r="CK111" s="44"/>
      <c r="CL111" s="44"/>
      <c r="CM111" s="44"/>
      <c r="CN111" s="44"/>
      <c r="CO111" s="44"/>
      <c r="CP111" s="44"/>
      <c r="CQ111" s="44"/>
    </row>
    <row r="112" spans="1:95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45"/>
        <v>0</v>
      </c>
      <c r="AH112" s="41">
        <f t="shared" si="46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47"/>
        <v>77622</v>
      </c>
      <c r="AM112" s="41">
        <f t="shared" si="48"/>
        <v>2862</v>
      </c>
      <c r="AN112" s="41">
        <f t="shared" si="49"/>
        <v>60499</v>
      </c>
      <c r="CB112" s="44">
        <v>109</v>
      </c>
      <c r="CC112" s="18">
        <f t="shared" si="35"/>
        <v>3</v>
      </c>
      <c r="CD112" s="18">
        <f t="shared" si="36"/>
        <v>1606005</v>
      </c>
      <c r="CE112" s="44" t="str">
        <f t="shared" si="37"/>
        <v>初级神器2配件1-29级</v>
      </c>
      <c r="CF112" s="43" t="s">
        <v>1061</v>
      </c>
      <c r="CG112" s="18">
        <f t="shared" si="38"/>
        <v>29</v>
      </c>
      <c r="CH112" s="18" t="str">
        <f t="shared" si="39"/>
        <v>金币</v>
      </c>
      <c r="CI112" s="44"/>
      <c r="CJ112" s="44"/>
      <c r="CK112" s="44"/>
      <c r="CL112" s="44"/>
      <c r="CM112" s="44"/>
      <c r="CN112" s="44"/>
      <c r="CO112" s="44"/>
      <c r="CP112" s="44"/>
      <c r="CQ112" s="44"/>
    </row>
    <row r="113" spans="1:95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45"/>
        <v>0</v>
      </c>
      <c r="AH113" s="41">
        <f t="shared" si="46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47"/>
        <v>77622</v>
      </c>
      <c r="AM113" s="41">
        <f t="shared" si="48"/>
        <v>2862</v>
      </c>
      <c r="AN113" s="41">
        <f t="shared" si="49"/>
        <v>60499</v>
      </c>
      <c r="CB113" s="44">
        <v>110</v>
      </c>
      <c r="CC113" s="18">
        <f t="shared" si="35"/>
        <v>3</v>
      </c>
      <c r="CD113" s="18">
        <f t="shared" si="36"/>
        <v>1606005</v>
      </c>
      <c r="CE113" s="44" t="str">
        <f t="shared" si="37"/>
        <v>初级神器2配件1-30级</v>
      </c>
      <c r="CF113" s="43" t="s">
        <v>1061</v>
      </c>
      <c r="CG113" s="18">
        <f t="shared" si="38"/>
        <v>30</v>
      </c>
      <c r="CH113" s="18" t="str">
        <f t="shared" si="39"/>
        <v>金币</v>
      </c>
      <c r="CI113" s="44"/>
      <c r="CJ113" s="44"/>
      <c r="CK113" s="44"/>
      <c r="CL113" s="44"/>
      <c r="CM113" s="44"/>
      <c r="CN113" s="44"/>
      <c r="CO113" s="44"/>
      <c r="CP113" s="44"/>
      <c r="CQ113" s="44"/>
    </row>
    <row r="114" spans="1:95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45"/>
        <v>0</v>
      </c>
      <c r="AH114" s="41">
        <f t="shared" si="46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47"/>
        <v>77622</v>
      </c>
      <c r="AM114" s="41">
        <f t="shared" si="48"/>
        <v>2862</v>
      </c>
      <c r="AN114" s="41">
        <f t="shared" si="49"/>
        <v>60499</v>
      </c>
      <c r="CB114" s="44">
        <v>111</v>
      </c>
      <c r="CC114" s="18">
        <f t="shared" si="35"/>
        <v>3</v>
      </c>
      <c r="CD114" s="18">
        <f t="shared" si="36"/>
        <v>1606005</v>
      </c>
      <c r="CE114" s="44" t="str">
        <f t="shared" si="37"/>
        <v>初级神器2配件1-31级</v>
      </c>
      <c r="CF114" s="43" t="s">
        <v>1061</v>
      </c>
      <c r="CG114" s="18">
        <f t="shared" si="38"/>
        <v>31</v>
      </c>
      <c r="CH114" s="18" t="str">
        <f t="shared" si="39"/>
        <v>金币</v>
      </c>
      <c r="CI114" s="44"/>
      <c r="CJ114" s="44"/>
      <c r="CK114" s="44"/>
      <c r="CL114" s="44"/>
      <c r="CM114" s="44"/>
      <c r="CN114" s="44"/>
      <c r="CO114" s="44"/>
      <c r="CP114" s="44"/>
      <c r="CQ114" s="44"/>
    </row>
    <row r="115" spans="1:95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45"/>
        <v>0</v>
      </c>
      <c r="AH115" s="41">
        <f t="shared" si="46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47"/>
        <v>77622</v>
      </c>
      <c r="AM115" s="41">
        <f t="shared" si="48"/>
        <v>2862</v>
      </c>
      <c r="AN115" s="41">
        <f t="shared" si="49"/>
        <v>60499</v>
      </c>
      <c r="CB115" s="44">
        <v>112</v>
      </c>
      <c r="CC115" s="18">
        <f t="shared" si="35"/>
        <v>3</v>
      </c>
      <c r="CD115" s="18">
        <f t="shared" si="36"/>
        <v>1606005</v>
      </c>
      <c r="CE115" s="44" t="str">
        <f t="shared" si="37"/>
        <v>初级神器2配件1-32级</v>
      </c>
      <c r="CF115" s="43" t="s">
        <v>1061</v>
      </c>
      <c r="CG115" s="18">
        <f t="shared" si="38"/>
        <v>32</v>
      </c>
      <c r="CH115" s="18" t="str">
        <f t="shared" si="39"/>
        <v>金币</v>
      </c>
      <c r="CI115" s="44"/>
      <c r="CJ115" s="44"/>
      <c r="CK115" s="44"/>
      <c r="CL115" s="44"/>
      <c r="CM115" s="44"/>
      <c r="CN115" s="44"/>
      <c r="CO115" s="44"/>
      <c r="CP115" s="44"/>
      <c r="CQ115" s="44"/>
    </row>
    <row r="116" spans="1:95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45"/>
        <v>0</v>
      </c>
      <c r="AH116" s="41">
        <f t="shared" si="46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47"/>
        <v>77622</v>
      </c>
      <c r="AM116" s="41">
        <f t="shared" si="48"/>
        <v>2862</v>
      </c>
      <c r="AN116" s="41">
        <f t="shared" si="49"/>
        <v>60499</v>
      </c>
      <c r="CB116" s="44">
        <v>113</v>
      </c>
      <c r="CC116" s="18">
        <f t="shared" si="35"/>
        <v>3</v>
      </c>
      <c r="CD116" s="18">
        <f t="shared" si="36"/>
        <v>1606005</v>
      </c>
      <c r="CE116" s="44" t="str">
        <f t="shared" si="37"/>
        <v>初级神器2配件1-33级</v>
      </c>
      <c r="CF116" s="43" t="s">
        <v>1061</v>
      </c>
      <c r="CG116" s="18">
        <f t="shared" si="38"/>
        <v>33</v>
      </c>
      <c r="CH116" s="18" t="str">
        <f t="shared" si="39"/>
        <v>金币</v>
      </c>
      <c r="CI116" s="44"/>
      <c r="CJ116" s="44"/>
      <c r="CK116" s="44"/>
      <c r="CL116" s="44"/>
      <c r="CM116" s="44"/>
      <c r="CN116" s="44"/>
      <c r="CO116" s="44"/>
      <c r="CP116" s="44"/>
      <c r="CQ116" s="44"/>
    </row>
    <row r="117" spans="1:95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45"/>
        <v>0</v>
      </c>
      <c r="AH117" s="41">
        <f t="shared" si="46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47"/>
        <v>77622</v>
      </c>
      <c r="AM117" s="41">
        <f t="shared" si="48"/>
        <v>2862</v>
      </c>
      <c r="AN117" s="41">
        <f t="shared" si="49"/>
        <v>60499</v>
      </c>
      <c r="CB117" s="44">
        <v>114</v>
      </c>
      <c r="CC117" s="18">
        <f t="shared" si="35"/>
        <v>3</v>
      </c>
      <c r="CD117" s="18">
        <f t="shared" si="36"/>
        <v>1606005</v>
      </c>
      <c r="CE117" s="44" t="str">
        <f t="shared" si="37"/>
        <v>初级神器2配件1-34级</v>
      </c>
      <c r="CF117" s="43" t="s">
        <v>1061</v>
      </c>
      <c r="CG117" s="18">
        <f t="shared" si="38"/>
        <v>34</v>
      </c>
      <c r="CH117" s="18" t="str">
        <f t="shared" si="39"/>
        <v>金币</v>
      </c>
      <c r="CI117" s="44"/>
      <c r="CJ117" s="44"/>
      <c r="CK117" s="44"/>
      <c r="CL117" s="44"/>
      <c r="CM117" s="44"/>
      <c r="CN117" s="44"/>
      <c r="CO117" s="44"/>
      <c r="CP117" s="44"/>
      <c r="CQ117" s="44"/>
    </row>
    <row r="118" spans="1:95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45"/>
        <v>0</v>
      </c>
      <c r="AH118" s="41">
        <f t="shared" si="46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47"/>
        <v>77622</v>
      </c>
      <c r="AM118" s="41">
        <f t="shared" si="48"/>
        <v>2862</v>
      </c>
      <c r="AN118" s="41">
        <f t="shared" si="49"/>
        <v>60499</v>
      </c>
      <c r="CB118" s="44">
        <v>115</v>
      </c>
      <c r="CC118" s="18">
        <f t="shared" si="35"/>
        <v>3</v>
      </c>
      <c r="CD118" s="18">
        <f t="shared" si="36"/>
        <v>1606005</v>
      </c>
      <c r="CE118" s="44" t="str">
        <f t="shared" si="37"/>
        <v>初级神器2配件1-35级</v>
      </c>
      <c r="CF118" s="43" t="s">
        <v>1061</v>
      </c>
      <c r="CG118" s="18">
        <f t="shared" si="38"/>
        <v>35</v>
      </c>
      <c r="CH118" s="18" t="str">
        <f t="shared" si="39"/>
        <v>金币</v>
      </c>
      <c r="CI118" s="44"/>
      <c r="CJ118" s="44"/>
      <c r="CK118" s="44"/>
      <c r="CL118" s="44"/>
      <c r="CM118" s="44"/>
      <c r="CN118" s="44"/>
      <c r="CO118" s="44"/>
      <c r="CP118" s="44"/>
      <c r="CQ118" s="44"/>
    </row>
    <row r="119" spans="1:95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45"/>
        <v>0</v>
      </c>
      <c r="AH119" s="41">
        <f t="shared" si="46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47"/>
        <v>77622</v>
      </c>
      <c r="AM119" s="41">
        <f t="shared" si="48"/>
        <v>2862</v>
      </c>
      <c r="AN119" s="41">
        <f t="shared" si="49"/>
        <v>60499</v>
      </c>
      <c r="CB119" s="44">
        <v>116</v>
      </c>
      <c r="CC119" s="18">
        <f t="shared" si="35"/>
        <v>3</v>
      </c>
      <c r="CD119" s="18">
        <f t="shared" si="36"/>
        <v>1606005</v>
      </c>
      <c r="CE119" s="44" t="str">
        <f t="shared" si="37"/>
        <v>初级神器2配件1-36级</v>
      </c>
      <c r="CF119" s="43" t="s">
        <v>1061</v>
      </c>
      <c r="CG119" s="18">
        <f t="shared" si="38"/>
        <v>36</v>
      </c>
      <c r="CH119" s="18" t="str">
        <f t="shared" si="39"/>
        <v>金币</v>
      </c>
      <c r="CI119" s="44"/>
      <c r="CJ119" s="44"/>
      <c r="CK119" s="44"/>
      <c r="CL119" s="44"/>
      <c r="CM119" s="44"/>
      <c r="CN119" s="44"/>
      <c r="CO119" s="44"/>
      <c r="CP119" s="44"/>
      <c r="CQ119" s="44"/>
    </row>
    <row r="120" spans="1:95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45"/>
        <v>0</v>
      </c>
      <c r="AH120" s="41">
        <f t="shared" si="46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47"/>
        <v>77622</v>
      </c>
      <c r="AM120" s="41">
        <f t="shared" si="48"/>
        <v>2862</v>
      </c>
      <c r="AN120" s="41">
        <f t="shared" si="49"/>
        <v>60499</v>
      </c>
      <c r="CB120" s="44">
        <v>117</v>
      </c>
      <c r="CC120" s="18">
        <f t="shared" si="35"/>
        <v>3</v>
      </c>
      <c r="CD120" s="18">
        <f t="shared" si="36"/>
        <v>1606005</v>
      </c>
      <c r="CE120" s="44" t="str">
        <f t="shared" si="37"/>
        <v>初级神器2配件1-37级</v>
      </c>
      <c r="CF120" s="43" t="s">
        <v>1061</v>
      </c>
      <c r="CG120" s="18">
        <f t="shared" si="38"/>
        <v>37</v>
      </c>
      <c r="CH120" s="18" t="str">
        <f t="shared" si="39"/>
        <v>金币</v>
      </c>
      <c r="CI120" s="44"/>
      <c r="CJ120" s="44"/>
      <c r="CK120" s="44"/>
      <c r="CL120" s="44"/>
      <c r="CM120" s="44"/>
      <c r="CN120" s="44"/>
      <c r="CO120" s="44"/>
      <c r="CP120" s="44"/>
      <c r="CQ120" s="44"/>
    </row>
    <row r="121" spans="1:95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45"/>
        <v>0</v>
      </c>
      <c r="AH121" s="41">
        <f t="shared" si="46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47"/>
        <v>77622</v>
      </c>
      <c r="AM121" s="41">
        <f t="shared" si="48"/>
        <v>2862</v>
      </c>
      <c r="AN121" s="41">
        <f t="shared" si="49"/>
        <v>60499</v>
      </c>
      <c r="CB121" s="44">
        <v>118</v>
      </c>
      <c r="CC121" s="18">
        <f t="shared" si="35"/>
        <v>3</v>
      </c>
      <c r="CD121" s="18">
        <f t="shared" si="36"/>
        <v>1606005</v>
      </c>
      <c r="CE121" s="44" t="str">
        <f t="shared" si="37"/>
        <v>初级神器2配件1-38级</v>
      </c>
      <c r="CF121" s="43" t="s">
        <v>1061</v>
      </c>
      <c r="CG121" s="18">
        <f t="shared" si="38"/>
        <v>38</v>
      </c>
      <c r="CH121" s="18" t="str">
        <f t="shared" si="39"/>
        <v>金币</v>
      </c>
      <c r="CI121" s="44"/>
      <c r="CJ121" s="44"/>
      <c r="CK121" s="44"/>
      <c r="CL121" s="44"/>
      <c r="CM121" s="44"/>
      <c r="CN121" s="44"/>
      <c r="CO121" s="44"/>
      <c r="CP121" s="44"/>
      <c r="CQ121" s="44"/>
    </row>
    <row r="122" spans="1:95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45"/>
        <v>0</v>
      </c>
      <c r="AH122" s="41">
        <f t="shared" si="46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47"/>
        <v>77622</v>
      </c>
      <c r="AM122" s="41">
        <f t="shared" si="48"/>
        <v>2862</v>
      </c>
      <c r="AN122" s="41">
        <f t="shared" si="49"/>
        <v>60499</v>
      </c>
      <c r="CB122" s="44">
        <v>119</v>
      </c>
      <c r="CC122" s="18">
        <f t="shared" si="35"/>
        <v>3</v>
      </c>
      <c r="CD122" s="18">
        <f t="shared" si="36"/>
        <v>1606005</v>
      </c>
      <c r="CE122" s="44" t="str">
        <f t="shared" si="37"/>
        <v>初级神器2配件1-39级</v>
      </c>
      <c r="CF122" s="43" t="s">
        <v>1061</v>
      </c>
      <c r="CG122" s="18">
        <f t="shared" si="38"/>
        <v>39</v>
      </c>
      <c r="CH122" s="18" t="str">
        <f t="shared" si="39"/>
        <v>金币</v>
      </c>
      <c r="CI122" s="44"/>
      <c r="CJ122" s="44"/>
      <c r="CK122" s="44"/>
      <c r="CL122" s="44"/>
      <c r="CM122" s="44"/>
      <c r="CN122" s="44"/>
      <c r="CO122" s="44"/>
      <c r="CP122" s="44"/>
      <c r="CQ122" s="44"/>
    </row>
    <row r="123" spans="1:95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45"/>
        <v>0</v>
      </c>
      <c r="AH123" s="41">
        <f t="shared" si="46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47"/>
        <v>77622</v>
      </c>
      <c r="AM123" s="41">
        <f t="shared" si="48"/>
        <v>2862</v>
      </c>
      <c r="AN123" s="41">
        <f t="shared" si="49"/>
        <v>60499</v>
      </c>
      <c r="CB123" s="44">
        <v>120</v>
      </c>
      <c r="CC123" s="18">
        <f t="shared" si="35"/>
        <v>3</v>
      </c>
      <c r="CD123" s="18">
        <f t="shared" si="36"/>
        <v>1606005</v>
      </c>
      <c r="CE123" s="44" t="str">
        <f t="shared" si="37"/>
        <v>初级神器2配件1-40级</v>
      </c>
      <c r="CF123" s="43" t="s">
        <v>1061</v>
      </c>
      <c r="CG123" s="18">
        <f t="shared" si="38"/>
        <v>40</v>
      </c>
      <c r="CH123" s="18" t="str">
        <f t="shared" si="39"/>
        <v>金币</v>
      </c>
      <c r="CI123" s="44"/>
      <c r="CJ123" s="44"/>
      <c r="CK123" s="44"/>
      <c r="CL123" s="44"/>
      <c r="CM123" s="44"/>
      <c r="CN123" s="44"/>
      <c r="CO123" s="44"/>
      <c r="CP123" s="44"/>
      <c r="CQ123" s="44"/>
    </row>
    <row r="124" spans="1:95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45"/>
        <v>0</v>
      </c>
      <c r="AH124" s="41">
        <f t="shared" si="46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47"/>
        <v>77622</v>
      </c>
      <c r="AM124" s="41">
        <f t="shared" si="48"/>
        <v>2862</v>
      </c>
      <c r="AN124" s="41">
        <f t="shared" si="49"/>
        <v>60499</v>
      </c>
      <c r="CB124" s="44">
        <v>121</v>
      </c>
      <c r="CC124" s="18">
        <f t="shared" si="35"/>
        <v>4</v>
      </c>
      <c r="CD124" s="18">
        <f t="shared" si="36"/>
        <v>1606006</v>
      </c>
      <c r="CE124" s="44" t="str">
        <f t="shared" si="37"/>
        <v>初级神器2配件2-1级</v>
      </c>
      <c r="CF124" s="43" t="s">
        <v>1061</v>
      </c>
      <c r="CG124" s="18">
        <f t="shared" si="38"/>
        <v>1</v>
      </c>
      <c r="CH124" s="18" t="str">
        <f t="shared" si="39"/>
        <v>初级神器2配件2激活</v>
      </c>
      <c r="CI124" s="44"/>
      <c r="CJ124" s="44"/>
      <c r="CK124" s="44"/>
      <c r="CL124" s="44"/>
      <c r="CM124" s="44"/>
      <c r="CN124" s="44"/>
      <c r="CO124" s="44"/>
      <c r="CP124" s="44"/>
      <c r="CQ124" s="44"/>
    </row>
    <row r="125" spans="1:95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45"/>
        <v>0</v>
      </c>
      <c r="AH125" s="41">
        <f t="shared" si="46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47"/>
        <v>77622</v>
      </c>
      <c r="AM125" s="41">
        <f t="shared" si="48"/>
        <v>2862</v>
      </c>
      <c r="AN125" s="41">
        <f t="shared" si="49"/>
        <v>60499</v>
      </c>
      <c r="CB125" s="44">
        <v>122</v>
      </c>
      <c r="CC125" s="18">
        <f t="shared" si="35"/>
        <v>4</v>
      </c>
      <c r="CD125" s="18">
        <f t="shared" si="36"/>
        <v>1606006</v>
      </c>
      <c r="CE125" s="44" t="str">
        <f t="shared" si="37"/>
        <v>初级神器2配件2-2级</v>
      </c>
      <c r="CF125" s="43" t="s">
        <v>1061</v>
      </c>
      <c r="CG125" s="18">
        <f t="shared" si="38"/>
        <v>2</v>
      </c>
      <c r="CH125" s="18" t="str">
        <f t="shared" si="39"/>
        <v>金币</v>
      </c>
      <c r="CI125" s="44"/>
      <c r="CJ125" s="44"/>
      <c r="CK125" s="44"/>
      <c r="CL125" s="44"/>
      <c r="CM125" s="44"/>
      <c r="CN125" s="44"/>
      <c r="CO125" s="44"/>
      <c r="CP125" s="44"/>
      <c r="CQ125" s="44"/>
    </row>
    <row r="126" spans="1:95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45"/>
        <v>0</v>
      </c>
      <c r="AH126" s="41">
        <f t="shared" si="46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47"/>
        <v>77622</v>
      </c>
      <c r="AM126" s="41">
        <f t="shared" si="48"/>
        <v>2862</v>
      </c>
      <c r="AN126" s="41">
        <f t="shared" si="49"/>
        <v>60499</v>
      </c>
      <c r="CB126" s="44">
        <v>123</v>
      </c>
      <c r="CC126" s="18">
        <f t="shared" si="35"/>
        <v>4</v>
      </c>
      <c r="CD126" s="18">
        <f t="shared" si="36"/>
        <v>1606006</v>
      </c>
      <c r="CE126" s="44" t="str">
        <f t="shared" si="37"/>
        <v>初级神器2配件2-3级</v>
      </c>
      <c r="CF126" s="43" t="s">
        <v>1061</v>
      </c>
      <c r="CG126" s="18">
        <f t="shared" si="38"/>
        <v>3</v>
      </c>
      <c r="CH126" s="18" t="str">
        <f t="shared" si="39"/>
        <v>金币</v>
      </c>
      <c r="CI126" s="44"/>
      <c r="CJ126" s="44"/>
      <c r="CK126" s="44"/>
      <c r="CL126" s="44"/>
      <c r="CM126" s="44"/>
      <c r="CN126" s="44"/>
      <c r="CO126" s="44"/>
      <c r="CP126" s="44"/>
      <c r="CQ126" s="44"/>
    </row>
    <row r="127" spans="1:95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45"/>
        <v>0</v>
      </c>
      <c r="AH127" s="41">
        <f t="shared" si="46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47"/>
        <v>77622</v>
      </c>
      <c r="AM127" s="41">
        <f t="shared" si="48"/>
        <v>2862</v>
      </c>
      <c r="AN127" s="41">
        <f t="shared" si="49"/>
        <v>60499</v>
      </c>
      <c r="CB127" s="44">
        <v>124</v>
      </c>
      <c r="CC127" s="18">
        <f t="shared" si="35"/>
        <v>4</v>
      </c>
      <c r="CD127" s="18">
        <f t="shared" si="36"/>
        <v>1606006</v>
      </c>
      <c r="CE127" s="44" t="str">
        <f t="shared" si="37"/>
        <v>初级神器2配件2-4级</v>
      </c>
      <c r="CF127" s="43" t="s">
        <v>1061</v>
      </c>
      <c r="CG127" s="18">
        <f t="shared" si="38"/>
        <v>4</v>
      </c>
      <c r="CH127" s="18" t="str">
        <f t="shared" si="39"/>
        <v>金币</v>
      </c>
      <c r="CI127" s="44"/>
      <c r="CJ127" s="44"/>
      <c r="CK127" s="44"/>
      <c r="CL127" s="44"/>
      <c r="CM127" s="44"/>
      <c r="CN127" s="44"/>
      <c r="CO127" s="44"/>
      <c r="CP127" s="44"/>
      <c r="CQ127" s="44"/>
    </row>
    <row r="128" spans="1:95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45"/>
        <v>0</v>
      </c>
      <c r="AH128" s="41">
        <f t="shared" si="46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47"/>
        <v>77622</v>
      </c>
      <c r="AM128" s="41">
        <f t="shared" si="48"/>
        <v>2862</v>
      </c>
      <c r="AN128" s="41">
        <f t="shared" si="49"/>
        <v>60499</v>
      </c>
      <c r="CB128" s="44">
        <v>125</v>
      </c>
      <c r="CC128" s="18">
        <f t="shared" si="35"/>
        <v>4</v>
      </c>
      <c r="CD128" s="18">
        <f t="shared" si="36"/>
        <v>1606006</v>
      </c>
      <c r="CE128" s="44" t="str">
        <f t="shared" si="37"/>
        <v>初级神器2配件2-5级</v>
      </c>
      <c r="CF128" s="43" t="s">
        <v>1061</v>
      </c>
      <c r="CG128" s="18">
        <f t="shared" si="38"/>
        <v>5</v>
      </c>
      <c r="CH128" s="18" t="str">
        <f t="shared" si="39"/>
        <v>金币</v>
      </c>
      <c r="CI128" s="44"/>
      <c r="CJ128" s="44"/>
      <c r="CK128" s="44"/>
      <c r="CL128" s="44"/>
      <c r="CM128" s="44"/>
      <c r="CN128" s="44"/>
      <c r="CO128" s="44"/>
      <c r="CP128" s="44"/>
      <c r="CQ128" s="44"/>
    </row>
    <row r="129" spans="1:95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45"/>
        <v>0</v>
      </c>
      <c r="AH129" s="41">
        <f t="shared" si="46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47"/>
        <v>77622</v>
      </c>
      <c r="AM129" s="41">
        <f t="shared" si="48"/>
        <v>2862</v>
      </c>
      <c r="AN129" s="41">
        <f t="shared" si="49"/>
        <v>60499</v>
      </c>
      <c r="CB129" s="44">
        <v>126</v>
      </c>
      <c r="CC129" s="18">
        <f t="shared" si="35"/>
        <v>4</v>
      </c>
      <c r="CD129" s="18">
        <f t="shared" si="36"/>
        <v>1606006</v>
      </c>
      <c r="CE129" s="44" t="str">
        <f t="shared" si="37"/>
        <v>初级神器2配件2-6级</v>
      </c>
      <c r="CF129" s="43" t="s">
        <v>1061</v>
      </c>
      <c r="CG129" s="18">
        <f t="shared" si="38"/>
        <v>6</v>
      </c>
      <c r="CH129" s="18" t="str">
        <f t="shared" si="39"/>
        <v>金币</v>
      </c>
      <c r="CI129" s="44"/>
      <c r="CJ129" s="44"/>
      <c r="CK129" s="44"/>
      <c r="CL129" s="44"/>
      <c r="CM129" s="44"/>
      <c r="CN129" s="44"/>
      <c r="CO129" s="44"/>
      <c r="CP129" s="44"/>
      <c r="CQ129" s="44"/>
    </row>
    <row r="130" spans="1:95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45"/>
        <v>0</v>
      </c>
      <c r="AH130" s="41">
        <f t="shared" si="46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47"/>
        <v>77622</v>
      </c>
      <c r="AM130" s="41">
        <f t="shared" si="48"/>
        <v>2862</v>
      </c>
      <c r="AN130" s="41">
        <f t="shared" si="49"/>
        <v>60499</v>
      </c>
      <c r="CB130" s="44">
        <v>127</v>
      </c>
      <c r="CC130" s="18">
        <f t="shared" si="35"/>
        <v>4</v>
      </c>
      <c r="CD130" s="18">
        <f t="shared" si="36"/>
        <v>1606006</v>
      </c>
      <c r="CE130" s="44" t="str">
        <f t="shared" si="37"/>
        <v>初级神器2配件2-7级</v>
      </c>
      <c r="CF130" s="43" t="s">
        <v>1061</v>
      </c>
      <c r="CG130" s="18">
        <f t="shared" si="38"/>
        <v>7</v>
      </c>
      <c r="CH130" s="18" t="str">
        <f t="shared" si="39"/>
        <v>金币</v>
      </c>
      <c r="CI130" s="44"/>
      <c r="CJ130" s="44"/>
      <c r="CK130" s="44"/>
      <c r="CL130" s="44"/>
      <c r="CM130" s="44"/>
      <c r="CN130" s="44"/>
      <c r="CO130" s="44"/>
      <c r="CP130" s="44"/>
      <c r="CQ130" s="44"/>
    </row>
    <row r="131" spans="1:95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45"/>
        <v>0</v>
      </c>
      <c r="AH131" s="41">
        <f t="shared" si="46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47"/>
        <v>77622</v>
      </c>
      <c r="AM131" s="41">
        <f t="shared" si="48"/>
        <v>2862</v>
      </c>
      <c r="AN131" s="41">
        <f t="shared" si="49"/>
        <v>60499</v>
      </c>
      <c r="CB131" s="44">
        <v>128</v>
      </c>
      <c r="CC131" s="18">
        <f t="shared" si="35"/>
        <v>4</v>
      </c>
      <c r="CD131" s="18">
        <f t="shared" si="36"/>
        <v>1606006</v>
      </c>
      <c r="CE131" s="44" t="str">
        <f t="shared" si="37"/>
        <v>初级神器2配件2-8级</v>
      </c>
      <c r="CF131" s="43" t="s">
        <v>1061</v>
      </c>
      <c r="CG131" s="18">
        <f t="shared" si="38"/>
        <v>8</v>
      </c>
      <c r="CH131" s="18" t="str">
        <f t="shared" si="39"/>
        <v>金币</v>
      </c>
      <c r="CI131" s="44"/>
      <c r="CJ131" s="44"/>
      <c r="CK131" s="44"/>
      <c r="CL131" s="44"/>
      <c r="CM131" s="44"/>
      <c r="CN131" s="44"/>
      <c r="CO131" s="44"/>
      <c r="CP131" s="44"/>
      <c r="CQ131" s="44"/>
    </row>
    <row r="132" spans="1:95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45"/>
        <v>0</v>
      </c>
      <c r="AH132" s="41">
        <f t="shared" si="46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47"/>
        <v>77622</v>
      </c>
      <c r="AM132" s="41">
        <f t="shared" si="48"/>
        <v>2862</v>
      </c>
      <c r="AN132" s="41">
        <f t="shared" si="49"/>
        <v>60499</v>
      </c>
      <c r="CB132" s="44">
        <v>129</v>
      </c>
      <c r="CC132" s="18">
        <f t="shared" si="35"/>
        <v>4</v>
      </c>
      <c r="CD132" s="18">
        <f t="shared" si="36"/>
        <v>1606006</v>
      </c>
      <c r="CE132" s="44" t="str">
        <f t="shared" si="37"/>
        <v>初级神器2配件2-9级</v>
      </c>
      <c r="CF132" s="43" t="s">
        <v>1061</v>
      </c>
      <c r="CG132" s="18">
        <f t="shared" si="38"/>
        <v>9</v>
      </c>
      <c r="CH132" s="18" t="str">
        <f t="shared" si="39"/>
        <v>金币</v>
      </c>
      <c r="CI132" s="44"/>
      <c r="CJ132" s="44"/>
      <c r="CK132" s="44"/>
      <c r="CL132" s="44"/>
      <c r="CM132" s="44"/>
      <c r="CN132" s="44"/>
      <c r="CO132" s="44"/>
      <c r="CP132" s="44"/>
      <c r="CQ132" s="44"/>
    </row>
    <row r="133" spans="1:95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45"/>
        <v>0</v>
      </c>
      <c r="AH133" s="41">
        <f t="shared" si="46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47"/>
        <v>77622</v>
      </c>
      <c r="AM133" s="41">
        <f t="shared" si="48"/>
        <v>2862</v>
      </c>
      <c r="AN133" s="41">
        <f t="shared" si="49"/>
        <v>60499</v>
      </c>
      <c r="CB133" s="44">
        <v>130</v>
      </c>
      <c r="CC133" s="18">
        <f t="shared" ref="CC133:CC196" si="50">INT((CB133-1)/40)+1</f>
        <v>4</v>
      </c>
      <c r="CD133" s="18">
        <f t="shared" ref="CD133:CD196" si="51">INDEX($BQ$4:$BQ$33,CC133)</f>
        <v>1606006</v>
      </c>
      <c r="CE133" s="44" t="str">
        <f t="shared" ref="CE133:CE196" si="52">INDEX($BR$4:$BR$33,CC133)&amp;"-"&amp;CG133&amp;"级"</f>
        <v>初级神器2配件2-10级</v>
      </c>
      <c r="CF133" s="43" t="s">
        <v>1061</v>
      </c>
      <c r="CG133" s="18">
        <f t="shared" ref="CG133:CG196" si="53">MOD(CB133-1,40)+1</f>
        <v>10</v>
      </c>
      <c r="CH133" s="18" t="str">
        <f t="shared" ref="CH133:CH196" si="54">IF(CG133=1,INDEX($BR$4:$BR$33,CC133)&amp;"激活","金币")</f>
        <v>金币</v>
      </c>
      <c r="CI133" s="44"/>
      <c r="CJ133" s="44"/>
      <c r="CK133" s="44"/>
      <c r="CL133" s="44"/>
      <c r="CM133" s="44"/>
      <c r="CN133" s="44"/>
      <c r="CO133" s="44"/>
      <c r="CP133" s="44"/>
      <c r="CQ133" s="44"/>
    </row>
    <row r="134" spans="1:95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45"/>
        <v>0</v>
      </c>
      <c r="AH134" s="41">
        <f t="shared" si="46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47"/>
        <v>77622</v>
      </c>
      <c r="AM134" s="41">
        <f t="shared" si="48"/>
        <v>2862</v>
      </c>
      <c r="AN134" s="41">
        <f t="shared" si="49"/>
        <v>60499</v>
      </c>
      <c r="CB134" s="44">
        <v>131</v>
      </c>
      <c r="CC134" s="18">
        <f t="shared" si="50"/>
        <v>4</v>
      </c>
      <c r="CD134" s="18">
        <f t="shared" si="51"/>
        <v>1606006</v>
      </c>
      <c r="CE134" s="44" t="str">
        <f t="shared" si="52"/>
        <v>初级神器2配件2-11级</v>
      </c>
      <c r="CF134" s="43" t="s">
        <v>1061</v>
      </c>
      <c r="CG134" s="18">
        <f t="shared" si="53"/>
        <v>11</v>
      </c>
      <c r="CH134" s="18" t="str">
        <f t="shared" si="54"/>
        <v>金币</v>
      </c>
      <c r="CI134" s="44"/>
      <c r="CJ134" s="44"/>
      <c r="CK134" s="44"/>
      <c r="CL134" s="44"/>
      <c r="CM134" s="44"/>
      <c r="CN134" s="44"/>
      <c r="CO134" s="44"/>
      <c r="CP134" s="44"/>
      <c r="CQ134" s="44"/>
    </row>
    <row r="135" spans="1:95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45"/>
        <v>0</v>
      </c>
      <c r="AH135" s="41">
        <f t="shared" si="46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47"/>
        <v>77622</v>
      </c>
      <c r="AM135" s="41">
        <f t="shared" si="48"/>
        <v>2862</v>
      </c>
      <c r="AN135" s="41">
        <f t="shared" si="49"/>
        <v>60499</v>
      </c>
      <c r="CB135" s="44">
        <v>132</v>
      </c>
      <c r="CC135" s="18">
        <f t="shared" si="50"/>
        <v>4</v>
      </c>
      <c r="CD135" s="18">
        <f t="shared" si="51"/>
        <v>1606006</v>
      </c>
      <c r="CE135" s="44" t="str">
        <f t="shared" si="52"/>
        <v>初级神器2配件2-12级</v>
      </c>
      <c r="CF135" s="43" t="s">
        <v>1061</v>
      </c>
      <c r="CG135" s="18">
        <f t="shared" si="53"/>
        <v>12</v>
      </c>
      <c r="CH135" s="18" t="str">
        <f t="shared" si="54"/>
        <v>金币</v>
      </c>
      <c r="CI135" s="44"/>
      <c r="CJ135" s="44"/>
      <c r="CK135" s="44"/>
      <c r="CL135" s="44"/>
      <c r="CM135" s="44"/>
      <c r="CN135" s="44"/>
      <c r="CO135" s="44"/>
      <c r="CP135" s="44"/>
      <c r="CQ135" s="44"/>
    </row>
    <row r="136" spans="1:95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45"/>
        <v>0</v>
      </c>
      <c r="AH136" s="41">
        <f t="shared" si="46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47"/>
        <v>77622</v>
      </c>
      <c r="AM136" s="41">
        <f t="shared" si="48"/>
        <v>2862</v>
      </c>
      <c r="AN136" s="41">
        <f t="shared" si="49"/>
        <v>60499</v>
      </c>
      <c r="CB136" s="44">
        <v>133</v>
      </c>
      <c r="CC136" s="18">
        <f t="shared" si="50"/>
        <v>4</v>
      </c>
      <c r="CD136" s="18">
        <f t="shared" si="51"/>
        <v>1606006</v>
      </c>
      <c r="CE136" s="44" t="str">
        <f t="shared" si="52"/>
        <v>初级神器2配件2-13级</v>
      </c>
      <c r="CF136" s="43" t="s">
        <v>1061</v>
      </c>
      <c r="CG136" s="18">
        <f t="shared" si="53"/>
        <v>13</v>
      </c>
      <c r="CH136" s="18" t="str">
        <f t="shared" si="54"/>
        <v>金币</v>
      </c>
      <c r="CI136" s="44"/>
      <c r="CJ136" s="44"/>
      <c r="CK136" s="44"/>
      <c r="CL136" s="44"/>
      <c r="CM136" s="44"/>
      <c r="CN136" s="44"/>
      <c r="CO136" s="44"/>
      <c r="CP136" s="44"/>
      <c r="CQ136" s="44"/>
    </row>
    <row r="137" spans="1:95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45"/>
        <v>0</v>
      </c>
      <c r="AH137" s="41">
        <f t="shared" si="46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47"/>
        <v>77622</v>
      </c>
      <c r="AM137" s="41">
        <f t="shared" si="48"/>
        <v>2862</v>
      </c>
      <c r="AN137" s="41">
        <f t="shared" si="49"/>
        <v>60499</v>
      </c>
      <c r="CB137" s="44">
        <v>134</v>
      </c>
      <c r="CC137" s="18">
        <f t="shared" si="50"/>
        <v>4</v>
      </c>
      <c r="CD137" s="18">
        <f t="shared" si="51"/>
        <v>1606006</v>
      </c>
      <c r="CE137" s="44" t="str">
        <f t="shared" si="52"/>
        <v>初级神器2配件2-14级</v>
      </c>
      <c r="CF137" s="43" t="s">
        <v>1061</v>
      </c>
      <c r="CG137" s="18">
        <f t="shared" si="53"/>
        <v>14</v>
      </c>
      <c r="CH137" s="18" t="str">
        <f t="shared" si="54"/>
        <v>金币</v>
      </c>
      <c r="CI137" s="44"/>
      <c r="CJ137" s="44"/>
      <c r="CK137" s="44"/>
      <c r="CL137" s="44"/>
      <c r="CM137" s="44"/>
      <c r="CN137" s="44"/>
      <c r="CO137" s="44"/>
      <c r="CP137" s="44"/>
      <c r="CQ137" s="44"/>
    </row>
    <row r="138" spans="1:95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45"/>
        <v>0</v>
      </c>
      <c r="AH138" s="41">
        <f t="shared" si="46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47"/>
        <v>77622</v>
      </c>
      <c r="AM138" s="41">
        <f t="shared" si="48"/>
        <v>2862</v>
      </c>
      <c r="AN138" s="41">
        <f t="shared" si="49"/>
        <v>60499</v>
      </c>
      <c r="CB138" s="44">
        <v>135</v>
      </c>
      <c r="CC138" s="18">
        <f t="shared" si="50"/>
        <v>4</v>
      </c>
      <c r="CD138" s="18">
        <f t="shared" si="51"/>
        <v>1606006</v>
      </c>
      <c r="CE138" s="44" t="str">
        <f t="shared" si="52"/>
        <v>初级神器2配件2-15级</v>
      </c>
      <c r="CF138" s="43" t="s">
        <v>1061</v>
      </c>
      <c r="CG138" s="18">
        <f t="shared" si="53"/>
        <v>15</v>
      </c>
      <c r="CH138" s="18" t="str">
        <f t="shared" si="54"/>
        <v>金币</v>
      </c>
      <c r="CI138" s="44"/>
      <c r="CJ138" s="44"/>
      <c r="CK138" s="44"/>
      <c r="CL138" s="44"/>
      <c r="CM138" s="44"/>
      <c r="CN138" s="44"/>
      <c r="CO138" s="44"/>
      <c r="CP138" s="44"/>
      <c r="CQ138" s="44"/>
    </row>
    <row r="139" spans="1:95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45"/>
        <v>0</v>
      </c>
      <c r="AH139" s="41">
        <f t="shared" si="46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47"/>
        <v>77622</v>
      </c>
      <c r="AM139" s="41">
        <f t="shared" si="48"/>
        <v>2862</v>
      </c>
      <c r="AN139" s="41">
        <f t="shared" si="49"/>
        <v>60499</v>
      </c>
      <c r="CB139" s="44">
        <v>136</v>
      </c>
      <c r="CC139" s="18">
        <f t="shared" si="50"/>
        <v>4</v>
      </c>
      <c r="CD139" s="18">
        <f t="shared" si="51"/>
        <v>1606006</v>
      </c>
      <c r="CE139" s="44" t="str">
        <f t="shared" si="52"/>
        <v>初级神器2配件2-16级</v>
      </c>
      <c r="CF139" s="43" t="s">
        <v>1061</v>
      </c>
      <c r="CG139" s="18">
        <f t="shared" si="53"/>
        <v>16</v>
      </c>
      <c r="CH139" s="18" t="str">
        <f t="shared" si="54"/>
        <v>金币</v>
      </c>
      <c r="CI139" s="44"/>
      <c r="CJ139" s="44"/>
      <c r="CK139" s="44"/>
      <c r="CL139" s="44"/>
      <c r="CM139" s="44"/>
      <c r="CN139" s="44"/>
      <c r="CO139" s="44"/>
      <c r="CP139" s="44"/>
      <c r="CQ139" s="44"/>
    </row>
    <row r="140" spans="1:95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55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56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47"/>
        <v>77622</v>
      </c>
      <c r="AM140" s="41">
        <f t="shared" si="48"/>
        <v>2862</v>
      </c>
      <c r="AN140" s="41">
        <f t="shared" si="49"/>
        <v>60499</v>
      </c>
      <c r="CB140" s="44">
        <v>137</v>
      </c>
      <c r="CC140" s="18">
        <f t="shared" si="50"/>
        <v>4</v>
      </c>
      <c r="CD140" s="18">
        <f t="shared" si="51"/>
        <v>1606006</v>
      </c>
      <c r="CE140" s="44" t="str">
        <f t="shared" si="52"/>
        <v>初级神器2配件2-17级</v>
      </c>
      <c r="CF140" s="43" t="s">
        <v>1061</v>
      </c>
      <c r="CG140" s="18">
        <f t="shared" si="53"/>
        <v>17</v>
      </c>
      <c r="CH140" s="18" t="str">
        <f t="shared" si="54"/>
        <v>金币</v>
      </c>
      <c r="CI140" s="44"/>
      <c r="CJ140" s="44"/>
      <c r="CK140" s="44"/>
      <c r="CL140" s="44"/>
      <c r="CM140" s="44"/>
      <c r="CN140" s="44"/>
      <c r="CO140" s="44"/>
      <c r="CP140" s="44"/>
      <c r="CQ140" s="44"/>
    </row>
    <row r="141" spans="1:95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55"/>
        <v>0</v>
      </c>
      <c r="AH141" s="41">
        <f t="shared" si="56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47"/>
        <v>77622</v>
      </c>
      <c r="AM141" s="41">
        <f t="shared" si="48"/>
        <v>2862</v>
      </c>
      <c r="AN141" s="41">
        <f t="shared" si="49"/>
        <v>60499</v>
      </c>
      <c r="CB141" s="44">
        <v>138</v>
      </c>
      <c r="CC141" s="18">
        <f t="shared" si="50"/>
        <v>4</v>
      </c>
      <c r="CD141" s="18">
        <f t="shared" si="51"/>
        <v>1606006</v>
      </c>
      <c r="CE141" s="44" t="str">
        <f t="shared" si="52"/>
        <v>初级神器2配件2-18级</v>
      </c>
      <c r="CF141" s="43" t="s">
        <v>1061</v>
      </c>
      <c r="CG141" s="18">
        <f t="shared" si="53"/>
        <v>18</v>
      </c>
      <c r="CH141" s="18" t="str">
        <f t="shared" si="54"/>
        <v>金币</v>
      </c>
      <c r="CI141" s="44"/>
      <c r="CJ141" s="44"/>
      <c r="CK141" s="44"/>
      <c r="CL141" s="44"/>
      <c r="CM141" s="44"/>
      <c r="CN141" s="44"/>
      <c r="CO141" s="44"/>
      <c r="CP141" s="44"/>
      <c r="CQ141" s="44"/>
    </row>
    <row r="142" spans="1:95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55"/>
        <v>0</v>
      </c>
      <c r="AH142" s="41">
        <f t="shared" si="56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47"/>
        <v>77622</v>
      </c>
      <c r="AM142" s="41">
        <f t="shared" si="48"/>
        <v>2862</v>
      </c>
      <c r="AN142" s="41">
        <f t="shared" si="49"/>
        <v>60499</v>
      </c>
      <c r="CB142" s="44">
        <v>139</v>
      </c>
      <c r="CC142" s="18">
        <f t="shared" si="50"/>
        <v>4</v>
      </c>
      <c r="CD142" s="18">
        <f t="shared" si="51"/>
        <v>1606006</v>
      </c>
      <c r="CE142" s="44" t="str">
        <f t="shared" si="52"/>
        <v>初级神器2配件2-19级</v>
      </c>
      <c r="CF142" s="43" t="s">
        <v>1061</v>
      </c>
      <c r="CG142" s="18">
        <f t="shared" si="53"/>
        <v>19</v>
      </c>
      <c r="CH142" s="18" t="str">
        <f t="shared" si="54"/>
        <v>金币</v>
      </c>
      <c r="CI142" s="44"/>
      <c r="CJ142" s="44"/>
      <c r="CK142" s="44"/>
      <c r="CL142" s="44"/>
      <c r="CM142" s="44"/>
      <c r="CN142" s="44"/>
      <c r="CO142" s="44"/>
      <c r="CP142" s="44"/>
      <c r="CQ142" s="44"/>
    </row>
    <row r="143" spans="1:95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55"/>
        <v>0</v>
      </c>
      <c r="AH143" s="41">
        <f t="shared" si="56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47"/>
        <v>77622</v>
      </c>
      <c r="AM143" s="41">
        <f t="shared" si="48"/>
        <v>2862</v>
      </c>
      <c r="AN143" s="41">
        <f t="shared" si="49"/>
        <v>60499</v>
      </c>
      <c r="CB143" s="44">
        <v>140</v>
      </c>
      <c r="CC143" s="18">
        <f t="shared" si="50"/>
        <v>4</v>
      </c>
      <c r="CD143" s="18">
        <f t="shared" si="51"/>
        <v>1606006</v>
      </c>
      <c r="CE143" s="44" t="str">
        <f t="shared" si="52"/>
        <v>初级神器2配件2-20级</v>
      </c>
      <c r="CF143" s="43" t="s">
        <v>1061</v>
      </c>
      <c r="CG143" s="18">
        <f t="shared" si="53"/>
        <v>20</v>
      </c>
      <c r="CH143" s="18" t="str">
        <f t="shared" si="54"/>
        <v>金币</v>
      </c>
      <c r="CI143" s="44"/>
      <c r="CJ143" s="44"/>
      <c r="CK143" s="44"/>
      <c r="CL143" s="44"/>
      <c r="CM143" s="44"/>
      <c r="CN143" s="44"/>
      <c r="CO143" s="44"/>
      <c r="CP143" s="44"/>
      <c r="CQ143" s="44"/>
    </row>
    <row r="144" spans="1:95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55"/>
        <v>0</v>
      </c>
      <c r="AH144" s="41">
        <f t="shared" si="56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47"/>
        <v>77622</v>
      </c>
      <c r="AM144" s="41">
        <f t="shared" si="48"/>
        <v>2862</v>
      </c>
      <c r="AN144" s="41">
        <f t="shared" si="49"/>
        <v>60499</v>
      </c>
      <c r="CB144" s="44">
        <v>141</v>
      </c>
      <c r="CC144" s="18">
        <f t="shared" si="50"/>
        <v>4</v>
      </c>
      <c r="CD144" s="18">
        <f t="shared" si="51"/>
        <v>1606006</v>
      </c>
      <c r="CE144" s="44" t="str">
        <f t="shared" si="52"/>
        <v>初级神器2配件2-21级</v>
      </c>
      <c r="CF144" s="43" t="s">
        <v>1061</v>
      </c>
      <c r="CG144" s="18">
        <f t="shared" si="53"/>
        <v>21</v>
      </c>
      <c r="CH144" s="18" t="str">
        <f t="shared" si="54"/>
        <v>金币</v>
      </c>
      <c r="CI144" s="44"/>
      <c r="CJ144" s="44"/>
      <c r="CK144" s="44"/>
      <c r="CL144" s="44"/>
      <c r="CM144" s="44"/>
      <c r="CN144" s="44"/>
      <c r="CO144" s="44"/>
      <c r="CP144" s="44"/>
      <c r="CQ144" s="44"/>
    </row>
    <row r="145" spans="1:95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55"/>
        <v>0</v>
      </c>
      <c r="AH145" s="41">
        <f t="shared" si="56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47"/>
        <v>77622</v>
      </c>
      <c r="AM145" s="41">
        <f t="shared" si="48"/>
        <v>2862</v>
      </c>
      <c r="AN145" s="41">
        <f t="shared" si="49"/>
        <v>60499</v>
      </c>
      <c r="CB145" s="44">
        <v>142</v>
      </c>
      <c r="CC145" s="18">
        <f t="shared" si="50"/>
        <v>4</v>
      </c>
      <c r="CD145" s="18">
        <f t="shared" si="51"/>
        <v>1606006</v>
      </c>
      <c r="CE145" s="44" t="str">
        <f t="shared" si="52"/>
        <v>初级神器2配件2-22级</v>
      </c>
      <c r="CF145" s="43" t="s">
        <v>1061</v>
      </c>
      <c r="CG145" s="18">
        <f t="shared" si="53"/>
        <v>22</v>
      </c>
      <c r="CH145" s="18" t="str">
        <f t="shared" si="54"/>
        <v>金币</v>
      </c>
      <c r="CI145" s="44"/>
      <c r="CJ145" s="44"/>
      <c r="CK145" s="44"/>
      <c r="CL145" s="44"/>
      <c r="CM145" s="44"/>
      <c r="CN145" s="44"/>
      <c r="CO145" s="44"/>
      <c r="CP145" s="44"/>
      <c r="CQ145" s="44"/>
    </row>
    <row r="146" spans="1:95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55"/>
        <v>0</v>
      </c>
      <c r="AH146" s="41">
        <f t="shared" si="56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47"/>
        <v>77622</v>
      </c>
      <c r="AM146" s="41">
        <f t="shared" si="48"/>
        <v>2862</v>
      </c>
      <c r="AN146" s="41">
        <f t="shared" si="49"/>
        <v>60499</v>
      </c>
      <c r="CB146" s="44">
        <v>143</v>
      </c>
      <c r="CC146" s="18">
        <f t="shared" si="50"/>
        <v>4</v>
      </c>
      <c r="CD146" s="18">
        <f t="shared" si="51"/>
        <v>1606006</v>
      </c>
      <c r="CE146" s="44" t="str">
        <f t="shared" si="52"/>
        <v>初级神器2配件2-23级</v>
      </c>
      <c r="CF146" s="43" t="s">
        <v>1061</v>
      </c>
      <c r="CG146" s="18">
        <f t="shared" si="53"/>
        <v>23</v>
      </c>
      <c r="CH146" s="18" t="str">
        <f t="shared" si="54"/>
        <v>金币</v>
      </c>
      <c r="CI146" s="44"/>
      <c r="CJ146" s="44"/>
      <c r="CK146" s="44"/>
      <c r="CL146" s="44"/>
      <c r="CM146" s="44"/>
      <c r="CN146" s="44"/>
      <c r="CO146" s="44"/>
      <c r="CP146" s="44"/>
      <c r="CQ146" s="44"/>
    </row>
    <row r="147" spans="1:95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55"/>
        <v>0</v>
      </c>
      <c r="AH147" s="41">
        <f t="shared" si="56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47"/>
        <v>77622</v>
      </c>
      <c r="AM147" s="41">
        <f t="shared" si="48"/>
        <v>2862</v>
      </c>
      <c r="AN147" s="41">
        <f t="shared" si="49"/>
        <v>60499</v>
      </c>
      <c r="CB147" s="44">
        <v>144</v>
      </c>
      <c r="CC147" s="18">
        <f t="shared" si="50"/>
        <v>4</v>
      </c>
      <c r="CD147" s="18">
        <f t="shared" si="51"/>
        <v>1606006</v>
      </c>
      <c r="CE147" s="44" t="str">
        <f t="shared" si="52"/>
        <v>初级神器2配件2-24级</v>
      </c>
      <c r="CF147" s="43" t="s">
        <v>1061</v>
      </c>
      <c r="CG147" s="18">
        <f t="shared" si="53"/>
        <v>24</v>
      </c>
      <c r="CH147" s="18" t="str">
        <f t="shared" si="54"/>
        <v>金币</v>
      </c>
      <c r="CI147" s="44"/>
      <c r="CJ147" s="44"/>
      <c r="CK147" s="44"/>
      <c r="CL147" s="44"/>
      <c r="CM147" s="44"/>
      <c r="CN147" s="44"/>
      <c r="CO147" s="44"/>
      <c r="CP147" s="44"/>
      <c r="CQ147" s="44"/>
    </row>
    <row r="148" spans="1:95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55"/>
        <v>0</v>
      </c>
      <c r="AH148" s="41">
        <f t="shared" si="56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47"/>
        <v>77622</v>
      </c>
      <c r="AM148" s="41">
        <f t="shared" si="48"/>
        <v>2862</v>
      </c>
      <c r="AN148" s="41">
        <f t="shared" si="49"/>
        <v>60499</v>
      </c>
      <c r="CB148" s="44">
        <v>145</v>
      </c>
      <c r="CC148" s="18">
        <f t="shared" si="50"/>
        <v>4</v>
      </c>
      <c r="CD148" s="18">
        <f t="shared" si="51"/>
        <v>1606006</v>
      </c>
      <c r="CE148" s="44" t="str">
        <f t="shared" si="52"/>
        <v>初级神器2配件2-25级</v>
      </c>
      <c r="CF148" s="43" t="s">
        <v>1061</v>
      </c>
      <c r="CG148" s="18">
        <f t="shared" si="53"/>
        <v>25</v>
      </c>
      <c r="CH148" s="18" t="str">
        <f t="shared" si="54"/>
        <v>金币</v>
      </c>
      <c r="CI148" s="44"/>
      <c r="CJ148" s="44"/>
      <c r="CK148" s="44"/>
      <c r="CL148" s="44"/>
      <c r="CM148" s="44"/>
      <c r="CN148" s="44"/>
      <c r="CO148" s="44"/>
      <c r="CP148" s="44"/>
      <c r="CQ148" s="44"/>
    </row>
    <row r="149" spans="1:95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55"/>
        <v>0</v>
      </c>
      <c r="AH149" s="41">
        <f t="shared" si="56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47"/>
        <v>77622</v>
      </c>
      <c r="AM149" s="41">
        <f t="shared" si="48"/>
        <v>2862</v>
      </c>
      <c r="AN149" s="41">
        <f t="shared" si="49"/>
        <v>60499</v>
      </c>
      <c r="CB149" s="44">
        <v>146</v>
      </c>
      <c r="CC149" s="18">
        <f t="shared" si="50"/>
        <v>4</v>
      </c>
      <c r="CD149" s="18">
        <f t="shared" si="51"/>
        <v>1606006</v>
      </c>
      <c r="CE149" s="44" t="str">
        <f t="shared" si="52"/>
        <v>初级神器2配件2-26级</v>
      </c>
      <c r="CF149" s="43" t="s">
        <v>1061</v>
      </c>
      <c r="CG149" s="18">
        <f t="shared" si="53"/>
        <v>26</v>
      </c>
      <c r="CH149" s="18" t="str">
        <f t="shared" si="54"/>
        <v>金币</v>
      </c>
      <c r="CI149" s="44"/>
      <c r="CJ149" s="44"/>
      <c r="CK149" s="44"/>
      <c r="CL149" s="44"/>
      <c r="CM149" s="44"/>
      <c r="CN149" s="44"/>
      <c r="CO149" s="44"/>
      <c r="CP149" s="44"/>
      <c r="CQ149" s="44"/>
    </row>
    <row r="150" spans="1:95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55"/>
        <v>0</v>
      </c>
      <c r="AH150" s="41">
        <f t="shared" si="56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47"/>
        <v>77622</v>
      </c>
      <c r="AM150" s="41">
        <f t="shared" si="48"/>
        <v>2862</v>
      </c>
      <c r="AN150" s="41">
        <f t="shared" si="49"/>
        <v>60499</v>
      </c>
      <c r="CB150" s="44">
        <v>147</v>
      </c>
      <c r="CC150" s="18">
        <f t="shared" si="50"/>
        <v>4</v>
      </c>
      <c r="CD150" s="18">
        <f t="shared" si="51"/>
        <v>1606006</v>
      </c>
      <c r="CE150" s="44" t="str">
        <f t="shared" si="52"/>
        <v>初级神器2配件2-27级</v>
      </c>
      <c r="CF150" s="43" t="s">
        <v>1061</v>
      </c>
      <c r="CG150" s="18">
        <f t="shared" si="53"/>
        <v>27</v>
      </c>
      <c r="CH150" s="18" t="str">
        <f t="shared" si="54"/>
        <v>金币</v>
      </c>
      <c r="CI150" s="44"/>
      <c r="CJ150" s="44"/>
      <c r="CK150" s="44"/>
      <c r="CL150" s="44"/>
      <c r="CM150" s="44"/>
      <c r="CN150" s="44"/>
      <c r="CO150" s="44"/>
      <c r="CP150" s="44"/>
      <c r="CQ150" s="44"/>
    </row>
    <row r="151" spans="1:95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55"/>
        <v>0</v>
      </c>
      <c r="AH151" s="41">
        <f t="shared" si="56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47"/>
        <v>77622</v>
      </c>
      <c r="AM151" s="41">
        <f t="shared" si="48"/>
        <v>2862</v>
      </c>
      <c r="AN151" s="41">
        <f t="shared" si="49"/>
        <v>60499</v>
      </c>
      <c r="CB151" s="44">
        <v>148</v>
      </c>
      <c r="CC151" s="18">
        <f t="shared" si="50"/>
        <v>4</v>
      </c>
      <c r="CD151" s="18">
        <f t="shared" si="51"/>
        <v>1606006</v>
      </c>
      <c r="CE151" s="44" t="str">
        <f t="shared" si="52"/>
        <v>初级神器2配件2-28级</v>
      </c>
      <c r="CF151" s="43" t="s">
        <v>1061</v>
      </c>
      <c r="CG151" s="18">
        <f t="shared" si="53"/>
        <v>28</v>
      </c>
      <c r="CH151" s="18" t="str">
        <f t="shared" si="54"/>
        <v>金币</v>
      </c>
      <c r="CI151" s="44"/>
      <c r="CJ151" s="44"/>
      <c r="CK151" s="44"/>
      <c r="CL151" s="44"/>
      <c r="CM151" s="44"/>
      <c r="CN151" s="44"/>
      <c r="CO151" s="44"/>
      <c r="CP151" s="44"/>
      <c r="CQ151" s="44"/>
    </row>
    <row r="152" spans="1:95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55"/>
        <v>0</v>
      </c>
      <c r="AH152" s="41">
        <f t="shared" si="56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47"/>
        <v>77622</v>
      </c>
      <c r="AM152" s="41">
        <f t="shared" si="48"/>
        <v>2862</v>
      </c>
      <c r="AN152" s="41">
        <f t="shared" si="49"/>
        <v>60499</v>
      </c>
      <c r="CB152" s="44">
        <v>149</v>
      </c>
      <c r="CC152" s="18">
        <f t="shared" si="50"/>
        <v>4</v>
      </c>
      <c r="CD152" s="18">
        <f t="shared" si="51"/>
        <v>1606006</v>
      </c>
      <c r="CE152" s="44" t="str">
        <f t="shared" si="52"/>
        <v>初级神器2配件2-29级</v>
      </c>
      <c r="CF152" s="43" t="s">
        <v>1061</v>
      </c>
      <c r="CG152" s="18">
        <f t="shared" si="53"/>
        <v>29</v>
      </c>
      <c r="CH152" s="18" t="str">
        <f t="shared" si="54"/>
        <v>金币</v>
      </c>
      <c r="CI152" s="44"/>
      <c r="CJ152" s="44"/>
      <c r="CK152" s="44"/>
      <c r="CL152" s="44"/>
      <c r="CM152" s="44"/>
      <c r="CN152" s="44"/>
      <c r="CO152" s="44"/>
      <c r="CP152" s="44"/>
      <c r="CQ152" s="44"/>
    </row>
    <row r="153" spans="1:95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55"/>
        <v>0</v>
      </c>
      <c r="AH153" s="41">
        <f t="shared" si="56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47"/>
        <v>77622</v>
      </c>
      <c r="AM153" s="41">
        <f t="shared" si="48"/>
        <v>2862</v>
      </c>
      <c r="AN153" s="41">
        <f t="shared" si="49"/>
        <v>60499</v>
      </c>
      <c r="CB153" s="44">
        <v>150</v>
      </c>
      <c r="CC153" s="18">
        <f t="shared" si="50"/>
        <v>4</v>
      </c>
      <c r="CD153" s="18">
        <f t="shared" si="51"/>
        <v>1606006</v>
      </c>
      <c r="CE153" s="44" t="str">
        <f t="shared" si="52"/>
        <v>初级神器2配件2-30级</v>
      </c>
      <c r="CF153" s="43" t="s">
        <v>1061</v>
      </c>
      <c r="CG153" s="18">
        <f t="shared" si="53"/>
        <v>30</v>
      </c>
      <c r="CH153" s="18" t="str">
        <f t="shared" si="54"/>
        <v>金币</v>
      </c>
      <c r="CI153" s="44"/>
      <c r="CJ153" s="44"/>
      <c r="CK153" s="44"/>
      <c r="CL153" s="44"/>
      <c r="CM153" s="44"/>
      <c r="CN153" s="44"/>
      <c r="CO153" s="44"/>
      <c r="CP153" s="44"/>
      <c r="CQ153" s="44"/>
    </row>
    <row r="154" spans="1:95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55"/>
        <v>0</v>
      </c>
      <c r="AH154" s="41">
        <f t="shared" si="56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47"/>
        <v>77622</v>
      </c>
      <c r="AM154" s="41">
        <f t="shared" si="48"/>
        <v>2862</v>
      </c>
      <c r="AN154" s="41">
        <f t="shared" si="49"/>
        <v>60499</v>
      </c>
      <c r="CB154" s="44">
        <v>151</v>
      </c>
      <c r="CC154" s="18">
        <f t="shared" si="50"/>
        <v>4</v>
      </c>
      <c r="CD154" s="18">
        <f t="shared" si="51"/>
        <v>1606006</v>
      </c>
      <c r="CE154" s="44" t="str">
        <f t="shared" si="52"/>
        <v>初级神器2配件2-31级</v>
      </c>
      <c r="CF154" s="43" t="s">
        <v>1061</v>
      </c>
      <c r="CG154" s="18">
        <f t="shared" si="53"/>
        <v>31</v>
      </c>
      <c r="CH154" s="18" t="str">
        <f t="shared" si="54"/>
        <v>金币</v>
      </c>
      <c r="CI154" s="44"/>
      <c r="CJ154" s="44"/>
      <c r="CK154" s="44"/>
      <c r="CL154" s="44"/>
      <c r="CM154" s="44"/>
      <c r="CN154" s="44"/>
      <c r="CO154" s="44"/>
      <c r="CP154" s="44"/>
      <c r="CQ154" s="44"/>
    </row>
    <row r="155" spans="1:95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55"/>
        <v>0</v>
      </c>
      <c r="AH155" s="41">
        <f t="shared" si="56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47"/>
        <v>77622</v>
      </c>
      <c r="AM155" s="41">
        <f t="shared" si="48"/>
        <v>2862</v>
      </c>
      <c r="AN155" s="41">
        <f t="shared" si="49"/>
        <v>60499</v>
      </c>
      <c r="CB155" s="44">
        <v>152</v>
      </c>
      <c r="CC155" s="18">
        <f t="shared" si="50"/>
        <v>4</v>
      </c>
      <c r="CD155" s="18">
        <f t="shared" si="51"/>
        <v>1606006</v>
      </c>
      <c r="CE155" s="44" t="str">
        <f t="shared" si="52"/>
        <v>初级神器2配件2-32级</v>
      </c>
      <c r="CF155" s="43" t="s">
        <v>1061</v>
      </c>
      <c r="CG155" s="18">
        <f t="shared" si="53"/>
        <v>32</v>
      </c>
      <c r="CH155" s="18" t="str">
        <f t="shared" si="54"/>
        <v>金币</v>
      </c>
      <c r="CI155" s="44"/>
      <c r="CJ155" s="44"/>
      <c r="CK155" s="44"/>
      <c r="CL155" s="44"/>
      <c r="CM155" s="44"/>
      <c r="CN155" s="44"/>
      <c r="CO155" s="44"/>
      <c r="CP155" s="44"/>
      <c r="CQ155" s="44"/>
    </row>
    <row r="156" spans="1:95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55"/>
        <v>0</v>
      </c>
      <c r="AH156" s="41">
        <f t="shared" si="56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47"/>
        <v>77622</v>
      </c>
      <c r="AM156" s="41">
        <f t="shared" si="48"/>
        <v>2862</v>
      </c>
      <c r="AN156" s="41">
        <f t="shared" si="49"/>
        <v>60499</v>
      </c>
      <c r="CB156" s="44">
        <v>153</v>
      </c>
      <c r="CC156" s="18">
        <f t="shared" si="50"/>
        <v>4</v>
      </c>
      <c r="CD156" s="18">
        <f t="shared" si="51"/>
        <v>1606006</v>
      </c>
      <c r="CE156" s="44" t="str">
        <f t="shared" si="52"/>
        <v>初级神器2配件2-33级</v>
      </c>
      <c r="CF156" s="43" t="s">
        <v>1061</v>
      </c>
      <c r="CG156" s="18">
        <f t="shared" si="53"/>
        <v>33</v>
      </c>
      <c r="CH156" s="18" t="str">
        <f t="shared" si="54"/>
        <v>金币</v>
      </c>
      <c r="CI156" s="44"/>
      <c r="CJ156" s="44"/>
      <c r="CK156" s="44"/>
      <c r="CL156" s="44"/>
      <c r="CM156" s="44"/>
      <c r="CN156" s="44"/>
      <c r="CO156" s="44"/>
      <c r="CP156" s="44"/>
      <c r="CQ156" s="44"/>
    </row>
    <row r="157" spans="1:95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55"/>
        <v>0</v>
      </c>
      <c r="AH157" s="41">
        <f t="shared" si="56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47"/>
        <v>77622</v>
      </c>
      <c r="AM157" s="41">
        <f t="shared" si="48"/>
        <v>2862</v>
      </c>
      <c r="AN157" s="41">
        <f t="shared" si="49"/>
        <v>60499</v>
      </c>
      <c r="CB157" s="44">
        <v>154</v>
      </c>
      <c r="CC157" s="18">
        <f t="shared" si="50"/>
        <v>4</v>
      </c>
      <c r="CD157" s="18">
        <f t="shared" si="51"/>
        <v>1606006</v>
      </c>
      <c r="CE157" s="44" t="str">
        <f t="shared" si="52"/>
        <v>初级神器2配件2-34级</v>
      </c>
      <c r="CF157" s="43" t="s">
        <v>1061</v>
      </c>
      <c r="CG157" s="18">
        <f t="shared" si="53"/>
        <v>34</v>
      </c>
      <c r="CH157" s="18" t="str">
        <f t="shared" si="54"/>
        <v>金币</v>
      </c>
      <c r="CI157" s="44"/>
      <c r="CJ157" s="44"/>
      <c r="CK157" s="44"/>
      <c r="CL157" s="44"/>
      <c r="CM157" s="44"/>
      <c r="CN157" s="44"/>
      <c r="CO157" s="44"/>
      <c r="CP157" s="44"/>
      <c r="CQ157" s="44"/>
    </row>
    <row r="158" spans="1:95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55"/>
        <v>0</v>
      </c>
      <c r="AH158" s="41">
        <f t="shared" si="56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47"/>
        <v>77622</v>
      </c>
      <c r="AM158" s="41">
        <f t="shared" si="48"/>
        <v>2862</v>
      </c>
      <c r="AN158" s="41">
        <f t="shared" si="49"/>
        <v>60499</v>
      </c>
      <c r="CB158" s="44">
        <v>155</v>
      </c>
      <c r="CC158" s="18">
        <f t="shared" si="50"/>
        <v>4</v>
      </c>
      <c r="CD158" s="18">
        <f t="shared" si="51"/>
        <v>1606006</v>
      </c>
      <c r="CE158" s="44" t="str">
        <f t="shared" si="52"/>
        <v>初级神器2配件2-35级</v>
      </c>
      <c r="CF158" s="43" t="s">
        <v>1061</v>
      </c>
      <c r="CG158" s="18">
        <f t="shared" si="53"/>
        <v>35</v>
      </c>
      <c r="CH158" s="18" t="str">
        <f t="shared" si="54"/>
        <v>金币</v>
      </c>
      <c r="CI158" s="44"/>
      <c r="CJ158" s="44"/>
      <c r="CK158" s="44"/>
      <c r="CL158" s="44"/>
      <c r="CM158" s="44"/>
      <c r="CN158" s="44"/>
      <c r="CO158" s="44"/>
      <c r="CP158" s="44"/>
      <c r="CQ158" s="44"/>
    </row>
    <row r="159" spans="1:95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55"/>
        <v>0</v>
      </c>
      <c r="AH159" s="41">
        <f t="shared" si="56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47"/>
        <v>77622</v>
      </c>
      <c r="AM159" s="41">
        <f t="shared" si="48"/>
        <v>2862</v>
      </c>
      <c r="AN159" s="41">
        <f t="shared" si="49"/>
        <v>60499</v>
      </c>
      <c r="CB159" s="44">
        <v>156</v>
      </c>
      <c r="CC159" s="18">
        <f t="shared" si="50"/>
        <v>4</v>
      </c>
      <c r="CD159" s="18">
        <f t="shared" si="51"/>
        <v>1606006</v>
      </c>
      <c r="CE159" s="44" t="str">
        <f t="shared" si="52"/>
        <v>初级神器2配件2-36级</v>
      </c>
      <c r="CF159" s="43" t="s">
        <v>1061</v>
      </c>
      <c r="CG159" s="18">
        <f t="shared" si="53"/>
        <v>36</v>
      </c>
      <c r="CH159" s="18" t="str">
        <f t="shared" si="54"/>
        <v>金币</v>
      </c>
      <c r="CI159" s="44"/>
      <c r="CJ159" s="44"/>
      <c r="CK159" s="44"/>
      <c r="CL159" s="44"/>
      <c r="CM159" s="44"/>
      <c r="CN159" s="44"/>
      <c r="CO159" s="44"/>
      <c r="CP159" s="44"/>
      <c r="CQ159" s="44"/>
    </row>
    <row r="160" spans="1:95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55"/>
        <v>0</v>
      </c>
      <c r="AH160" s="41">
        <f t="shared" si="56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47"/>
        <v>77622</v>
      </c>
      <c r="AM160" s="41">
        <f t="shared" si="48"/>
        <v>2862</v>
      </c>
      <c r="AN160" s="41">
        <f t="shared" si="49"/>
        <v>60499</v>
      </c>
      <c r="CB160" s="44">
        <v>157</v>
      </c>
      <c r="CC160" s="18">
        <f t="shared" si="50"/>
        <v>4</v>
      </c>
      <c r="CD160" s="18">
        <f t="shared" si="51"/>
        <v>1606006</v>
      </c>
      <c r="CE160" s="44" t="str">
        <f t="shared" si="52"/>
        <v>初级神器2配件2-37级</v>
      </c>
      <c r="CF160" s="43" t="s">
        <v>1061</v>
      </c>
      <c r="CG160" s="18">
        <f t="shared" si="53"/>
        <v>37</v>
      </c>
      <c r="CH160" s="18" t="str">
        <f t="shared" si="54"/>
        <v>金币</v>
      </c>
      <c r="CI160" s="44"/>
      <c r="CJ160" s="44"/>
      <c r="CK160" s="44"/>
      <c r="CL160" s="44"/>
      <c r="CM160" s="44"/>
      <c r="CN160" s="44"/>
      <c r="CO160" s="44"/>
      <c r="CP160" s="44"/>
      <c r="CQ160" s="44"/>
    </row>
    <row r="161" spans="1:95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55"/>
        <v>0</v>
      </c>
      <c r="AH161" s="41">
        <f t="shared" si="56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47"/>
        <v>77622</v>
      </c>
      <c r="AM161" s="41">
        <f t="shared" si="48"/>
        <v>2862</v>
      </c>
      <c r="AN161" s="41">
        <f t="shared" si="49"/>
        <v>60499</v>
      </c>
      <c r="CB161" s="44">
        <v>158</v>
      </c>
      <c r="CC161" s="18">
        <f t="shared" si="50"/>
        <v>4</v>
      </c>
      <c r="CD161" s="18">
        <f t="shared" si="51"/>
        <v>1606006</v>
      </c>
      <c r="CE161" s="44" t="str">
        <f t="shared" si="52"/>
        <v>初级神器2配件2-38级</v>
      </c>
      <c r="CF161" s="43" t="s">
        <v>1061</v>
      </c>
      <c r="CG161" s="18">
        <f t="shared" si="53"/>
        <v>38</v>
      </c>
      <c r="CH161" s="18" t="str">
        <f t="shared" si="54"/>
        <v>金币</v>
      </c>
      <c r="CI161" s="44"/>
      <c r="CJ161" s="44"/>
      <c r="CK161" s="44"/>
      <c r="CL161" s="44"/>
      <c r="CM161" s="44"/>
      <c r="CN161" s="44"/>
      <c r="CO161" s="44"/>
      <c r="CP161" s="44"/>
      <c r="CQ161" s="44"/>
    </row>
    <row r="162" spans="1:95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55"/>
        <v>0</v>
      </c>
      <c r="AH162" s="41">
        <f t="shared" si="56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47"/>
        <v>77622</v>
      </c>
      <c r="AM162" s="41">
        <f t="shared" si="48"/>
        <v>2862</v>
      </c>
      <c r="AN162" s="41">
        <f t="shared" si="49"/>
        <v>60499</v>
      </c>
      <c r="CB162" s="44">
        <v>159</v>
      </c>
      <c r="CC162" s="18">
        <f t="shared" si="50"/>
        <v>4</v>
      </c>
      <c r="CD162" s="18">
        <f t="shared" si="51"/>
        <v>1606006</v>
      </c>
      <c r="CE162" s="44" t="str">
        <f t="shared" si="52"/>
        <v>初级神器2配件2-39级</v>
      </c>
      <c r="CF162" s="43" t="s">
        <v>1061</v>
      </c>
      <c r="CG162" s="18">
        <f t="shared" si="53"/>
        <v>39</v>
      </c>
      <c r="CH162" s="18" t="str">
        <f t="shared" si="54"/>
        <v>金币</v>
      </c>
      <c r="CI162" s="44"/>
      <c r="CJ162" s="44"/>
      <c r="CK162" s="44"/>
      <c r="CL162" s="44"/>
      <c r="CM162" s="44"/>
      <c r="CN162" s="44"/>
      <c r="CO162" s="44"/>
      <c r="CP162" s="44"/>
      <c r="CQ162" s="44"/>
    </row>
    <row r="163" spans="1:95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55"/>
        <v>0</v>
      </c>
      <c r="AH163" s="41">
        <f t="shared" si="56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47"/>
        <v>77622</v>
      </c>
      <c r="AM163" s="41">
        <f t="shared" si="48"/>
        <v>2862</v>
      </c>
      <c r="AN163" s="41">
        <f t="shared" si="49"/>
        <v>60499</v>
      </c>
      <c r="CB163" s="44">
        <v>160</v>
      </c>
      <c r="CC163" s="18">
        <f t="shared" si="50"/>
        <v>4</v>
      </c>
      <c r="CD163" s="18">
        <f t="shared" si="51"/>
        <v>1606006</v>
      </c>
      <c r="CE163" s="44" t="str">
        <f t="shared" si="52"/>
        <v>初级神器2配件2-40级</v>
      </c>
      <c r="CF163" s="43" t="s">
        <v>1061</v>
      </c>
      <c r="CG163" s="18">
        <f t="shared" si="53"/>
        <v>40</v>
      </c>
      <c r="CH163" s="18" t="str">
        <f t="shared" si="54"/>
        <v>金币</v>
      </c>
      <c r="CI163" s="44"/>
      <c r="CJ163" s="44"/>
      <c r="CK163" s="44"/>
      <c r="CL163" s="44"/>
      <c r="CM163" s="44"/>
      <c r="CN163" s="44"/>
      <c r="CO163" s="44"/>
      <c r="CP163" s="44"/>
      <c r="CQ163" s="44"/>
    </row>
    <row r="164" spans="1:95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55"/>
        <v>0</v>
      </c>
      <c r="AH164" s="41">
        <f t="shared" si="56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47"/>
        <v>77622</v>
      </c>
      <c r="AM164" s="41">
        <f t="shared" si="48"/>
        <v>2862</v>
      </c>
      <c r="AN164" s="41">
        <f t="shared" si="49"/>
        <v>60499</v>
      </c>
      <c r="CB164" s="44">
        <v>161</v>
      </c>
      <c r="CC164" s="18">
        <f t="shared" si="50"/>
        <v>5</v>
      </c>
      <c r="CD164" s="18">
        <f t="shared" si="51"/>
        <v>1606007</v>
      </c>
      <c r="CE164" s="44" t="str">
        <f t="shared" si="52"/>
        <v>中级神器1配件1-1级</v>
      </c>
      <c r="CF164" s="43" t="s">
        <v>1061</v>
      </c>
      <c r="CG164" s="18">
        <f t="shared" si="53"/>
        <v>1</v>
      </c>
      <c r="CH164" s="18" t="str">
        <f t="shared" si="54"/>
        <v>中级神器1配件1激活</v>
      </c>
      <c r="CI164" s="44"/>
      <c r="CJ164" s="44"/>
      <c r="CK164" s="44"/>
      <c r="CL164" s="44"/>
      <c r="CM164" s="44"/>
      <c r="CN164" s="44"/>
      <c r="CO164" s="44"/>
      <c r="CP164" s="44"/>
      <c r="CQ164" s="44"/>
    </row>
    <row r="165" spans="1:95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55"/>
        <v>0</v>
      </c>
      <c r="AH165" s="41">
        <f t="shared" si="56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47"/>
        <v>77622</v>
      </c>
      <c r="AM165" s="41">
        <f t="shared" si="48"/>
        <v>2862</v>
      </c>
      <c r="AN165" s="41">
        <f t="shared" si="49"/>
        <v>60499</v>
      </c>
      <c r="CB165" s="44">
        <v>162</v>
      </c>
      <c r="CC165" s="18">
        <f t="shared" si="50"/>
        <v>5</v>
      </c>
      <c r="CD165" s="18">
        <f t="shared" si="51"/>
        <v>1606007</v>
      </c>
      <c r="CE165" s="44" t="str">
        <f t="shared" si="52"/>
        <v>中级神器1配件1-2级</v>
      </c>
      <c r="CF165" s="43" t="s">
        <v>1061</v>
      </c>
      <c r="CG165" s="18">
        <f t="shared" si="53"/>
        <v>2</v>
      </c>
      <c r="CH165" s="18" t="str">
        <f t="shared" si="54"/>
        <v>金币</v>
      </c>
      <c r="CI165" s="44"/>
      <c r="CJ165" s="44"/>
      <c r="CK165" s="44"/>
      <c r="CL165" s="44"/>
      <c r="CM165" s="44"/>
      <c r="CN165" s="44"/>
      <c r="CO165" s="44"/>
      <c r="CP165" s="44"/>
      <c r="CQ165" s="44"/>
    </row>
    <row r="166" spans="1:95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55"/>
        <v>0</v>
      </c>
      <c r="AH166" s="41">
        <f t="shared" si="56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47"/>
        <v>77622</v>
      </c>
      <c r="AM166" s="41">
        <f t="shared" si="48"/>
        <v>2862</v>
      </c>
      <c r="AN166" s="41">
        <f t="shared" si="49"/>
        <v>60499</v>
      </c>
      <c r="CB166" s="44">
        <v>163</v>
      </c>
      <c r="CC166" s="18">
        <f t="shared" si="50"/>
        <v>5</v>
      </c>
      <c r="CD166" s="18">
        <f t="shared" si="51"/>
        <v>1606007</v>
      </c>
      <c r="CE166" s="44" t="str">
        <f t="shared" si="52"/>
        <v>中级神器1配件1-3级</v>
      </c>
      <c r="CF166" s="43" t="s">
        <v>1061</v>
      </c>
      <c r="CG166" s="18">
        <f t="shared" si="53"/>
        <v>3</v>
      </c>
      <c r="CH166" s="18" t="str">
        <f t="shared" si="54"/>
        <v>金币</v>
      </c>
      <c r="CI166" s="44"/>
      <c r="CJ166" s="44"/>
      <c r="CK166" s="44"/>
      <c r="CL166" s="44"/>
      <c r="CM166" s="44"/>
      <c r="CN166" s="44"/>
      <c r="CO166" s="44"/>
      <c r="CP166" s="44"/>
      <c r="CQ166" s="44"/>
    </row>
    <row r="167" spans="1:95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55"/>
        <v>0</v>
      </c>
      <c r="AH167" s="41">
        <f t="shared" si="56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47"/>
        <v>77622</v>
      </c>
      <c r="AM167" s="41">
        <f t="shared" si="48"/>
        <v>2862</v>
      </c>
      <c r="AN167" s="41">
        <f t="shared" si="49"/>
        <v>60499</v>
      </c>
      <c r="CB167" s="44">
        <v>164</v>
      </c>
      <c r="CC167" s="18">
        <f t="shared" si="50"/>
        <v>5</v>
      </c>
      <c r="CD167" s="18">
        <f t="shared" si="51"/>
        <v>1606007</v>
      </c>
      <c r="CE167" s="44" t="str">
        <f t="shared" si="52"/>
        <v>中级神器1配件1-4级</v>
      </c>
      <c r="CF167" s="43" t="s">
        <v>1061</v>
      </c>
      <c r="CG167" s="18">
        <f t="shared" si="53"/>
        <v>4</v>
      </c>
      <c r="CH167" s="18" t="str">
        <f t="shared" si="54"/>
        <v>金币</v>
      </c>
      <c r="CI167" s="44"/>
      <c r="CJ167" s="44"/>
      <c r="CK167" s="44"/>
      <c r="CL167" s="44"/>
      <c r="CM167" s="44"/>
      <c r="CN167" s="44"/>
      <c r="CO167" s="44"/>
      <c r="CP167" s="44"/>
      <c r="CQ167" s="44"/>
    </row>
    <row r="168" spans="1:95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55"/>
        <v>0</v>
      </c>
      <c r="AH168" s="41">
        <f t="shared" si="56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47"/>
        <v>77622</v>
      </c>
      <c r="AM168" s="41">
        <f t="shared" si="48"/>
        <v>2862</v>
      </c>
      <c r="AN168" s="41">
        <f t="shared" si="49"/>
        <v>60499</v>
      </c>
      <c r="CB168" s="44">
        <v>165</v>
      </c>
      <c r="CC168" s="18">
        <f t="shared" si="50"/>
        <v>5</v>
      </c>
      <c r="CD168" s="18">
        <f t="shared" si="51"/>
        <v>1606007</v>
      </c>
      <c r="CE168" s="44" t="str">
        <f t="shared" si="52"/>
        <v>中级神器1配件1-5级</v>
      </c>
      <c r="CF168" s="43" t="s">
        <v>1061</v>
      </c>
      <c r="CG168" s="18">
        <f t="shared" si="53"/>
        <v>5</v>
      </c>
      <c r="CH168" s="18" t="str">
        <f t="shared" si="54"/>
        <v>金币</v>
      </c>
      <c r="CI168" s="44"/>
      <c r="CJ168" s="44"/>
      <c r="CK168" s="44"/>
      <c r="CL168" s="44"/>
      <c r="CM168" s="44"/>
      <c r="CN168" s="44"/>
      <c r="CO168" s="44"/>
      <c r="CP168" s="44"/>
      <c r="CQ168" s="44"/>
    </row>
    <row r="169" spans="1:95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55"/>
        <v>0</v>
      </c>
      <c r="AH169" s="41">
        <f t="shared" si="56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57">INT(AI169/AI$2*AG$2+AI169)</f>
        <v>77622</v>
      </c>
      <c r="AM169" s="41">
        <f t="shared" ref="AM169:AM232" si="58">INT(AJ169/AJ$2*AH$2+AJ169)</f>
        <v>2862</v>
      </c>
      <c r="AN169" s="41">
        <f t="shared" ref="AN169:AN232" si="59">INT(AK169/AK$2*AI$2+AK169)</f>
        <v>60499</v>
      </c>
      <c r="CB169" s="44">
        <v>166</v>
      </c>
      <c r="CC169" s="18">
        <f t="shared" si="50"/>
        <v>5</v>
      </c>
      <c r="CD169" s="18">
        <f t="shared" si="51"/>
        <v>1606007</v>
      </c>
      <c r="CE169" s="44" t="str">
        <f t="shared" si="52"/>
        <v>中级神器1配件1-6级</v>
      </c>
      <c r="CF169" s="43" t="s">
        <v>1061</v>
      </c>
      <c r="CG169" s="18">
        <f t="shared" si="53"/>
        <v>6</v>
      </c>
      <c r="CH169" s="18" t="str">
        <f t="shared" si="54"/>
        <v>金币</v>
      </c>
      <c r="CI169" s="44"/>
      <c r="CJ169" s="44"/>
      <c r="CK169" s="44"/>
      <c r="CL169" s="44"/>
      <c r="CM169" s="44"/>
      <c r="CN169" s="44"/>
      <c r="CO169" s="44"/>
      <c r="CP169" s="44"/>
      <c r="CQ169" s="44"/>
    </row>
    <row r="170" spans="1:95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55"/>
        <v>0</v>
      </c>
      <c r="AH170" s="41">
        <f t="shared" si="56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57"/>
        <v>77622</v>
      </c>
      <c r="AM170" s="41">
        <f t="shared" si="58"/>
        <v>2862</v>
      </c>
      <c r="AN170" s="41">
        <f t="shared" si="59"/>
        <v>60499</v>
      </c>
      <c r="CB170" s="44">
        <v>167</v>
      </c>
      <c r="CC170" s="18">
        <f t="shared" si="50"/>
        <v>5</v>
      </c>
      <c r="CD170" s="18">
        <f t="shared" si="51"/>
        <v>1606007</v>
      </c>
      <c r="CE170" s="44" t="str">
        <f t="shared" si="52"/>
        <v>中级神器1配件1-7级</v>
      </c>
      <c r="CF170" s="43" t="s">
        <v>1061</v>
      </c>
      <c r="CG170" s="18">
        <f t="shared" si="53"/>
        <v>7</v>
      </c>
      <c r="CH170" s="18" t="str">
        <f t="shared" si="54"/>
        <v>金币</v>
      </c>
      <c r="CI170" s="44"/>
      <c r="CJ170" s="44"/>
      <c r="CK170" s="44"/>
      <c r="CL170" s="44"/>
      <c r="CM170" s="44"/>
      <c r="CN170" s="44"/>
      <c r="CO170" s="44"/>
      <c r="CP170" s="44"/>
      <c r="CQ170" s="44"/>
    </row>
    <row r="171" spans="1:95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55"/>
        <v>0</v>
      </c>
      <c r="AH171" s="41">
        <f t="shared" si="56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57"/>
        <v>77622</v>
      </c>
      <c r="AM171" s="41">
        <f t="shared" si="58"/>
        <v>2862</v>
      </c>
      <c r="AN171" s="41">
        <f t="shared" si="59"/>
        <v>60499</v>
      </c>
      <c r="CB171" s="44">
        <v>168</v>
      </c>
      <c r="CC171" s="18">
        <f t="shared" si="50"/>
        <v>5</v>
      </c>
      <c r="CD171" s="18">
        <f t="shared" si="51"/>
        <v>1606007</v>
      </c>
      <c r="CE171" s="44" t="str">
        <f t="shared" si="52"/>
        <v>中级神器1配件1-8级</v>
      </c>
      <c r="CF171" s="43" t="s">
        <v>1061</v>
      </c>
      <c r="CG171" s="18">
        <f t="shared" si="53"/>
        <v>8</v>
      </c>
      <c r="CH171" s="18" t="str">
        <f t="shared" si="54"/>
        <v>金币</v>
      </c>
      <c r="CI171" s="44"/>
      <c r="CJ171" s="44"/>
      <c r="CK171" s="44"/>
      <c r="CL171" s="44"/>
      <c r="CM171" s="44"/>
      <c r="CN171" s="44"/>
      <c r="CO171" s="44"/>
      <c r="CP171" s="44"/>
      <c r="CQ171" s="44"/>
    </row>
    <row r="172" spans="1:95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55"/>
        <v>0</v>
      </c>
      <c r="AH172" s="41">
        <f t="shared" si="56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57"/>
        <v>77622</v>
      </c>
      <c r="AM172" s="41">
        <f t="shared" si="58"/>
        <v>2862</v>
      </c>
      <c r="AN172" s="41">
        <f t="shared" si="59"/>
        <v>60499</v>
      </c>
      <c r="CB172" s="44">
        <v>169</v>
      </c>
      <c r="CC172" s="18">
        <f t="shared" si="50"/>
        <v>5</v>
      </c>
      <c r="CD172" s="18">
        <f t="shared" si="51"/>
        <v>1606007</v>
      </c>
      <c r="CE172" s="44" t="str">
        <f t="shared" si="52"/>
        <v>中级神器1配件1-9级</v>
      </c>
      <c r="CF172" s="43" t="s">
        <v>1061</v>
      </c>
      <c r="CG172" s="18">
        <f t="shared" si="53"/>
        <v>9</v>
      </c>
      <c r="CH172" s="18" t="str">
        <f t="shared" si="54"/>
        <v>金币</v>
      </c>
      <c r="CI172" s="44"/>
      <c r="CJ172" s="44"/>
      <c r="CK172" s="44"/>
      <c r="CL172" s="44"/>
      <c r="CM172" s="44"/>
      <c r="CN172" s="44"/>
      <c r="CO172" s="44"/>
      <c r="CP172" s="44"/>
      <c r="CQ172" s="44"/>
    </row>
    <row r="173" spans="1:95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55"/>
        <v>0</v>
      </c>
      <c r="AH173" s="41">
        <f t="shared" si="56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57"/>
        <v>77622</v>
      </c>
      <c r="AM173" s="41">
        <f t="shared" si="58"/>
        <v>2862</v>
      </c>
      <c r="AN173" s="41">
        <f t="shared" si="59"/>
        <v>60499</v>
      </c>
      <c r="CB173" s="44">
        <v>170</v>
      </c>
      <c r="CC173" s="18">
        <f t="shared" si="50"/>
        <v>5</v>
      </c>
      <c r="CD173" s="18">
        <f t="shared" si="51"/>
        <v>1606007</v>
      </c>
      <c r="CE173" s="44" t="str">
        <f t="shared" si="52"/>
        <v>中级神器1配件1-10级</v>
      </c>
      <c r="CF173" s="43" t="s">
        <v>1061</v>
      </c>
      <c r="CG173" s="18">
        <f t="shared" si="53"/>
        <v>10</v>
      </c>
      <c r="CH173" s="18" t="str">
        <f t="shared" si="54"/>
        <v>金币</v>
      </c>
      <c r="CI173" s="44"/>
      <c r="CJ173" s="44"/>
      <c r="CK173" s="44"/>
      <c r="CL173" s="44"/>
      <c r="CM173" s="44"/>
      <c r="CN173" s="44"/>
      <c r="CO173" s="44"/>
      <c r="CP173" s="44"/>
      <c r="CQ173" s="44"/>
    </row>
    <row r="174" spans="1:95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55"/>
        <v>0</v>
      </c>
      <c r="AH174" s="41">
        <f t="shared" si="56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57"/>
        <v>77622</v>
      </c>
      <c r="AM174" s="41">
        <f t="shared" si="58"/>
        <v>2862</v>
      </c>
      <c r="AN174" s="41">
        <f t="shared" si="59"/>
        <v>60499</v>
      </c>
      <c r="CB174" s="44">
        <v>171</v>
      </c>
      <c r="CC174" s="18">
        <f t="shared" si="50"/>
        <v>5</v>
      </c>
      <c r="CD174" s="18">
        <f t="shared" si="51"/>
        <v>1606007</v>
      </c>
      <c r="CE174" s="44" t="str">
        <f t="shared" si="52"/>
        <v>中级神器1配件1-11级</v>
      </c>
      <c r="CF174" s="43" t="s">
        <v>1061</v>
      </c>
      <c r="CG174" s="18">
        <f t="shared" si="53"/>
        <v>11</v>
      </c>
      <c r="CH174" s="18" t="str">
        <f t="shared" si="54"/>
        <v>金币</v>
      </c>
      <c r="CI174" s="44"/>
      <c r="CJ174" s="44"/>
      <c r="CK174" s="44"/>
      <c r="CL174" s="44"/>
      <c r="CM174" s="44"/>
      <c r="CN174" s="44"/>
      <c r="CO174" s="44"/>
      <c r="CP174" s="44"/>
      <c r="CQ174" s="44"/>
    </row>
    <row r="175" spans="1:95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55"/>
        <v>0</v>
      </c>
      <c r="AH175" s="41">
        <f t="shared" si="56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57"/>
        <v>77622</v>
      </c>
      <c r="AM175" s="41">
        <f t="shared" si="58"/>
        <v>2862</v>
      </c>
      <c r="AN175" s="41">
        <f t="shared" si="59"/>
        <v>60499</v>
      </c>
      <c r="CB175" s="44">
        <v>172</v>
      </c>
      <c r="CC175" s="18">
        <f t="shared" si="50"/>
        <v>5</v>
      </c>
      <c r="CD175" s="18">
        <f t="shared" si="51"/>
        <v>1606007</v>
      </c>
      <c r="CE175" s="44" t="str">
        <f t="shared" si="52"/>
        <v>中级神器1配件1-12级</v>
      </c>
      <c r="CF175" s="43" t="s">
        <v>1061</v>
      </c>
      <c r="CG175" s="18">
        <f t="shared" si="53"/>
        <v>12</v>
      </c>
      <c r="CH175" s="18" t="str">
        <f t="shared" si="54"/>
        <v>金币</v>
      </c>
      <c r="CI175" s="44"/>
      <c r="CJ175" s="44"/>
      <c r="CK175" s="44"/>
      <c r="CL175" s="44"/>
      <c r="CM175" s="44"/>
      <c r="CN175" s="44"/>
      <c r="CO175" s="44"/>
      <c r="CP175" s="44"/>
      <c r="CQ175" s="44"/>
    </row>
    <row r="176" spans="1:95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55"/>
        <v>0</v>
      </c>
      <c r="AH176" s="41">
        <f t="shared" si="56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57"/>
        <v>77622</v>
      </c>
      <c r="AM176" s="41">
        <f t="shared" si="58"/>
        <v>2862</v>
      </c>
      <c r="AN176" s="41">
        <f t="shared" si="59"/>
        <v>60499</v>
      </c>
      <c r="CB176" s="44">
        <v>173</v>
      </c>
      <c r="CC176" s="18">
        <f t="shared" si="50"/>
        <v>5</v>
      </c>
      <c r="CD176" s="18">
        <f t="shared" si="51"/>
        <v>1606007</v>
      </c>
      <c r="CE176" s="44" t="str">
        <f t="shared" si="52"/>
        <v>中级神器1配件1-13级</v>
      </c>
      <c r="CF176" s="43" t="s">
        <v>1061</v>
      </c>
      <c r="CG176" s="18">
        <f t="shared" si="53"/>
        <v>13</v>
      </c>
      <c r="CH176" s="18" t="str">
        <f t="shared" si="54"/>
        <v>金币</v>
      </c>
      <c r="CI176" s="44"/>
      <c r="CJ176" s="44"/>
      <c r="CK176" s="44"/>
      <c r="CL176" s="44"/>
      <c r="CM176" s="44"/>
      <c r="CN176" s="44"/>
      <c r="CO176" s="44"/>
      <c r="CP176" s="44"/>
      <c r="CQ176" s="44"/>
    </row>
    <row r="177" spans="1:95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55"/>
        <v>0</v>
      </c>
      <c r="AH177" s="41">
        <f t="shared" si="56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57"/>
        <v>77622</v>
      </c>
      <c r="AM177" s="41">
        <f t="shared" si="58"/>
        <v>2862</v>
      </c>
      <c r="AN177" s="41">
        <f t="shared" si="59"/>
        <v>60499</v>
      </c>
      <c r="CB177" s="44">
        <v>174</v>
      </c>
      <c r="CC177" s="18">
        <f t="shared" si="50"/>
        <v>5</v>
      </c>
      <c r="CD177" s="18">
        <f t="shared" si="51"/>
        <v>1606007</v>
      </c>
      <c r="CE177" s="44" t="str">
        <f t="shared" si="52"/>
        <v>中级神器1配件1-14级</v>
      </c>
      <c r="CF177" s="43" t="s">
        <v>1061</v>
      </c>
      <c r="CG177" s="18">
        <f t="shared" si="53"/>
        <v>14</v>
      </c>
      <c r="CH177" s="18" t="str">
        <f t="shared" si="54"/>
        <v>金币</v>
      </c>
      <c r="CI177" s="44"/>
      <c r="CJ177" s="44"/>
      <c r="CK177" s="44"/>
      <c r="CL177" s="44"/>
      <c r="CM177" s="44"/>
      <c r="CN177" s="44"/>
      <c r="CO177" s="44"/>
      <c r="CP177" s="44"/>
      <c r="CQ177" s="44"/>
    </row>
    <row r="178" spans="1:95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55"/>
        <v>0</v>
      </c>
      <c r="AH178" s="41">
        <f t="shared" si="56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57"/>
        <v>77622</v>
      </c>
      <c r="AM178" s="41">
        <f t="shared" si="58"/>
        <v>2862</v>
      </c>
      <c r="AN178" s="41">
        <f t="shared" si="59"/>
        <v>60499</v>
      </c>
      <c r="CB178" s="44">
        <v>175</v>
      </c>
      <c r="CC178" s="18">
        <f t="shared" si="50"/>
        <v>5</v>
      </c>
      <c r="CD178" s="18">
        <f t="shared" si="51"/>
        <v>1606007</v>
      </c>
      <c r="CE178" s="44" t="str">
        <f t="shared" si="52"/>
        <v>中级神器1配件1-15级</v>
      </c>
      <c r="CF178" s="43" t="s">
        <v>1061</v>
      </c>
      <c r="CG178" s="18">
        <f t="shared" si="53"/>
        <v>15</v>
      </c>
      <c r="CH178" s="18" t="str">
        <f t="shared" si="54"/>
        <v>金币</v>
      </c>
      <c r="CI178" s="44"/>
      <c r="CJ178" s="44"/>
      <c r="CK178" s="44"/>
      <c r="CL178" s="44"/>
      <c r="CM178" s="44"/>
      <c r="CN178" s="44"/>
      <c r="CO178" s="44"/>
      <c r="CP178" s="44"/>
      <c r="CQ178" s="44"/>
    </row>
    <row r="179" spans="1:95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55"/>
        <v>0</v>
      </c>
      <c r="AH179" s="41">
        <f t="shared" si="56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57"/>
        <v>77622</v>
      </c>
      <c r="AM179" s="41">
        <f t="shared" si="58"/>
        <v>2862</v>
      </c>
      <c r="AN179" s="41">
        <f t="shared" si="59"/>
        <v>60499</v>
      </c>
      <c r="CB179" s="44">
        <v>176</v>
      </c>
      <c r="CC179" s="18">
        <f t="shared" si="50"/>
        <v>5</v>
      </c>
      <c r="CD179" s="18">
        <f t="shared" si="51"/>
        <v>1606007</v>
      </c>
      <c r="CE179" s="44" t="str">
        <f t="shared" si="52"/>
        <v>中级神器1配件1-16级</v>
      </c>
      <c r="CF179" s="43" t="s">
        <v>1061</v>
      </c>
      <c r="CG179" s="18">
        <f t="shared" si="53"/>
        <v>16</v>
      </c>
      <c r="CH179" s="18" t="str">
        <f t="shared" si="54"/>
        <v>金币</v>
      </c>
      <c r="CI179" s="44"/>
      <c r="CJ179" s="44"/>
      <c r="CK179" s="44"/>
      <c r="CL179" s="44"/>
      <c r="CM179" s="44"/>
      <c r="CN179" s="44"/>
      <c r="CO179" s="44"/>
      <c r="CP179" s="44"/>
      <c r="CQ179" s="44"/>
    </row>
    <row r="180" spans="1:95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55"/>
        <v>0</v>
      </c>
      <c r="AH180" s="41">
        <f t="shared" si="56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57"/>
        <v>77622</v>
      </c>
      <c r="AM180" s="41">
        <f t="shared" si="58"/>
        <v>2862</v>
      </c>
      <c r="AN180" s="41">
        <f t="shared" si="59"/>
        <v>60499</v>
      </c>
      <c r="CB180" s="44">
        <v>177</v>
      </c>
      <c r="CC180" s="18">
        <f t="shared" si="50"/>
        <v>5</v>
      </c>
      <c r="CD180" s="18">
        <f t="shared" si="51"/>
        <v>1606007</v>
      </c>
      <c r="CE180" s="44" t="str">
        <f t="shared" si="52"/>
        <v>中级神器1配件1-17级</v>
      </c>
      <c r="CF180" s="43" t="s">
        <v>1061</v>
      </c>
      <c r="CG180" s="18">
        <f t="shared" si="53"/>
        <v>17</v>
      </c>
      <c r="CH180" s="18" t="str">
        <f t="shared" si="54"/>
        <v>金币</v>
      </c>
      <c r="CI180" s="44"/>
      <c r="CJ180" s="44"/>
      <c r="CK180" s="44"/>
      <c r="CL180" s="44"/>
      <c r="CM180" s="44"/>
      <c r="CN180" s="44"/>
      <c r="CO180" s="44"/>
      <c r="CP180" s="44"/>
      <c r="CQ180" s="44"/>
    </row>
    <row r="181" spans="1:95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55"/>
        <v>0</v>
      </c>
      <c r="AH181" s="41">
        <f t="shared" si="56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57"/>
        <v>77622</v>
      </c>
      <c r="AM181" s="41">
        <f t="shared" si="58"/>
        <v>2862</v>
      </c>
      <c r="AN181" s="41">
        <f t="shared" si="59"/>
        <v>60499</v>
      </c>
      <c r="CB181" s="44">
        <v>178</v>
      </c>
      <c r="CC181" s="18">
        <f t="shared" si="50"/>
        <v>5</v>
      </c>
      <c r="CD181" s="18">
        <f t="shared" si="51"/>
        <v>1606007</v>
      </c>
      <c r="CE181" s="44" t="str">
        <f t="shared" si="52"/>
        <v>中级神器1配件1-18级</v>
      </c>
      <c r="CF181" s="43" t="s">
        <v>1061</v>
      </c>
      <c r="CG181" s="18">
        <f t="shared" si="53"/>
        <v>18</v>
      </c>
      <c r="CH181" s="18" t="str">
        <f t="shared" si="54"/>
        <v>金币</v>
      </c>
      <c r="CI181" s="44"/>
      <c r="CJ181" s="44"/>
      <c r="CK181" s="44"/>
      <c r="CL181" s="44"/>
      <c r="CM181" s="44"/>
      <c r="CN181" s="44"/>
      <c r="CO181" s="44"/>
      <c r="CP181" s="44"/>
      <c r="CQ181" s="44"/>
    </row>
    <row r="182" spans="1:95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55"/>
        <v>0</v>
      </c>
      <c r="AH182" s="41">
        <f t="shared" si="56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57"/>
        <v>77622</v>
      </c>
      <c r="AM182" s="41">
        <f t="shared" si="58"/>
        <v>2862</v>
      </c>
      <c r="AN182" s="41">
        <f t="shared" si="59"/>
        <v>60499</v>
      </c>
      <c r="CB182" s="44">
        <v>179</v>
      </c>
      <c r="CC182" s="18">
        <f t="shared" si="50"/>
        <v>5</v>
      </c>
      <c r="CD182" s="18">
        <f t="shared" si="51"/>
        <v>1606007</v>
      </c>
      <c r="CE182" s="44" t="str">
        <f t="shared" si="52"/>
        <v>中级神器1配件1-19级</v>
      </c>
      <c r="CF182" s="43" t="s">
        <v>1061</v>
      </c>
      <c r="CG182" s="18">
        <f t="shared" si="53"/>
        <v>19</v>
      </c>
      <c r="CH182" s="18" t="str">
        <f t="shared" si="54"/>
        <v>金币</v>
      </c>
      <c r="CI182" s="44"/>
      <c r="CJ182" s="44"/>
      <c r="CK182" s="44"/>
      <c r="CL182" s="44"/>
      <c r="CM182" s="44"/>
      <c r="CN182" s="44"/>
      <c r="CO182" s="44"/>
      <c r="CP182" s="44"/>
      <c r="CQ182" s="44"/>
    </row>
    <row r="183" spans="1:95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55"/>
        <v>0</v>
      </c>
      <c r="AH183" s="41">
        <f t="shared" si="56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57"/>
        <v>77622</v>
      </c>
      <c r="AM183" s="41">
        <f t="shared" si="58"/>
        <v>2862</v>
      </c>
      <c r="AN183" s="41">
        <f t="shared" si="59"/>
        <v>60499</v>
      </c>
      <c r="CB183" s="44">
        <v>180</v>
      </c>
      <c r="CC183" s="18">
        <f t="shared" si="50"/>
        <v>5</v>
      </c>
      <c r="CD183" s="18">
        <f t="shared" si="51"/>
        <v>1606007</v>
      </c>
      <c r="CE183" s="44" t="str">
        <f t="shared" si="52"/>
        <v>中级神器1配件1-20级</v>
      </c>
      <c r="CF183" s="43" t="s">
        <v>1061</v>
      </c>
      <c r="CG183" s="18">
        <f t="shared" si="53"/>
        <v>20</v>
      </c>
      <c r="CH183" s="18" t="str">
        <f t="shared" si="54"/>
        <v>金币</v>
      </c>
      <c r="CI183" s="44"/>
      <c r="CJ183" s="44"/>
      <c r="CK183" s="44"/>
      <c r="CL183" s="44"/>
      <c r="CM183" s="44"/>
      <c r="CN183" s="44"/>
      <c r="CO183" s="44"/>
      <c r="CP183" s="44"/>
      <c r="CQ183" s="44"/>
    </row>
    <row r="184" spans="1:95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55"/>
        <v>0</v>
      </c>
      <c r="AH184" s="41">
        <f t="shared" si="56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57"/>
        <v>77622</v>
      </c>
      <c r="AM184" s="41">
        <f t="shared" si="58"/>
        <v>2862</v>
      </c>
      <c r="AN184" s="41">
        <f t="shared" si="59"/>
        <v>60499</v>
      </c>
      <c r="CB184" s="44">
        <v>181</v>
      </c>
      <c r="CC184" s="18">
        <f t="shared" si="50"/>
        <v>5</v>
      </c>
      <c r="CD184" s="18">
        <f t="shared" si="51"/>
        <v>1606007</v>
      </c>
      <c r="CE184" s="44" t="str">
        <f t="shared" si="52"/>
        <v>中级神器1配件1-21级</v>
      </c>
      <c r="CF184" s="43" t="s">
        <v>1061</v>
      </c>
      <c r="CG184" s="18">
        <f t="shared" si="53"/>
        <v>21</v>
      </c>
      <c r="CH184" s="18" t="str">
        <f t="shared" si="54"/>
        <v>金币</v>
      </c>
      <c r="CI184" s="44"/>
      <c r="CJ184" s="44"/>
      <c r="CK184" s="44"/>
      <c r="CL184" s="44"/>
      <c r="CM184" s="44"/>
      <c r="CN184" s="44"/>
      <c r="CO184" s="44"/>
      <c r="CP184" s="44"/>
      <c r="CQ184" s="44"/>
    </row>
    <row r="185" spans="1:95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55"/>
        <v>0</v>
      </c>
      <c r="AH185" s="41">
        <f t="shared" si="56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57"/>
        <v>77622</v>
      </c>
      <c r="AM185" s="41">
        <f t="shared" si="58"/>
        <v>2862</v>
      </c>
      <c r="AN185" s="41">
        <f t="shared" si="59"/>
        <v>60499</v>
      </c>
      <c r="CB185" s="44">
        <v>182</v>
      </c>
      <c r="CC185" s="18">
        <f t="shared" si="50"/>
        <v>5</v>
      </c>
      <c r="CD185" s="18">
        <f t="shared" si="51"/>
        <v>1606007</v>
      </c>
      <c r="CE185" s="44" t="str">
        <f t="shared" si="52"/>
        <v>中级神器1配件1-22级</v>
      </c>
      <c r="CF185" s="43" t="s">
        <v>1061</v>
      </c>
      <c r="CG185" s="18">
        <f t="shared" si="53"/>
        <v>22</v>
      </c>
      <c r="CH185" s="18" t="str">
        <f t="shared" si="54"/>
        <v>金币</v>
      </c>
      <c r="CI185" s="44"/>
      <c r="CJ185" s="44"/>
      <c r="CK185" s="44"/>
      <c r="CL185" s="44"/>
      <c r="CM185" s="44"/>
      <c r="CN185" s="44"/>
      <c r="CO185" s="44"/>
      <c r="CP185" s="44"/>
      <c r="CQ185" s="44"/>
    </row>
    <row r="186" spans="1:95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55"/>
        <v>0</v>
      </c>
      <c r="AH186" s="41">
        <f t="shared" si="56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57"/>
        <v>77622</v>
      </c>
      <c r="AM186" s="41">
        <f t="shared" si="58"/>
        <v>2862</v>
      </c>
      <c r="AN186" s="41">
        <f t="shared" si="59"/>
        <v>60499</v>
      </c>
      <c r="CB186" s="44">
        <v>183</v>
      </c>
      <c r="CC186" s="18">
        <f t="shared" si="50"/>
        <v>5</v>
      </c>
      <c r="CD186" s="18">
        <f t="shared" si="51"/>
        <v>1606007</v>
      </c>
      <c r="CE186" s="44" t="str">
        <f t="shared" si="52"/>
        <v>中级神器1配件1-23级</v>
      </c>
      <c r="CF186" s="43" t="s">
        <v>1061</v>
      </c>
      <c r="CG186" s="18">
        <f t="shared" si="53"/>
        <v>23</v>
      </c>
      <c r="CH186" s="18" t="str">
        <f t="shared" si="54"/>
        <v>金币</v>
      </c>
      <c r="CI186" s="44"/>
      <c r="CJ186" s="44"/>
      <c r="CK186" s="44"/>
      <c r="CL186" s="44"/>
      <c r="CM186" s="44"/>
      <c r="CN186" s="44"/>
      <c r="CO186" s="44"/>
      <c r="CP186" s="44"/>
      <c r="CQ186" s="44"/>
    </row>
    <row r="187" spans="1:95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55"/>
        <v>0</v>
      </c>
      <c r="AH187" s="41">
        <f t="shared" si="56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57"/>
        <v>77622</v>
      </c>
      <c r="AM187" s="41">
        <f t="shared" si="58"/>
        <v>2862</v>
      </c>
      <c r="AN187" s="41">
        <f t="shared" si="59"/>
        <v>60499</v>
      </c>
      <c r="CB187" s="44">
        <v>184</v>
      </c>
      <c r="CC187" s="18">
        <f t="shared" si="50"/>
        <v>5</v>
      </c>
      <c r="CD187" s="18">
        <f t="shared" si="51"/>
        <v>1606007</v>
      </c>
      <c r="CE187" s="44" t="str">
        <f t="shared" si="52"/>
        <v>中级神器1配件1-24级</v>
      </c>
      <c r="CF187" s="43" t="s">
        <v>1061</v>
      </c>
      <c r="CG187" s="18">
        <f t="shared" si="53"/>
        <v>24</v>
      </c>
      <c r="CH187" s="18" t="str">
        <f t="shared" si="54"/>
        <v>金币</v>
      </c>
      <c r="CI187" s="44"/>
      <c r="CJ187" s="44"/>
      <c r="CK187" s="44"/>
      <c r="CL187" s="44"/>
      <c r="CM187" s="44"/>
      <c r="CN187" s="44"/>
      <c r="CO187" s="44"/>
      <c r="CP187" s="44"/>
      <c r="CQ187" s="44"/>
    </row>
    <row r="188" spans="1:95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55"/>
        <v>0</v>
      </c>
      <c r="AH188" s="41">
        <f t="shared" si="56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57"/>
        <v>77622</v>
      </c>
      <c r="AM188" s="41">
        <f t="shared" si="58"/>
        <v>2862</v>
      </c>
      <c r="AN188" s="41">
        <f t="shared" si="59"/>
        <v>60499</v>
      </c>
      <c r="CB188" s="44">
        <v>185</v>
      </c>
      <c r="CC188" s="18">
        <f t="shared" si="50"/>
        <v>5</v>
      </c>
      <c r="CD188" s="18">
        <f t="shared" si="51"/>
        <v>1606007</v>
      </c>
      <c r="CE188" s="44" t="str">
        <f t="shared" si="52"/>
        <v>中级神器1配件1-25级</v>
      </c>
      <c r="CF188" s="43" t="s">
        <v>1061</v>
      </c>
      <c r="CG188" s="18">
        <f t="shared" si="53"/>
        <v>25</v>
      </c>
      <c r="CH188" s="18" t="str">
        <f t="shared" si="54"/>
        <v>金币</v>
      </c>
      <c r="CI188" s="44"/>
      <c r="CJ188" s="44"/>
      <c r="CK188" s="44"/>
      <c r="CL188" s="44"/>
      <c r="CM188" s="44"/>
      <c r="CN188" s="44"/>
      <c r="CO188" s="44"/>
      <c r="CP188" s="44"/>
      <c r="CQ188" s="44"/>
    </row>
    <row r="189" spans="1:95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55"/>
        <v>0</v>
      </c>
      <c r="AH189" s="41">
        <f t="shared" si="56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57"/>
        <v>77622</v>
      </c>
      <c r="AM189" s="41">
        <f t="shared" si="58"/>
        <v>2862</v>
      </c>
      <c r="AN189" s="41">
        <f t="shared" si="59"/>
        <v>60499</v>
      </c>
      <c r="CB189" s="44">
        <v>186</v>
      </c>
      <c r="CC189" s="18">
        <f t="shared" si="50"/>
        <v>5</v>
      </c>
      <c r="CD189" s="18">
        <f t="shared" si="51"/>
        <v>1606007</v>
      </c>
      <c r="CE189" s="44" t="str">
        <f t="shared" si="52"/>
        <v>中级神器1配件1-26级</v>
      </c>
      <c r="CF189" s="43" t="s">
        <v>1061</v>
      </c>
      <c r="CG189" s="18">
        <f t="shared" si="53"/>
        <v>26</v>
      </c>
      <c r="CH189" s="18" t="str">
        <f t="shared" si="54"/>
        <v>金币</v>
      </c>
      <c r="CI189" s="44"/>
      <c r="CJ189" s="44"/>
      <c r="CK189" s="44"/>
      <c r="CL189" s="44"/>
      <c r="CM189" s="44"/>
      <c r="CN189" s="44"/>
      <c r="CO189" s="44"/>
      <c r="CP189" s="44"/>
      <c r="CQ189" s="44"/>
    </row>
    <row r="190" spans="1:95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55"/>
        <v>0</v>
      </c>
      <c r="AH190" s="41">
        <f t="shared" si="56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57"/>
        <v>77622</v>
      </c>
      <c r="AM190" s="41">
        <f t="shared" si="58"/>
        <v>2862</v>
      </c>
      <c r="AN190" s="41">
        <f t="shared" si="59"/>
        <v>60499</v>
      </c>
      <c r="CB190" s="44">
        <v>187</v>
      </c>
      <c r="CC190" s="18">
        <f t="shared" si="50"/>
        <v>5</v>
      </c>
      <c r="CD190" s="18">
        <f t="shared" si="51"/>
        <v>1606007</v>
      </c>
      <c r="CE190" s="44" t="str">
        <f t="shared" si="52"/>
        <v>中级神器1配件1-27级</v>
      </c>
      <c r="CF190" s="43" t="s">
        <v>1061</v>
      </c>
      <c r="CG190" s="18">
        <f t="shared" si="53"/>
        <v>27</v>
      </c>
      <c r="CH190" s="18" t="str">
        <f t="shared" si="54"/>
        <v>金币</v>
      </c>
      <c r="CI190" s="44"/>
      <c r="CJ190" s="44"/>
      <c r="CK190" s="44"/>
      <c r="CL190" s="44"/>
      <c r="CM190" s="44"/>
      <c r="CN190" s="44"/>
      <c r="CO190" s="44"/>
      <c r="CP190" s="44"/>
      <c r="CQ190" s="44"/>
    </row>
    <row r="191" spans="1:95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55"/>
        <v>0</v>
      </c>
      <c r="AH191" s="41">
        <f t="shared" si="56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57"/>
        <v>77622</v>
      </c>
      <c r="AM191" s="41">
        <f t="shared" si="58"/>
        <v>2862</v>
      </c>
      <c r="AN191" s="41">
        <f t="shared" si="59"/>
        <v>60499</v>
      </c>
      <c r="CB191" s="44">
        <v>188</v>
      </c>
      <c r="CC191" s="18">
        <f t="shared" si="50"/>
        <v>5</v>
      </c>
      <c r="CD191" s="18">
        <f t="shared" si="51"/>
        <v>1606007</v>
      </c>
      <c r="CE191" s="44" t="str">
        <f t="shared" si="52"/>
        <v>中级神器1配件1-28级</v>
      </c>
      <c r="CF191" s="43" t="s">
        <v>1061</v>
      </c>
      <c r="CG191" s="18">
        <f t="shared" si="53"/>
        <v>28</v>
      </c>
      <c r="CH191" s="18" t="str">
        <f t="shared" si="54"/>
        <v>金币</v>
      </c>
      <c r="CI191" s="44"/>
      <c r="CJ191" s="44"/>
      <c r="CK191" s="44"/>
      <c r="CL191" s="44"/>
      <c r="CM191" s="44"/>
      <c r="CN191" s="44"/>
      <c r="CO191" s="44"/>
      <c r="CP191" s="44"/>
      <c r="CQ191" s="44"/>
    </row>
    <row r="192" spans="1:95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55"/>
        <v>0</v>
      </c>
      <c r="AH192" s="41">
        <f t="shared" si="56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57"/>
        <v>77622</v>
      </c>
      <c r="AM192" s="41">
        <f t="shared" si="58"/>
        <v>2862</v>
      </c>
      <c r="AN192" s="41">
        <f t="shared" si="59"/>
        <v>60499</v>
      </c>
      <c r="CB192" s="44">
        <v>189</v>
      </c>
      <c r="CC192" s="18">
        <f t="shared" si="50"/>
        <v>5</v>
      </c>
      <c r="CD192" s="18">
        <f t="shared" si="51"/>
        <v>1606007</v>
      </c>
      <c r="CE192" s="44" t="str">
        <f t="shared" si="52"/>
        <v>中级神器1配件1-29级</v>
      </c>
      <c r="CF192" s="43" t="s">
        <v>1061</v>
      </c>
      <c r="CG192" s="18">
        <f t="shared" si="53"/>
        <v>29</v>
      </c>
      <c r="CH192" s="18" t="str">
        <f t="shared" si="54"/>
        <v>金币</v>
      </c>
      <c r="CI192" s="44"/>
      <c r="CJ192" s="44"/>
      <c r="CK192" s="44"/>
      <c r="CL192" s="44"/>
      <c r="CM192" s="44"/>
      <c r="CN192" s="44"/>
      <c r="CO192" s="44"/>
      <c r="CP192" s="44"/>
      <c r="CQ192" s="44"/>
    </row>
    <row r="193" spans="1:95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55"/>
        <v>0</v>
      </c>
      <c r="AH193" s="41">
        <f t="shared" si="56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57"/>
        <v>77622</v>
      </c>
      <c r="AM193" s="41">
        <f t="shared" si="58"/>
        <v>2862</v>
      </c>
      <c r="AN193" s="41">
        <f t="shared" si="59"/>
        <v>60499</v>
      </c>
      <c r="CB193" s="44">
        <v>190</v>
      </c>
      <c r="CC193" s="18">
        <f t="shared" si="50"/>
        <v>5</v>
      </c>
      <c r="CD193" s="18">
        <f t="shared" si="51"/>
        <v>1606007</v>
      </c>
      <c r="CE193" s="44" t="str">
        <f t="shared" si="52"/>
        <v>中级神器1配件1-30级</v>
      </c>
      <c r="CF193" s="43" t="s">
        <v>1061</v>
      </c>
      <c r="CG193" s="18">
        <f t="shared" si="53"/>
        <v>30</v>
      </c>
      <c r="CH193" s="18" t="str">
        <f t="shared" si="54"/>
        <v>金币</v>
      </c>
      <c r="CI193" s="44"/>
      <c r="CJ193" s="44"/>
      <c r="CK193" s="44"/>
      <c r="CL193" s="44"/>
      <c r="CM193" s="44"/>
      <c r="CN193" s="44"/>
      <c r="CO193" s="44"/>
      <c r="CP193" s="44"/>
      <c r="CQ193" s="44"/>
    </row>
    <row r="194" spans="1:95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55"/>
        <v>0</v>
      </c>
      <c r="AH194" s="41">
        <f t="shared" si="56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57"/>
        <v>77622</v>
      </c>
      <c r="AM194" s="41">
        <f t="shared" si="58"/>
        <v>2862</v>
      </c>
      <c r="AN194" s="41">
        <f t="shared" si="59"/>
        <v>60499</v>
      </c>
      <c r="CB194" s="44">
        <v>191</v>
      </c>
      <c r="CC194" s="18">
        <f t="shared" si="50"/>
        <v>5</v>
      </c>
      <c r="CD194" s="18">
        <f t="shared" si="51"/>
        <v>1606007</v>
      </c>
      <c r="CE194" s="44" t="str">
        <f t="shared" si="52"/>
        <v>中级神器1配件1-31级</v>
      </c>
      <c r="CF194" s="43" t="s">
        <v>1061</v>
      </c>
      <c r="CG194" s="18">
        <f t="shared" si="53"/>
        <v>31</v>
      </c>
      <c r="CH194" s="18" t="str">
        <f t="shared" si="54"/>
        <v>金币</v>
      </c>
      <c r="CI194" s="44"/>
      <c r="CJ194" s="44"/>
      <c r="CK194" s="44"/>
      <c r="CL194" s="44"/>
      <c r="CM194" s="44"/>
      <c r="CN194" s="44"/>
      <c r="CO194" s="44"/>
      <c r="CP194" s="44"/>
      <c r="CQ194" s="44"/>
    </row>
    <row r="195" spans="1:95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55"/>
        <v>0</v>
      </c>
      <c r="AH195" s="41">
        <f t="shared" si="56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57"/>
        <v>77622</v>
      </c>
      <c r="AM195" s="41">
        <f t="shared" si="58"/>
        <v>2862</v>
      </c>
      <c r="AN195" s="41">
        <f t="shared" si="59"/>
        <v>60499</v>
      </c>
      <c r="CB195" s="44">
        <v>192</v>
      </c>
      <c r="CC195" s="18">
        <f t="shared" si="50"/>
        <v>5</v>
      </c>
      <c r="CD195" s="18">
        <f t="shared" si="51"/>
        <v>1606007</v>
      </c>
      <c r="CE195" s="44" t="str">
        <f t="shared" si="52"/>
        <v>中级神器1配件1-32级</v>
      </c>
      <c r="CF195" s="43" t="s">
        <v>1061</v>
      </c>
      <c r="CG195" s="18">
        <f t="shared" si="53"/>
        <v>32</v>
      </c>
      <c r="CH195" s="18" t="str">
        <f t="shared" si="54"/>
        <v>金币</v>
      </c>
      <c r="CI195" s="44"/>
      <c r="CJ195" s="44"/>
      <c r="CK195" s="44"/>
      <c r="CL195" s="44"/>
      <c r="CM195" s="44"/>
      <c r="CN195" s="44"/>
      <c r="CO195" s="44"/>
      <c r="CP195" s="44"/>
      <c r="CQ195" s="44"/>
    </row>
    <row r="196" spans="1:95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55"/>
        <v>0</v>
      </c>
      <c r="AH196" s="41">
        <f t="shared" si="56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57"/>
        <v>77622</v>
      </c>
      <c r="AM196" s="41">
        <f t="shared" si="58"/>
        <v>2862</v>
      </c>
      <c r="AN196" s="41">
        <f t="shared" si="59"/>
        <v>60499</v>
      </c>
      <c r="CB196" s="44">
        <v>193</v>
      </c>
      <c r="CC196" s="18">
        <f t="shared" si="50"/>
        <v>5</v>
      </c>
      <c r="CD196" s="18">
        <f t="shared" si="51"/>
        <v>1606007</v>
      </c>
      <c r="CE196" s="44" t="str">
        <f t="shared" si="52"/>
        <v>中级神器1配件1-33级</v>
      </c>
      <c r="CF196" s="43" t="s">
        <v>1061</v>
      </c>
      <c r="CG196" s="18">
        <f t="shared" si="53"/>
        <v>33</v>
      </c>
      <c r="CH196" s="18" t="str">
        <f t="shared" si="54"/>
        <v>金币</v>
      </c>
      <c r="CI196" s="44"/>
      <c r="CJ196" s="44"/>
      <c r="CK196" s="44"/>
      <c r="CL196" s="44"/>
      <c r="CM196" s="44"/>
      <c r="CN196" s="44"/>
      <c r="CO196" s="44"/>
      <c r="CP196" s="44"/>
      <c r="CQ196" s="44"/>
    </row>
    <row r="197" spans="1:95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55"/>
        <v>0</v>
      </c>
      <c r="AH197" s="41">
        <f t="shared" si="56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57"/>
        <v>77622</v>
      </c>
      <c r="AM197" s="41">
        <f t="shared" si="58"/>
        <v>2862</v>
      </c>
      <c r="AN197" s="41">
        <f t="shared" si="59"/>
        <v>60499</v>
      </c>
      <c r="CB197" s="44">
        <v>194</v>
      </c>
      <c r="CC197" s="18">
        <f t="shared" ref="CC197:CC260" si="60">INT((CB197-1)/40)+1</f>
        <v>5</v>
      </c>
      <c r="CD197" s="18">
        <f t="shared" ref="CD197:CD260" si="61">INDEX($BQ$4:$BQ$33,CC197)</f>
        <v>1606007</v>
      </c>
      <c r="CE197" s="44" t="str">
        <f t="shared" ref="CE197:CE260" si="62">INDEX($BR$4:$BR$33,CC197)&amp;"-"&amp;CG197&amp;"级"</f>
        <v>中级神器1配件1-34级</v>
      </c>
      <c r="CF197" s="43" t="s">
        <v>1061</v>
      </c>
      <c r="CG197" s="18">
        <f t="shared" ref="CG197:CG260" si="63">MOD(CB197-1,40)+1</f>
        <v>34</v>
      </c>
      <c r="CH197" s="18" t="str">
        <f t="shared" ref="CH197:CH260" si="64">IF(CG197=1,INDEX($BR$4:$BR$33,CC197)&amp;"激活","金币")</f>
        <v>金币</v>
      </c>
      <c r="CI197" s="44"/>
      <c r="CJ197" s="44"/>
      <c r="CK197" s="44"/>
      <c r="CL197" s="44"/>
      <c r="CM197" s="44"/>
      <c r="CN197" s="44"/>
      <c r="CO197" s="44"/>
      <c r="CP197" s="44"/>
      <c r="CQ197" s="44"/>
    </row>
    <row r="198" spans="1:95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55"/>
        <v>0</v>
      </c>
      <c r="AH198" s="41">
        <f t="shared" si="56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57"/>
        <v>77622</v>
      </c>
      <c r="AM198" s="41">
        <f t="shared" si="58"/>
        <v>2862</v>
      </c>
      <c r="AN198" s="41">
        <f t="shared" si="59"/>
        <v>60499</v>
      </c>
      <c r="CB198" s="44">
        <v>195</v>
      </c>
      <c r="CC198" s="18">
        <f t="shared" si="60"/>
        <v>5</v>
      </c>
      <c r="CD198" s="18">
        <f t="shared" si="61"/>
        <v>1606007</v>
      </c>
      <c r="CE198" s="44" t="str">
        <f t="shared" si="62"/>
        <v>中级神器1配件1-35级</v>
      </c>
      <c r="CF198" s="43" t="s">
        <v>1061</v>
      </c>
      <c r="CG198" s="18">
        <f t="shared" si="63"/>
        <v>35</v>
      </c>
      <c r="CH198" s="18" t="str">
        <f t="shared" si="64"/>
        <v>金币</v>
      </c>
      <c r="CI198" s="44"/>
      <c r="CJ198" s="44"/>
      <c r="CK198" s="44"/>
      <c r="CL198" s="44"/>
      <c r="CM198" s="44"/>
      <c r="CN198" s="44"/>
      <c r="CO198" s="44"/>
      <c r="CP198" s="44"/>
      <c r="CQ198" s="44"/>
    </row>
    <row r="199" spans="1:95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55"/>
        <v>0</v>
      </c>
      <c r="AH199" s="41">
        <f t="shared" si="56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57"/>
        <v>77622</v>
      </c>
      <c r="AM199" s="41">
        <f t="shared" si="58"/>
        <v>2862</v>
      </c>
      <c r="AN199" s="41">
        <f t="shared" si="59"/>
        <v>60499</v>
      </c>
      <c r="CB199" s="44">
        <v>196</v>
      </c>
      <c r="CC199" s="18">
        <f t="shared" si="60"/>
        <v>5</v>
      </c>
      <c r="CD199" s="18">
        <f t="shared" si="61"/>
        <v>1606007</v>
      </c>
      <c r="CE199" s="44" t="str">
        <f t="shared" si="62"/>
        <v>中级神器1配件1-36级</v>
      </c>
      <c r="CF199" s="43" t="s">
        <v>1061</v>
      </c>
      <c r="CG199" s="18">
        <f t="shared" si="63"/>
        <v>36</v>
      </c>
      <c r="CH199" s="18" t="str">
        <f t="shared" si="64"/>
        <v>金币</v>
      </c>
      <c r="CI199" s="44"/>
      <c r="CJ199" s="44"/>
      <c r="CK199" s="44"/>
      <c r="CL199" s="44"/>
      <c r="CM199" s="44"/>
      <c r="CN199" s="44"/>
      <c r="CO199" s="44"/>
      <c r="CP199" s="44"/>
      <c r="CQ199" s="44"/>
    </row>
    <row r="200" spans="1:95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55"/>
        <v>0</v>
      </c>
      <c r="AH200" s="41">
        <f t="shared" si="56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57"/>
        <v>77622</v>
      </c>
      <c r="AM200" s="41">
        <f t="shared" si="58"/>
        <v>2862</v>
      </c>
      <c r="AN200" s="41">
        <f t="shared" si="59"/>
        <v>60499</v>
      </c>
      <c r="CB200" s="44">
        <v>197</v>
      </c>
      <c r="CC200" s="18">
        <f t="shared" si="60"/>
        <v>5</v>
      </c>
      <c r="CD200" s="18">
        <f t="shared" si="61"/>
        <v>1606007</v>
      </c>
      <c r="CE200" s="44" t="str">
        <f t="shared" si="62"/>
        <v>中级神器1配件1-37级</v>
      </c>
      <c r="CF200" s="43" t="s">
        <v>1061</v>
      </c>
      <c r="CG200" s="18">
        <f t="shared" si="63"/>
        <v>37</v>
      </c>
      <c r="CH200" s="18" t="str">
        <f t="shared" si="64"/>
        <v>金币</v>
      </c>
      <c r="CI200" s="44"/>
      <c r="CJ200" s="44"/>
      <c r="CK200" s="44"/>
      <c r="CL200" s="44"/>
      <c r="CM200" s="44"/>
      <c r="CN200" s="44"/>
      <c r="CO200" s="44"/>
      <c r="CP200" s="44"/>
      <c r="CQ200" s="44"/>
    </row>
    <row r="201" spans="1:95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55"/>
        <v>0</v>
      </c>
      <c r="AH201" s="41">
        <f t="shared" si="56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57"/>
        <v>77622</v>
      </c>
      <c r="AM201" s="41">
        <f t="shared" si="58"/>
        <v>2862</v>
      </c>
      <c r="AN201" s="41">
        <f t="shared" si="59"/>
        <v>60499</v>
      </c>
      <c r="CB201" s="44">
        <v>198</v>
      </c>
      <c r="CC201" s="18">
        <f t="shared" si="60"/>
        <v>5</v>
      </c>
      <c r="CD201" s="18">
        <f t="shared" si="61"/>
        <v>1606007</v>
      </c>
      <c r="CE201" s="44" t="str">
        <f t="shared" si="62"/>
        <v>中级神器1配件1-38级</v>
      </c>
      <c r="CF201" s="43" t="s">
        <v>1061</v>
      </c>
      <c r="CG201" s="18">
        <f t="shared" si="63"/>
        <v>38</v>
      </c>
      <c r="CH201" s="18" t="str">
        <f t="shared" si="64"/>
        <v>金币</v>
      </c>
      <c r="CI201" s="44"/>
      <c r="CJ201" s="44"/>
      <c r="CK201" s="44"/>
      <c r="CL201" s="44"/>
      <c r="CM201" s="44"/>
      <c r="CN201" s="44"/>
      <c r="CO201" s="44"/>
      <c r="CP201" s="44"/>
      <c r="CQ201" s="44"/>
    </row>
    <row r="202" spans="1:95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55"/>
        <v>0</v>
      </c>
      <c r="AH202" s="41">
        <f t="shared" si="56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57"/>
        <v>77622</v>
      </c>
      <c r="AM202" s="41">
        <f t="shared" si="58"/>
        <v>2862</v>
      </c>
      <c r="AN202" s="41">
        <f t="shared" si="59"/>
        <v>60499</v>
      </c>
      <c r="CB202" s="44">
        <v>199</v>
      </c>
      <c r="CC202" s="18">
        <f t="shared" si="60"/>
        <v>5</v>
      </c>
      <c r="CD202" s="18">
        <f t="shared" si="61"/>
        <v>1606007</v>
      </c>
      <c r="CE202" s="44" t="str">
        <f t="shared" si="62"/>
        <v>中级神器1配件1-39级</v>
      </c>
      <c r="CF202" s="43" t="s">
        <v>1061</v>
      </c>
      <c r="CG202" s="18">
        <f t="shared" si="63"/>
        <v>39</v>
      </c>
      <c r="CH202" s="18" t="str">
        <f t="shared" si="64"/>
        <v>金币</v>
      </c>
      <c r="CI202" s="44"/>
      <c r="CJ202" s="44"/>
      <c r="CK202" s="44"/>
      <c r="CL202" s="44"/>
      <c r="CM202" s="44"/>
      <c r="CN202" s="44"/>
      <c r="CO202" s="44"/>
      <c r="CP202" s="44"/>
      <c r="CQ202" s="44"/>
    </row>
    <row r="203" spans="1:95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55"/>
        <v>0</v>
      </c>
      <c r="AH203" s="41">
        <f t="shared" si="56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57"/>
        <v>77622</v>
      </c>
      <c r="AM203" s="41">
        <f t="shared" si="58"/>
        <v>2862</v>
      </c>
      <c r="AN203" s="41">
        <f t="shared" si="59"/>
        <v>60499</v>
      </c>
      <c r="CB203" s="44">
        <v>200</v>
      </c>
      <c r="CC203" s="18">
        <f t="shared" si="60"/>
        <v>5</v>
      </c>
      <c r="CD203" s="18">
        <f t="shared" si="61"/>
        <v>1606007</v>
      </c>
      <c r="CE203" s="44" t="str">
        <f t="shared" si="62"/>
        <v>中级神器1配件1-40级</v>
      </c>
      <c r="CF203" s="43" t="s">
        <v>1061</v>
      </c>
      <c r="CG203" s="18">
        <f t="shared" si="63"/>
        <v>40</v>
      </c>
      <c r="CH203" s="18" t="str">
        <f t="shared" si="64"/>
        <v>金币</v>
      </c>
      <c r="CI203" s="44"/>
      <c r="CJ203" s="44"/>
      <c r="CK203" s="44"/>
      <c r="CL203" s="44"/>
      <c r="CM203" s="44"/>
      <c r="CN203" s="44"/>
      <c r="CO203" s="44"/>
      <c r="CP203" s="44"/>
      <c r="CQ203" s="44"/>
    </row>
    <row r="204" spans="1:95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65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66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57"/>
        <v>77622</v>
      </c>
      <c r="AM204" s="41">
        <f t="shared" si="58"/>
        <v>2862</v>
      </c>
      <c r="AN204" s="41">
        <f t="shared" si="59"/>
        <v>60499</v>
      </c>
      <c r="CB204" s="44">
        <v>201</v>
      </c>
      <c r="CC204" s="18">
        <f t="shared" si="60"/>
        <v>6</v>
      </c>
      <c r="CD204" s="18">
        <f t="shared" si="61"/>
        <v>1606008</v>
      </c>
      <c r="CE204" s="44" t="str">
        <f t="shared" si="62"/>
        <v>中级神器1配件2-1级</v>
      </c>
      <c r="CF204" s="43" t="s">
        <v>1061</v>
      </c>
      <c r="CG204" s="18">
        <f t="shared" si="63"/>
        <v>1</v>
      </c>
      <c r="CH204" s="18" t="str">
        <f t="shared" si="64"/>
        <v>中级神器1配件2激活</v>
      </c>
      <c r="CI204" s="44"/>
      <c r="CJ204" s="44"/>
      <c r="CK204" s="44"/>
      <c r="CL204" s="44"/>
      <c r="CM204" s="44"/>
      <c r="CN204" s="44"/>
      <c r="CO204" s="44"/>
      <c r="CP204" s="44"/>
      <c r="CQ204" s="44"/>
    </row>
    <row r="205" spans="1:95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65"/>
        <v>0</v>
      </c>
      <c r="AH205" s="41">
        <f t="shared" si="66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57"/>
        <v>77622</v>
      </c>
      <c r="AM205" s="41">
        <f t="shared" si="58"/>
        <v>2862</v>
      </c>
      <c r="AN205" s="41">
        <f t="shared" si="59"/>
        <v>60499</v>
      </c>
      <c r="CB205" s="44">
        <v>202</v>
      </c>
      <c r="CC205" s="18">
        <f t="shared" si="60"/>
        <v>6</v>
      </c>
      <c r="CD205" s="18">
        <f t="shared" si="61"/>
        <v>1606008</v>
      </c>
      <c r="CE205" s="44" t="str">
        <f t="shared" si="62"/>
        <v>中级神器1配件2-2级</v>
      </c>
      <c r="CF205" s="43" t="s">
        <v>1061</v>
      </c>
      <c r="CG205" s="18">
        <f t="shared" si="63"/>
        <v>2</v>
      </c>
      <c r="CH205" s="18" t="str">
        <f t="shared" si="64"/>
        <v>金币</v>
      </c>
      <c r="CI205" s="44"/>
      <c r="CJ205" s="44"/>
      <c r="CK205" s="44"/>
      <c r="CL205" s="44"/>
      <c r="CM205" s="44"/>
      <c r="CN205" s="44"/>
      <c r="CO205" s="44"/>
      <c r="CP205" s="44"/>
      <c r="CQ205" s="44"/>
    </row>
    <row r="206" spans="1:95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65"/>
        <v>0</v>
      </c>
      <c r="AH206" s="41">
        <f t="shared" si="66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57"/>
        <v>77622</v>
      </c>
      <c r="AM206" s="41">
        <f t="shared" si="58"/>
        <v>2862</v>
      </c>
      <c r="AN206" s="41">
        <f t="shared" si="59"/>
        <v>60499</v>
      </c>
      <c r="CB206" s="44">
        <v>203</v>
      </c>
      <c r="CC206" s="18">
        <f t="shared" si="60"/>
        <v>6</v>
      </c>
      <c r="CD206" s="18">
        <f t="shared" si="61"/>
        <v>1606008</v>
      </c>
      <c r="CE206" s="44" t="str">
        <f t="shared" si="62"/>
        <v>中级神器1配件2-3级</v>
      </c>
      <c r="CF206" s="43" t="s">
        <v>1061</v>
      </c>
      <c r="CG206" s="18">
        <f t="shared" si="63"/>
        <v>3</v>
      </c>
      <c r="CH206" s="18" t="str">
        <f t="shared" si="64"/>
        <v>金币</v>
      </c>
      <c r="CI206" s="44"/>
      <c r="CJ206" s="44"/>
      <c r="CK206" s="44"/>
      <c r="CL206" s="44"/>
      <c r="CM206" s="44"/>
      <c r="CN206" s="44"/>
      <c r="CO206" s="44"/>
      <c r="CP206" s="44"/>
      <c r="CQ206" s="44"/>
    </row>
    <row r="207" spans="1:95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65"/>
        <v>0</v>
      </c>
      <c r="AH207" s="41">
        <f t="shared" si="66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57"/>
        <v>77622</v>
      </c>
      <c r="AM207" s="41">
        <f t="shared" si="58"/>
        <v>2862</v>
      </c>
      <c r="AN207" s="41">
        <f t="shared" si="59"/>
        <v>60499</v>
      </c>
      <c r="CB207" s="44">
        <v>204</v>
      </c>
      <c r="CC207" s="18">
        <f t="shared" si="60"/>
        <v>6</v>
      </c>
      <c r="CD207" s="18">
        <f t="shared" si="61"/>
        <v>1606008</v>
      </c>
      <c r="CE207" s="44" t="str">
        <f t="shared" si="62"/>
        <v>中级神器1配件2-4级</v>
      </c>
      <c r="CF207" s="43" t="s">
        <v>1061</v>
      </c>
      <c r="CG207" s="18">
        <f t="shared" si="63"/>
        <v>4</v>
      </c>
      <c r="CH207" s="18" t="str">
        <f t="shared" si="64"/>
        <v>金币</v>
      </c>
      <c r="CI207" s="44"/>
      <c r="CJ207" s="44"/>
      <c r="CK207" s="44"/>
      <c r="CL207" s="44"/>
      <c r="CM207" s="44"/>
      <c r="CN207" s="44"/>
      <c r="CO207" s="44"/>
      <c r="CP207" s="44"/>
      <c r="CQ207" s="44"/>
    </row>
    <row r="208" spans="1:95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65"/>
        <v>0</v>
      </c>
      <c r="AH208" s="41">
        <f t="shared" si="66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57"/>
        <v>77622</v>
      </c>
      <c r="AM208" s="41">
        <f t="shared" si="58"/>
        <v>2862</v>
      </c>
      <c r="AN208" s="41">
        <f t="shared" si="59"/>
        <v>60499</v>
      </c>
      <c r="CB208" s="44">
        <v>205</v>
      </c>
      <c r="CC208" s="18">
        <f t="shared" si="60"/>
        <v>6</v>
      </c>
      <c r="CD208" s="18">
        <f t="shared" si="61"/>
        <v>1606008</v>
      </c>
      <c r="CE208" s="44" t="str">
        <f t="shared" si="62"/>
        <v>中级神器1配件2-5级</v>
      </c>
      <c r="CF208" s="43" t="s">
        <v>1061</v>
      </c>
      <c r="CG208" s="18">
        <f t="shared" si="63"/>
        <v>5</v>
      </c>
      <c r="CH208" s="18" t="str">
        <f t="shared" si="64"/>
        <v>金币</v>
      </c>
      <c r="CI208" s="44"/>
      <c r="CJ208" s="44"/>
      <c r="CK208" s="44"/>
      <c r="CL208" s="44"/>
      <c r="CM208" s="44"/>
      <c r="CN208" s="44"/>
      <c r="CO208" s="44"/>
      <c r="CP208" s="44"/>
      <c r="CQ208" s="44"/>
    </row>
    <row r="209" spans="1:95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65"/>
        <v>0</v>
      </c>
      <c r="AH209" s="41">
        <f t="shared" si="66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57"/>
        <v>77622</v>
      </c>
      <c r="AM209" s="41">
        <f t="shared" si="58"/>
        <v>2862</v>
      </c>
      <c r="AN209" s="41">
        <f t="shared" si="59"/>
        <v>60499</v>
      </c>
      <c r="CB209" s="44">
        <v>206</v>
      </c>
      <c r="CC209" s="18">
        <f t="shared" si="60"/>
        <v>6</v>
      </c>
      <c r="CD209" s="18">
        <f t="shared" si="61"/>
        <v>1606008</v>
      </c>
      <c r="CE209" s="44" t="str">
        <f t="shared" si="62"/>
        <v>中级神器1配件2-6级</v>
      </c>
      <c r="CF209" s="43" t="s">
        <v>1061</v>
      </c>
      <c r="CG209" s="18">
        <f t="shared" si="63"/>
        <v>6</v>
      </c>
      <c r="CH209" s="18" t="str">
        <f t="shared" si="64"/>
        <v>金币</v>
      </c>
      <c r="CI209" s="44"/>
      <c r="CJ209" s="44"/>
      <c r="CK209" s="44"/>
      <c r="CL209" s="44"/>
      <c r="CM209" s="44"/>
      <c r="CN209" s="44"/>
      <c r="CO209" s="44"/>
      <c r="CP209" s="44"/>
      <c r="CQ209" s="44"/>
    </row>
    <row r="210" spans="1:95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65"/>
        <v>0</v>
      </c>
      <c r="AH210" s="41">
        <f t="shared" si="66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57"/>
        <v>77622</v>
      </c>
      <c r="AM210" s="41">
        <f t="shared" si="58"/>
        <v>2862</v>
      </c>
      <c r="AN210" s="41">
        <f t="shared" si="59"/>
        <v>60499</v>
      </c>
      <c r="CB210" s="44">
        <v>207</v>
      </c>
      <c r="CC210" s="18">
        <f t="shared" si="60"/>
        <v>6</v>
      </c>
      <c r="CD210" s="18">
        <f t="shared" si="61"/>
        <v>1606008</v>
      </c>
      <c r="CE210" s="44" t="str">
        <f t="shared" si="62"/>
        <v>中级神器1配件2-7级</v>
      </c>
      <c r="CF210" s="43" t="s">
        <v>1061</v>
      </c>
      <c r="CG210" s="18">
        <f t="shared" si="63"/>
        <v>7</v>
      </c>
      <c r="CH210" s="18" t="str">
        <f t="shared" si="64"/>
        <v>金币</v>
      </c>
      <c r="CI210" s="44"/>
      <c r="CJ210" s="44"/>
      <c r="CK210" s="44"/>
      <c r="CL210" s="44"/>
      <c r="CM210" s="44"/>
      <c r="CN210" s="44"/>
      <c r="CO210" s="44"/>
      <c r="CP210" s="44"/>
      <c r="CQ210" s="44"/>
    </row>
    <row r="211" spans="1:95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65"/>
        <v>0</v>
      </c>
      <c r="AH211" s="41">
        <f t="shared" si="66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57"/>
        <v>77622</v>
      </c>
      <c r="AM211" s="41">
        <f t="shared" si="58"/>
        <v>2862</v>
      </c>
      <c r="AN211" s="41">
        <f t="shared" si="59"/>
        <v>60499</v>
      </c>
      <c r="CB211" s="44">
        <v>208</v>
      </c>
      <c r="CC211" s="18">
        <f t="shared" si="60"/>
        <v>6</v>
      </c>
      <c r="CD211" s="18">
        <f t="shared" si="61"/>
        <v>1606008</v>
      </c>
      <c r="CE211" s="44" t="str">
        <f t="shared" si="62"/>
        <v>中级神器1配件2-8级</v>
      </c>
      <c r="CF211" s="43" t="s">
        <v>1061</v>
      </c>
      <c r="CG211" s="18">
        <f t="shared" si="63"/>
        <v>8</v>
      </c>
      <c r="CH211" s="18" t="str">
        <f t="shared" si="64"/>
        <v>金币</v>
      </c>
      <c r="CI211" s="44"/>
      <c r="CJ211" s="44"/>
      <c r="CK211" s="44"/>
      <c r="CL211" s="44"/>
      <c r="CM211" s="44"/>
      <c r="CN211" s="44"/>
      <c r="CO211" s="44"/>
      <c r="CP211" s="44"/>
      <c r="CQ211" s="44"/>
    </row>
    <row r="212" spans="1:95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65"/>
        <v>0</v>
      </c>
      <c r="AH212" s="41">
        <f t="shared" si="66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57"/>
        <v>77622</v>
      </c>
      <c r="AM212" s="41">
        <f t="shared" si="58"/>
        <v>2862</v>
      </c>
      <c r="AN212" s="41">
        <f t="shared" si="59"/>
        <v>60499</v>
      </c>
      <c r="CB212" s="44">
        <v>209</v>
      </c>
      <c r="CC212" s="18">
        <f t="shared" si="60"/>
        <v>6</v>
      </c>
      <c r="CD212" s="18">
        <f t="shared" si="61"/>
        <v>1606008</v>
      </c>
      <c r="CE212" s="44" t="str">
        <f t="shared" si="62"/>
        <v>中级神器1配件2-9级</v>
      </c>
      <c r="CF212" s="43" t="s">
        <v>1061</v>
      </c>
      <c r="CG212" s="18">
        <f t="shared" si="63"/>
        <v>9</v>
      </c>
      <c r="CH212" s="18" t="str">
        <f t="shared" si="64"/>
        <v>金币</v>
      </c>
      <c r="CI212" s="44"/>
      <c r="CJ212" s="44"/>
      <c r="CK212" s="44"/>
      <c r="CL212" s="44"/>
      <c r="CM212" s="44"/>
      <c r="CN212" s="44"/>
      <c r="CO212" s="44"/>
      <c r="CP212" s="44"/>
      <c r="CQ212" s="44"/>
    </row>
    <row r="213" spans="1:95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65"/>
        <v>0</v>
      </c>
      <c r="AH213" s="41">
        <f t="shared" si="66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57"/>
        <v>77622</v>
      </c>
      <c r="AM213" s="41">
        <f t="shared" si="58"/>
        <v>2862</v>
      </c>
      <c r="AN213" s="41">
        <f t="shared" si="59"/>
        <v>60499</v>
      </c>
      <c r="CB213" s="44">
        <v>210</v>
      </c>
      <c r="CC213" s="18">
        <f t="shared" si="60"/>
        <v>6</v>
      </c>
      <c r="CD213" s="18">
        <f t="shared" si="61"/>
        <v>1606008</v>
      </c>
      <c r="CE213" s="44" t="str">
        <f t="shared" si="62"/>
        <v>中级神器1配件2-10级</v>
      </c>
      <c r="CF213" s="43" t="s">
        <v>1061</v>
      </c>
      <c r="CG213" s="18">
        <f t="shared" si="63"/>
        <v>10</v>
      </c>
      <c r="CH213" s="18" t="str">
        <f t="shared" si="64"/>
        <v>金币</v>
      </c>
      <c r="CI213" s="44"/>
      <c r="CJ213" s="44"/>
      <c r="CK213" s="44"/>
      <c r="CL213" s="44"/>
      <c r="CM213" s="44"/>
      <c r="CN213" s="44"/>
      <c r="CO213" s="44"/>
      <c r="CP213" s="44"/>
      <c r="CQ213" s="44"/>
    </row>
    <row r="214" spans="1:95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65"/>
        <v>0</v>
      </c>
      <c r="AH214" s="41">
        <f t="shared" si="66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57"/>
        <v>77622</v>
      </c>
      <c r="AM214" s="41">
        <f t="shared" si="58"/>
        <v>2862</v>
      </c>
      <c r="AN214" s="41">
        <f t="shared" si="59"/>
        <v>60499</v>
      </c>
      <c r="CB214" s="44">
        <v>211</v>
      </c>
      <c r="CC214" s="18">
        <f t="shared" si="60"/>
        <v>6</v>
      </c>
      <c r="CD214" s="18">
        <f t="shared" si="61"/>
        <v>1606008</v>
      </c>
      <c r="CE214" s="44" t="str">
        <f t="shared" si="62"/>
        <v>中级神器1配件2-11级</v>
      </c>
      <c r="CF214" s="43" t="s">
        <v>1061</v>
      </c>
      <c r="CG214" s="18">
        <f t="shared" si="63"/>
        <v>11</v>
      </c>
      <c r="CH214" s="18" t="str">
        <f t="shared" si="64"/>
        <v>金币</v>
      </c>
      <c r="CI214" s="44"/>
      <c r="CJ214" s="44"/>
      <c r="CK214" s="44"/>
      <c r="CL214" s="44"/>
      <c r="CM214" s="44"/>
      <c r="CN214" s="44"/>
      <c r="CO214" s="44"/>
      <c r="CP214" s="44"/>
      <c r="CQ214" s="44"/>
    </row>
    <row r="215" spans="1:95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65"/>
        <v>0</v>
      </c>
      <c r="AH215" s="41">
        <f t="shared" si="66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57"/>
        <v>77622</v>
      </c>
      <c r="AM215" s="41">
        <f t="shared" si="58"/>
        <v>2862</v>
      </c>
      <c r="AN215" s="41">
        <f t="shared" si="59"/>
        <v>60499</v>
      </c>
      <c r="CB215" s="44">
        <v>212</v>
      </c>
      <c r="CC215" s="18">
        <f t="shared" si="60"/>
        <v>6</v>
      </c>
      <c r="CD215" s="18">
        <f t="shared" si="61"/>
        <v>1606008</v>
      </c>
      <c r="CE215" s="44" t="str">
        <f t="shared" si="62"/>
        <v>中级神器1配件2-12级</v>
      </c>
      <c r="CF215" s="43" t="s">
        <v>1061</v>
      </c>
      <c r="CG215" s="18">
        <f t="shared" si="63"/>
        <v>12</v>
      </c>
      <c r="CH215" s="18" t="str">
        <f t="shared" si="64"/>
        <v>金币</v>
      </c>
      <c r="CI215" s="44"/>
      <c r="CJ215" s="44"/>
      <c r="CK215" s="44"/>
      <c r="CL215" s="44"/>
      <c r="CM215" s="44"/>
      <c r="CN215" s="44"/>
      <c r="CO215" s="44"/>
      <c r="CP215" s="44"/>
      <c r="CQ215" s="44"/>
    </row>
    <row r="216" spans="1:95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65"/>
        <v>0</v>
      </c>
      <c r="AH216" s="41">
        <f t="shared" si="66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57"/>
        <v>77622</v>
      </c>
      <c r="AM216" s="41">
        <f t="shared" si="58"/>
        <v>2862</v>
      </c>
      <c r="AN216" s="41">
        <f t="shared" si="59"/>
        <v>60499</v>
      </c>
      <c r="CB216" s="44">
        <v>213</v>
      </c>
      <c r="CC216" s="18">
        <f t="shared" si="60"/>
        <v>6</v>
      </c>
      <c r="CD216" s="18">
        <f t="shared" si="61"/>
        <v>1606008</v>
      </c>
      <c r="CE216" s="44" t="str">
        <f t="shared" si="62"/>
        <v>中级神器1配件2-13级</v>
      </c>
      <c r="CF216" s="43" t="s">
        <v>1061</v>
      </c>
      <c r="CG216" s="18">
        <f t="shared" si="63"/>
        <v>13</v>
      </c>
      <c r="CH216" s="18" t="str">
        <f t="shared" si="64"/>
        <v>金币</v>
      </c>
      <c r="CI216" s="44"/>
      <c r="CJ216" s="44"/>
      <c r="CK216" s="44"/>
      <c r="CL216" s="44"/>
      <c r="CM216" s="44"/>
      <c r="CN216" s="44"/>
      <c r="CO216" s="44"/>
      <c r="CP216" s="44"/>
      <c r="CQ216" s="44"/>
    </row>
    <row r="217" spans="1:95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65"/>
        <v>0</v>
      </c>
      <c r="AH217" s="41">
        <f t="shared" si="66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57"/>
        <v>77622</v>
      </c>
      <c r="AM217" s="41">
        <f t="shared" si="58"/>
        <v>2862</v>
      </c>
      <c r="AN217" s="41">
        <f t="shared" si="59"/>
        <v>60499</v>
      </c>
      <c r="CB217" s="44">
        <v>214</v>
      </c>
      <c r="CC217" s="18">
        <f t="shared" si="60"/>
        <v>6</v>
      </c>
      <c r="CD217" s="18">
        <f t="shared" si="61"/>
        <v>1606008</v>
      </c>
      <c r="CE217" s="44" t="str">
        <f t="shared" si="62"/>
        <v>中级神器1配件2-14级</v>
      </c>
      <c r="CF217" s="43" t="s">
        <v>1061</v>
      </c>
      <c r="CG217" s="18">
        <f t="shared" si="63"/>
        <v>14</v>
      </c>
      <c r="CH217" s="18" t="str">
        <f t="shared" si="64"/>
        <v>金币</v>
      </c>
      <c r="CI217" s="44"/>
      <c r="CJ217" s="44"/>
      <c r="CK217" s="44"/>
      <c r="CL217" s="44"/>
      <c r="CM217" s="44"/>
      <c r="CN217" s="44"/>
      <c r="CO217" s="44"/>
      <c r="CP217" s="44"/>
      <c r="CQ217" s="44"/>
    </row>
    <row r="218" spans="1:95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65"/>
        <v>0</v>
      </c>
      <c r="AH218" s="41">
        <f t="shared" si="66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57"/>
        <v>77622</v>
      </c>
      <c r="AM218" s="41">
        <f t="shared" si="58"/>
        <v>2862</v>
      </c>
      <c r="AN218" s="41">
        <f t="shared" si="59"/>
        <v>60499</v>
      </c>
      <c r="CB218" s="44">
        <v>215</v>
      </c>
      <c r="CC218" s="18">
        <f t="shared" si="60"/>
        <v>6</v>
      </c>
      <c r="CD218" s="18">
        <f t="shared" si="61"/>
        <v>1606008</v>
      </c>
      <c r="CE218" s="44" t="str">
        <f t="shared" si="62"/>
        <v>中级神器1配件2-15级</v>
      </c>
      <c r="CF218" s="43" t="s">
        <v>1061</v>
      </c>
      <c r="CG218" s="18">
        <f t="shared" si="63"/>
        <v>15</v>
      </c>
      <c r="CH218" s="18" t="str">
        <f t="shared" si="64"/>
        <v>金币</v>
      </c>
      <c r="CI218" s="44"/>
      <c r="CJ218" s="44"/>
      <c r="CK218" s="44"/>
      <c r="CL218" s="44"/>
      <c r="CM218" s="44"/>
      <c r="CN218" s="44"/>
      <c r="CO218" s="44"/>
      <c r="CP218" s="44"/>
      <c r="CQ218" s="44"/>
    </row>
    <row r="219" spans="1:95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65"/>
        <v>0</v>
      </c>
      <c r="AH219" s="41">
        <f t="shared" si="66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57"/>
        <v>77622</v>
      </c>
      <c r="AM219" s="41">
        <f t="shared" si="58"/>
        <v>2862</v>
      </c>
      <c r="AN219" s="41">
        <f t="shared" si="59"/>
        <v>60499</v>
      </c>
      <c r="CB219" s="44">
        <v>216</v>
      </c>
      <c r="CC219" s="18">
        <f t="shared" si="60"/>
        <v>6</v>
      </c>
      <c r="CD219" s="18">
        <f t="shared" si="61"/>
        <v>1606008</v>
      </c>
      <c r="CE219" s="44" t="str">
        <f t="shared" si="62"/>
        <v>中级神器1配件2-16级</v>
      </c>
      <c r="CF219" s="43" t="s">
        <v>1061</v>
      </c>
      <c r="CG219" s="18">
        <f t="shared" si="63"/>
        <v>16</v>
      </c>
      <c r="CH219" s="18" t="str">
        <f t="shared" si="64"/>
        <v>金币</v>
      </c>
      <c r="CI219" s="44"/>
      <c r="CJ219" s="44"/>
      <c r="CK219" s="44"/>
      <c r="CL219" s="44"/>
      <c r="CM219" s="44"/>
      <c r="CN219" s="44"/>
      <c r="CO219" s="44"/>
      <c r="CP219" s="44"/>
      <c r="CQ219" s="44"/>
    </row>
    <row r="220" spans="1:95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65"/>
        <v>0</v>
      </c>
      <c r="AH220" s="41">
        <f t="shared" si="66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57"/>
        <v>77622</v>
      </c>
      <c r="AM220" s="41">
        <f t="shared" si="58"/>
        <v>2862</v>
      </c>
      <c r="AN220" s="41">
        <f t="shared" si="59"/>
        <v>60499</v>
      </c>
      <c r="CB220" s="44">
        <v>217</v>
      </c>
      <c r="CC220" s="18">
        <f t="shared" si="60"/>
        <v>6</v>
      </c>
      <c r="CD220" s="18">
        <f t="shared" si="61"/>
        <v>1606008</v>
      </c>
      <c r="CE220" s="44" t="str">
        <f t="shared" si="62"/>
        <v>中级神器1配件2-17级</v>
      </c>
      <c r="CF220" s="43" t="s">
        <v>1061</v>
      </c>
      <c r="CG220" s="18">
        <f t="shared" si="63"/>
        <v>17</v>
      </c>
      <c r="CH220" s="18" t="str">
        <f t="shared" si="64"/>
        <v>金币</v>
      </c>
      <c r="CI220" s="44"/>
      <c r="CJ220" s="44"/>
      <c r="CK220" s="44"/>
      <c r="CL220" s="44"/>
      <c r="CM220" s="44"/>
      <c r="CN220" s="44"/>
      <c r="CO220" s="44"/>
      <c r="CP220" s="44"/>
      <c r="CQ220" s="44"/>
    </row>
    <row r="221" spans="1:95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65"/>
        <v>0</v>
      </c>
      <c r="AH221" s="41">
        <f t="shared" si="66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57"/>
        <v>77622</v>
      </c>
      <c r="AM221" s="41">
        <f t="shared" si="58"/>
        <v>2862</v>
      </c>
      <c r="AN221" s="41">
        <f t="shared" si="59"/>
        <v>60499</v>
      </c>
      <c r="CB221" s="44">
        <v>218</v>
      </c>
      <c r="CC221" s="18">
        <f t="shared" si="60"/>
        <v>6</v>
      </c>
      <c r="CD221" s="18">
        <f t="shared" si="61"/>
        <v>1606008</v>
      </c>
      <c r="CE221" s="44" t="str">
        <f t="shared" si="62"/>
        <v>中级神器1配件2-18级</v>
      </c>
      <c r="CF221" s="43" t="s">
        <v>1061</v>
      </c>
      <c r="CG221" s="18">
        <f t="shared" si="63"/>
        <v>18</v>
      </c>
      <c r="CH221" s="18" t="str">
        <f t="shared" si="64"/>
        <v>金币</v>
      </c>
      <c r="CI221" s="44"/>
      <c r="CJ221" s="44"/>
      <c r="CK221" s="44"/>
      <c r="CL221" s="44"/>
      <c r="CM221" s="44"/>
      <c r="CN221" s="44"/>
      <c r="CO221" s="44"/>
      <c r="CP221" s="44"/>
      <c r="CQ221" s="44"/>
    </row>
    <row r="222" spans="1:95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65"/>
        <v>0</v>
      </c>
      <c r="AH222" s="41">
        <f t="shared" si="66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57"/>
        <v>77622</v>
      </c>
      <c r="AM222" s="41">
        <f t="shared" si="58"/>
        <v>2862</v>
      </c>
      <c r="AN222" s="41">
        <f t="shared" si="59"/>
        <v>60499</v>
      </c>
      <c r="CB222" s="44">
        <v>219</v>
      </c>
      <c r="CC222" s="18">
        <f t="shared" si="60"/>
        <v>6</v>
      </c>
      <c r="CD222" s="18">
        <f t="shared" si="61"/>
        <v>1606008</v>
      </c>
      <c r="CE222" s="44" t="str">
        <f t="shared" si="62"/>
        <v>中级神器1配件2-19级</v>
      </c>
      <c r="CF222" s="43" t="s">
        <v>1061</v>
      </c>
      <c r="CG222" s="18">
        <f t="shared" si="63"/>
        <v>19</v>
      </c>
      <c r="CH222" s="18" t="str">
        <f t="shared" si="64"/>
        <v>金币</v>
      </c>
      <c r="CI222" s="44"/>
      <c r="CJ222" s="44"/>
      <c r="CK222" s="44"/>
      <c r="CL222" s="44"/>
      <c r="CM222" s="44"/>
      <c r="CN222" s="44"/>
      <c r="CO222" s="44"/>
      <c r="CP222" s="44"/>
      <c r="CQ222" s="44"/>
    </row>
    <row r="223" spans="1:95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65"/>
        <v>0</v>
      </c>
      <c r="AH223" s="41">
        <f t="shared" si="66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57"/>
        <v>77622</v>
      </c>
      <c r="AM223" s="41">
        <f t="shared" si="58"/>
        <v>2862</v>
      </c>
      <c r="AN223" s="41">
        <f t="shared" si="59"/>
        <v>60499</v>
      </c>
      <c r="CB223" s="44">
        <v>220</v>
      </c>
      <c r="CC223" s="18">
        <f t="shared" si="60"/>
        <v>6</v>
      </c>
      <c r="CD223" s="18">
        <f t="shared" si="61"/>
        <v>1606008</v>
      </c>
      <c r="CE223" s="44" t="str">
        <f t="shared" si="62"/>
        <v>中级神器1配件2-20级</v>
      </c>
      <c r="CF223" s="43" t="s">
        <v>1061</v>
      </c>
      <c r="CG223" s="18">
        <f t="shared" si="63"/>
        <v>20</v>
      </c>
      <c r="CH223" s="18" t="str">
        <f t="shared" si="64"/>
        <v>金币</v>
      </c>
      <c r="CI223" s="44"/>
      <c r="CJ223" s="44"/>
      <c r="CK223" s="44"/>
      <c r="CL223" s="44"/>
      <c r="CM223" s="44"/>
      <c r="CN223" s="44"/>
      <c r="CO223" s="44"/>
      <c r="CP223" s="44"/>
      <c r="CQ223" s="44"/>
    </row>
    <row r="224" spans="1:95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65"/>
        <v>0</v>
      </c>
      <c r="AH224" s="41">
        <f t="shared" si="66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57"/>
        <v>77622</v>
      </c>
      <c r="AM224" s="41">
        <f t="shared" si="58"/>
        <v>2862</v>
      </c>
      <c r="AN224" s="41">
        <f t="shared" si="59"/>
        <v>60499</v>
      </c>
      <c r="CB224" s="44">
        <v>221</v>
      </c>
      <c r="CC224" s="18">
        <f t="shared" si="60"/>
        <v>6</v>
      </c>
      <c r="CD224" s="18">
        <f t="shared" si="61"/>
        <v>1606008</v>
      </c>
      <c r="CE224" s="44" t="str">
        <f t="shared" si="62"/>
        <v>中级神器1配件2-21级</v>
      </c>
      <c r="CF224" s="43" t="s">
        <v>1061</v>
      </c>
      <c r="CG224" s="18">
        <f t="shared" si="63"/>
        <v>21</v>
      </c>
      <c r="CH224" s="18" t="str">
        <f t="shared" si="64"/>
        <v>金币</v>
      </c>
      <c r="CI224" s="44"/>
      <c r="CJ224" s="44"/>
      <c r="CK224" s="44"/>
      <c r="CL224" s="44"/>
      <c r="CM224" s="44"/>
      <c r="CN224" s="44"/>
      <c r="CO224" s="44"/>
      <c r="CP224" s="44"/>
      <c r="CQ224" s="44"/>
    </row>
    <row r="225" spans="1:95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65"/>
        <v>0</v>
      </c>
      <c r="AH225" s="41">
        <f t="shared" si="66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57"/>
        <v>77622</v>
      </c>
      <c r="AM225" s="41">
        <f t="shared" si="58"/>
        <v>2862</v>
      </c>
      <c r="AN225" s="41">
        <f t="shared" si="59"/>
        <v>60499</v>
      </c>
      <c r="CB225" s="44">
        <v>222</v>
      </c>
      <c r="CC225" s="18">
        <f t="shared" si="60"/>
        <v>6</v>
      </c>
      <c r="CD225" s="18">
        <f t="shared" si="61"/>
        <v>1606008</v>
      </c>
      <c r="CE225" s="44" t="str">
        <f t="shared" si="62"/>
        <v>中级神器1配件2-22级</v>
      </c>
      <c r="CF225" s="43" t="s">
        <v>1061</v>
      </c>
      <c r="CG225" s="18">
        <f t="shared" si="63"/>
        <v>22</v>
      </c>
      <c r="CH225" s="18" t="str">
        <f t="shared" si="64"/>
        <v>金币</v>
      </c>
      <c r="CI225" s="44"/>
      <c r="CJ225" s="44"/>
      <c r="CK225" s="44"/>
      <c r="CL225" s="44"/>
      <c r="CM225" s="44"/>
      <c r="CN225" s="44"/>
      <c r="CO225" s="44"/>
      <c r="CP225" s="44"/>
      <c r="CQ225" s="44"/>
    </row>
    <row r="226" spans="1:95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65"/>
        <v>0</v>
      </c>
      <c r="AH226" s="41">
        <f t="shared" si="66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57"/>
        <v>77622</v>
      </c>
      <c r="AM226" s="41">
        <f t="shared" si="58"/>
        <v>2862</v>
      </c>
      <c r="AN226" s="41">
        <f t="shared" si="59"/>
        <v>60499</v>
      </c>
      <c r="CB226" s="44">
        <v>223</v>
      </c>
      <c r="CC226" s="18">
        <f t="shared" si="60"/>
        <v>6</v>
      </c>
      <c r="CD226" s="18">
        <f t="shared" si="61"/>
        <v>1606008</v>
      </c>
      <c r="CE226" s="44" t="str">
        <f t="shared" si="62"/>
        <v>中级神器1配件2-23级</v>
      </c>
      <c r="CF226" s="43" t="s">
        <v>1061</v>
      </c>
      <c r="CG226" s="18">
        <f t="shared" si="63"/>
        <v>23</v>
      </c>
      <c r="CH226" s="18" t="str">
        <f t="shared" si="64"/>
        <v>金币</v>
      </c>
      <c r="CI226" s="44"/>
      <c r="CJ226" s="44"/>
      <c r="CK226" s="44"/>
      <c r="CL226" s="44"/>
      <c r="CM226" s="44"/>
      <c r="CN226" s="44"/>
      <c r="CO226" s="44"/>
      <c r="CP226" s="44"/>
      <c r="CQ226" s="44"/>
    </row>
    <row r="227" spans="1:95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65"/>
        <v>0</v>
      </c>
      <c r="AH227" s="41">
        <f t="shared" si="66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57"/>
        <v>77622</v>
      </c>
      <c r="AM227" s="41">
        <f t="shared" si="58"/>
        <v>2862</v>
      </c>
      <c r="AN227" s="41">
        <f t="shared" si="59"/>
        <v>60499</v>
      </c>
      <c r="CB227" s="44">
        <v>224</v>
      </c>
      <c r="CC227" s="18">
        <f t="shared" si="60"/>
        <v>6</v>
      </c>
      <c r="CD227" s="18">
        <f t="shared" si="61"/>
        <v>1606008</v>
      </c>
      <c r="CE227" s="44" t="str">
        <f t="shared" si="62"/>
        <v>中级神器1配件2-24级</v>
      </c>
      <c r="CF227" s="43" t="s">
        <v>1061</v>
      </c>
      <c r="CG227" s="18">
        <f t="shared" si="63"/>
        <v>24</v>
      </c>
      <c r="CH227" s="18" t="str">
        <f t="shared" si="64"/>
        <v>金币</v>
      </c>
      <c r="CI227" s="44"/>
      <c r="CJ227" s="44"/>
      <c r="CK227" s="44"/>
      <c r="CL227" s="44"/>
      <c r="CM227" s="44"/>
      <c r="CN227" s="44"/>
      <c r="CO227" s="44"/>
      <c r="CP227" s="44"/>
      <c r="CQ227" s="44"/>
    </row>
    <row r="228" spans="1:95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65"/>
        <v>0</v>
      </c>
      <c r="AH228" s="41">
        <f t="shared" si="66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57"/>
        <v>77622</v>
      </c>
      <c r="AM228" s="41">
        <f t="shared" si="58"/>
        <v>2862</v>
      </c>
      <c r="AN228" s="41">
        <f t="shared" si="59"/>
        <v>60499</v>
      </c>
      <c r="CB228" s="44">
        <v>225</v>
      </c>
      <c r="CC228" s="18">
        <f t="shared" si="60"/>
        <v>6</v>
      </c>
      <c r="CD228" s="18">
        <f t="shared" si="61"/>
        <v>1606008</v>
      </c>
      <c r="CE228" s="44" t="str">
        <f t="shared" si="62"/>
        <v>中级神器1配件2-25级</v>
      </c>
      <c r="CF228" s="43" t="s">
        <v>1061</v>
      </c>
      <c r="CG228" s="18">
        <f t="shared" si="63"/>
        <v>25</v>
      </c>
      <c r="CH228" s="18" t="str">
        <f t="shared" si="64"/>
        <v>金币</v>
      </c>
      <c r="CI228" s="44"/>
      <c r="CJ228" s="44"/>
      <c r="CK228" s="44"/>
      <c r="CL228" s="44"/>
      <c r="CM228" s="44"/>
      <c r="CN228" s="44"/>
      <c r="CO228" s="44"/>
      <c r="CP228" s="44"/>
      <c r="CQ228" s="44"/>
    </row>
    <row r="229" spans="1:95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65"/>
        <v>0</v>
      </c>
      <c r="AH229" s="41">
        <f t="shared" si="66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57"/>
        <v>77622</v>
      </c>
      <c r="AM229" s="41">
        <f t="shared" si="58"/>
        <v>2862</v>
      </c>
      <c r="AN229" s="41">
        <f t="shared" si="59"/>
        <v>60499</v>
      </c>
      <c r="CB229" s="44">
        <v>226</v>
      </c>
      <c r="CC229" s="18">
        <f t="shared" si="60"/>
        <v>6</v>
      </c>
      <c r="CD229" s="18">
        <f t="shared" si="61"/>
        <v>1606008</v>
      </c>
      <c r="CE229" s="44" t="str">
        <f t="shared" si="62"/>
        <v>中级神器1配件2-26级</v>
      </c>
      <c r="CF229" s="43" t="s">
        <v>1061</v>
      </c>
      <c r="CG229" s="18">
        <f t="shared" si="63"/>
        <v>26</v>
      </c>
      <c r="CH229" s="18" t="str">
        <f t="shared" si="64"/>
        <v>金币</v>
      </c>
      <c r="CI229" s="44"/>
      <c r="CJ229" s="44"/>
      <c r="CK229" s="44"/>
      <c r="CL229" s="44"/>
      <c r="CM229" s="44"/>
      <c r="CN229" s="44"/>
      <c r="CO229" s="44"/>
      <c r="CP229" s="44"/>
      <c r="CQ229" s="44"/>
    </row>
    <row r="230" spans="1:95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65"/>
        <v>0</v>
      </c>
      <c r="AH230" s="41">
        <f t="shared" si="66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57"/>
        <v>77622</v>
      </c>
      <c r="AM230" s="41">
        <f t="shared" si="58"/>
        <v>2862</v>
      </c>
      <c r="AN230" s="41">
        <f t="shared" si="59"/>
        <v>60499</v>
      </c>
      <c r="CB230" s="44">
        <v>227</v>
      </c>
      <c r="CC230" s="18">
        <f t="shared" si="60"/>
        <v>6</v>
      </c>
      <c r="CD230" s="18">
        <f t="shared" si="61"/>
        <v>1606008</v>
      </c>
      <c r="CE230" s="44" t="str">
        <f t="shared" si="62"/>
        <v>中级神器1配件2-27级</v>
      </c>
      <c r="CF230" s="43" t="s">
        <v>1061</v>
      </c>
      <c r="CG230" s="18">
        <f t="shared" si="63"/>
        <v>27</v>
      </c>
      <c r="CH230" s="18" t="str">
        <f t="shared" si="64"/>
        <v>金币</v>
      </c>
      <c r="CI230" s="44"/>
      <c r="CJ230" s="44"/>
      <c r="CK230" s="44"/>
      <c r="CL230" s="44"/>
      <c r="CM230" s="44"/>
      <c r="CN230" s="44"/>
      <c r="CO230" s="44"/>
      <c r="CP230" s="44"/>
      <c r="CQ230" s="44"/>
    </row>
    <row r="231" spans="1:95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65"/>
        <v>0</v>
      </c>
      <c r="AH231" s="41">
        <f t="shared" si="66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57"/>
        <v>77622</v>
      </c>
      <c r="AM231" s="41">
        <f t="shared" si="58"/>
        <v>2862</v>
      </c>
      <c r="AN231" s="41">
        <f t="shared" si="59"/>
        <v>60499</v>
      </c>
      <c r="CB231" s="44">
        <v>228</v>
      </c>
      <c r="CC231" s="18">
        <f t="shared" si="60"/>
        <v>6</v>
      </c>
      <c r="CD231" s="18">
        <f t="shared" si="61"/>
        <v>1606008</v>
      </c>
      <c r="CE231" s="44" t="str">
        <f t="shared" si="62"/>
        <v>中级神器1配件2-28级</v>
      </c>
      <c r="CF231" s="43" t="s">
        <v>1061</v>
      </c>
      <c r="CG231" s="18">
        <f t="shared" si="63"/>
        <v>28</v>
      </c>
      <c r="CH231" s="18" t="str">
        <f t="shared" si="64"/>
        <v>金币</v>
      </c>
      <c r="CI231" s="44"/>
      <c r="CJ231" s="44"/>
      <c r="CK231" s="44"/>
      <c r="CL231" s="44"/>
      <c r="CM231" s="44"/>
      <c r="CN231" s="44"/>
      <c r="CO231" s="44"/>
      <c r="CP231" s="44"/>
      <c r="CQ231" s="44"/>
    </row>
    <row r="232" spans="1:95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65"/>
        <v>0</v>
      </c>
      <c r="AH232" s="41">
        <f t="shared" si="66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57"/>
        <v>77622</v>
      </c>
      <c r="AM232" s="41">
        <f t="shared" si="58"/>
        <v>2862</v>
      </c>
      <c r="AN232" s="41">
        <f t="shared" si="59"/>
        <v>60499</v>
      </c>
      <c r="CB232" s="44">
        <v>229</v>
      </c>
      <c r="CC232" s="18">
        <f t="shared" si="60"/>
        <v>6</v>
      </c>
      <c r="CD232" s="18">
        <f t="shared" si="61"/>
        <v>1606008</v>
      </c>
      <c r="CE232" s="44" t="str">
        <f t="shared" si="62"/>
        <v>中级神器1配件2-29级</v>
      </c>
      <c r="CF232" s="43" t="s">
        <v>1061</v>
      </c>
      <c r="CG232" s="18">
        <f t="shared" si="63"/>
        <v>29</v>
      </c>
      <c r="CH232" s="18" t="str">
        <f t="shared" si="64"/>
        <v>金币</v>
      </c>
      <c r="CI232" s="44"/>
      <c r="CJ232" s="44"/>
      <c r="CK232" s="44"/>
      <c r="CL232" s="44"/>
      <c r="CM232" s="44"/>
      <c r="CN232" s="44"/>
      <c r="CO232" s="44"/>
      <c r="CP232" s="44"/>
      <c r="CQ232" s="44"/>
    </row>
    <row r="233" spans="1:95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65"/>
        <v>0</v>
      </c>
      <c r="AH233" s="41">
        <f t="shared" si="66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67">INT(AI233/AI$2*AG$2+AI233)</f>
        <v>77622</v>
      </c>
      <c r="AM233" s="41">
        <f t="shared" ref="AM233:AM296" si="68">INT(AJ233/AJ$2*AH$2+AJ233)</f>
        <v>2862</v>
      </c>
      <c r="AN233" s="41">
        <f t="shared" ref="AN233:AN296" si="69">INT(AK233/AK$2*AI$2+AK233)</f>
        <v>60499</v>
      </c>
      <c r="CB233" s="44">
        <v>230</v>
      </c>
      <c r="CC233" s="18">
        <f t="shared" si="60"/>
        <v>6</v>
      </c>
      <c r="CD233" s="18">
        <f t="shared" si="61"/>
        <v>1606008</v>
      </c>
      <c r="CE233" s="44" t="str">
        <f t="shared" si="62"/>
        <v>中级神器1配件2-30级</v>
      </c>
      <c r="CF233" s="43" t="s">
        <v>1061</v>
      </c>
      <c r="CG233" s="18">
        <f t="shared" si="63"/>
        <v>30</v>
      </c>
      <c r="CH233" s="18" t="str">
        <f t="shared" si="64"/>
        <v>金币</v>
      </c>
      <c r="CI233" s="44"/>
      <c r="CJ233" s="44"/>
      <c r="CK233" s="44"/>
      <c r="CL233" s="44"/>
      <c r="CM233" s="44"/>
      <c r="CN233" s="44"/>
      <c r="CO233" s="44"/>
      <c r="CP233" s="44"/>
      <c r="CQ233" s="44"/>
    </row>
    <row r="234" spans="1:95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65"/>
        <v>0</v>
      </c>
      <c r="AH234" s="41">
        <f t="shared" si="66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67"/>
        <v>77622</v>
      </c>
      <c r="AM234" s="41">
        <f t="shared" si="68"/>
        <v>2862</v>
      </c>
      <c r="AN234" s="41">
        <f t="shared" si="69"/>
        <v>60499</v>
      </c>
      <c r="CB234" s="44">
        <v>231</v>
      </c>
      <c r="CC234" s="18">
        <f t="shared" si="60"/>
        <v>6</v>
      </c>
      <c r="CD234" s="18">
        <f t="shared" si="61"/>
        <v>1606008</v>
      </c>
      <c r="CE234" s="44" t="str">
        <f t="shared" si="62"/>
        <v>中级神器1配件2-31级</v>
      </c>
      <c r="CF234" s="43" t="s">
        <v>1061</v>
      </c>
      <c r="CG234" s="18">
        <f t="shared" si="63"/>
        <v>31</v>
      </c>
      <c r="CH234" s="18" t="str">
        <f t="shared" si="64"/>
        <v>金币</v>
      </c>
      <c r="CI234" s="44"/>
      <c r="CJ234" s="44"/>
      <c r="CK234" s="44"/>
      <c r="CL234" s="44"/>
      <c r="CM234" s="44"/>
      <c r="CN234" s="44"/>
      <c r="CO234" s="44"/>
      <c r="CP234" s="44"/>
      <c r="CQ234" s="44"/>
    </row>
    <row r="235" spans="1:95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65"/>
        <v>0</v>
      </c>
      <c r="AH235" s="41">
        <f t="shared" si="66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67"/>
        <v>77622</v>
      </c>
      <c r="AM235" s="41">
        <f t="shared" si="68"/>
        <v>2862</v>
      </c>
      <c r="AN235" s="41">
        <f t="shared" si="69"/>
        <v>60499</v>
      </c>
      <c r="CB235" s="44">
        <v>232</v>
      </c>
      <c r="CC235" s="18">
        <f t="shared" si="60"/>
        <v>6</v>
      </c>
      <c r="CD235" s="18">
        <f t="shared" si="61"/>
        <v>1606008</v>
      </c>
      <c r="CE235" s="44" t="str">
        <f t="shared" si="62"/>
        <v>中级神器1配件2-32级</v>
      </c>
      <c r="CF235" s="43" t="s">
        <v>1061</v>
      </c>
      <c r="CG235" s="18">
        <f t="shared" si="63"/>
        <v>32</v>
      </c>
      <c r="CH235" s="18" t="str">
        <f t="shared" si="64"/>
        <v>金币</v>
      </c>
      <c r="CI235" s="44"/>
      <c r="CJ235" s="44"/>
      <c r="CK235" s="44"/>
      <c r="CL235" s="44"/>
      <c r="CM235" s="44"/>
      <c r="CN235" s="44"/>
      <c r="CO235" s="44"/>
      <c r="CP235" s="44"/>
      <c r="CQ235" s="44"/>
    </row>
    <row r="236" spans="1:95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65"/>
        <v>0</v>
      </c>
      <c r="AH236" s="41">
        <f t="shared" si="66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67"/>
        <v>77622</v>
      </c>
      <c r="AM236" s="41">
        <f t="shared" si="68"/>
        <v>2862</v>
      </c>
      <c r="AN236" s="41">
        <f t="shared" si="69"/>
        <v>60499</v>
      </c>
      <c r="CB236" s="44">
        <v>233</v>
      </c>
      <c r="CC236" s="18">
        <f t="shared" si="60"/>
        <v>6</v>
      </c>
      <c r="CD236" s="18">
        <f t="shared" si="61"/>
        <v>1606008</v>
      </c>
      <c r="CE236" s="44" t="str">
        <f t="shared" si="62"/>
        <v>中级神器1配件2-33级</v>
      </c>
      <c r="CF236" s="43" t="s">
        <v>1061</v>
      </c>
      <c r="CG236" s="18">
        <f t="shared" si="63"/>
        <v>33</v>
      </c>
      <c r="CH236" s="18" t="str">
        <f t="shared" si="64"/>
        <v>金币</v>
      </c>
      <c r="CI236" s="44"/>
      <c r="CJ236" s="44"/>
      <c r="CK236" s="44"/>
      <c r="CL236" s="44"/>
      <c r="CM236" s="44"/>
      <c r="CN236" s="44"/>
      <c r="CO236" s="44"/>
      <c r="CP236" s="44"/>
      <c r="CQ236" s="44"/>
    </row>
    <row r="237" spans="1:95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65"/>
        <v>0</v>
      </c>
      <c r="AH237" s="41">
        <f t="shared" si="66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67"/>
        <v>77622</v>
      </c>
      <c r="AM237" s="41">
        <f t="shared" si="68"/>
        <v>2862</v>
      </c>
      <c r="AN237" s="41">
        <f t="shared" si="69"/>
        <v>60499</v>
      </c>
      <c r="CB237" s="44">
        <v>234</v>
      </c>
      <c r="CC237" s="18">
        <f t="shared" si="60"/>
        <v>6</v>
      </c>
      <c r="CD237" s="18">
        <f t="shared" si="61"/>
        <v>1606008</v>
      </c>
      <c r="CE237" s="44" t="str">
        <f t="shared" si="62"/>
        <v>中级神器1配件2-34级</v>
      </c>
      <c r="CF237" s="43" t="s">
        <v>1061</v>
      </c>
      <c r="CG237" s="18">
        <f t="shared" si="63"/>
        <v>34</v>
      </c>
      <c r="CH237" s="18" t="str">
        <f t="shared" si="64"/>
        <v>金币</v>
      </c>
      <c r="CI237" s="44"/>
      <c r="CJ237" s="44"/>
      <c r="CK237" s="44"/>
      <c r="CL237" s="44"/>
      <c r="CM237" s="44"/>
      <c r="CN237" s="44"/>
      <c r="CO237" s="44"/>
      <c r="CP237" s="44"/>
      <c r="CQ237" s="44"/>
    </row>
    <row r="238" spans="1:95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65"/>
        <v>0</v>
      </c>
      <c r="AH238" s="41">
        <f t="shared" si="66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67"/>
        <v>77622</v>
      </c>
      <c r="AM238" s="41">
        <f t="shared" si="68"/>
        <v>2862</v>
      </c>
      <c r="AN238" s="41">
        <f t="shared" si="69"/>
        <v>60499</v>
      </c>
      <c r="CB238" s="44">
        <v>235</v>
      </c>
      <c r="CC238" s="18">
        <f t="shared" si="60"/>
        <v>6</v>
      </c>
      <c r="CD238" s="18">
        <f t="shared" si="61"/>
        <v>1606008</v>
      </c>
      <c r="CE238" s="44" t="str">
        <f t="shared" si="62"/>
        <v>中级神器1配件2-35级</v>
      </c>
      <c r="CF238" s="43" t="s">
        <v>1061</v>
      </c>
      <c r="CG238" s="18">
        <f t="shared" si="63"/>
        <v>35</v>
      </c>
      <c r="CH238" s="18" t="str">
        <f t="shared" si="64"/>
        <v>金币</v>
      </c>
      <c r="CI238" s="44"/>
      <c r="CJ238" s="44"/>
      <c r="CK238" s="44"/>
      <c r="CL238" s="44"/>
      <c r="CM238" s="44"/>
      <c r="CN238" s="44"/>
      <c r="CO238" s="44"/>
      <c r="CP238" s="44"/>
      <c r="CQ238" s="44"/>
    </row>
    <row r="239" spans="1:95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65"/>
        <v>0</v>
      </c>
      <c r="AH239" s="41">
        <f t="shared" si="66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67"/>
        <v>77622</v>
      </c>
      <c r="AM239" s="41">
        <f t="shared" si="68"/>
        <v>2862</v>
      </c>
      <c r="AN239" s="41">
        <f t="shared" si="69"/>
        <v>60499</v>
      </c>
      <c r="CB239" s="44">
        <v>236</v>
      </c>
      <c r="CC239" s="18">
        <f t="shared" si="60"/>
        <v>6</v>
      </c>
      <c r="CD239" s="18">
        <f t="shared" si="61"/>
        <v>1606008</v>
      </c>
      <c r="CE239" s="44" t="str">
        <f t="shared" si="62"/>
        <v>中级神器1配件2-36级</v>
      </c>
      <c r="CF239" s="43" t="s">
        <v>1061</v>
      </c>
      <c r="CG239" s="18">
        <f t="shared" si="63"/>
        <v>36</v>
      </c>
      <c r="CH239" s="18" t="str">
        <f t="shared" si="64"/>
        <v>金币</v>
      </c>
      <c r="CI239" s="44"/>
      <c r="CJ239" s="44"/>
      <c r="CK239" s="44"/>
      <c r="CL239" s="44"/>
      <c r="CM239" s="44"/>
      <c r="CN239" s="44"/>
      <c r="CO239" s="44"/>
      <c r="CP239" s="44"/>
      <c r="CQ239" s="44"/>
    </row>
    <row r="240" spans="1:95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65"/>
        <v>0</v>
      </c>
      <c r="AH240" s="41">
        <f t="shared" si="66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67"/>
        <v>77622</v>
      </c>
      <c r="AM240" s="41">
        <f t="shared" si="68"/>
        <v>2862</v>
      </c>
      <c r="AN240" s="41">
        <f t="shared" si="69"/>
        <v>60499</v>
      </c>
      <c r="CB240" s="44">
        <v>237</v>
      </c>
      <c r="CC240" s="18">
        <f t="shared" si="60"/>
        <v>6</v>
      </c>
      <c r="CD240" s="18">
        <f t="shared" si="61"/>
        <v>1606008</v>
      </c>
      <c r="CE240" s="44" t="str">
        <f t="shared" si="62"/>
        <v>中级神器1配件2-37级</v>
      </c>
      <c r="CF240" s="43" t="s">
        <v>1061</v>
      </c>
      <c r="CG240" s="18">
        <f t="shared" si="63"/>
        <v>37</v>
      </c>
      <c r="CH240" s="18" t="str">
        <f t="shared" si="64"/>
        <v>金币</v>
      </c>
      <c r="CI240" s="44"/>
      <c r="CJ240" s="44"/>
      <c r="CK240" s="44"/>
      <c r="CL240" s="44"/>
      <c r="CM240" s="44"/>
      <c r="CN240" s="44"/>
      <c r="CO240" s="44"/>
      <c r="CP240" s="44"/>
      <c r="CQ240" s="44"/>
    </row>
    <row r="241" spans="1:95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65"/>
        <v>0</v>
      </c>
      <c r="AH241" s="41">
        <f t="shared" si="66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67"/>
        <v>77622</v>
      </c>
      <c r="AM241" s="41">
        <f t="shared" si="68"/>
        <v>2862</v>
      </c>
      <c r="AN241" s="41">
        <f t="shared" si="69"/>
        <v>60499</v>
      </c>
      <c r="CB241" s="44">
        <v>238</v>
      </c>
      <c r="CC241" s="18">
        <f t="shared" si="60"/>
        <v>6</v>
      </c>
      <c r="CD241" s="18">
        <f t="shared" si="61"/>
        <v>1606008</v>
      </c>
      <c r="CE241" s="44" t="str">
        <f t="shared" si="62"/>
        <v>中级神器1配件2-38级</v>
      </c>
      <c r="CF241" s="43" t="s">
        <v>1061</v>
      </c>
      <c r="CG241" s="18">
        <f t="shared" si="63"/>
        <v>38</v>
      </c>
      <c r="CH241" s="18" t="str">
        <f t="shared" si="64"/>
        <v>金币</v>
      </c>
      <c r="CI241" s="44"/>
      <c r="CJ241" s="44"/>
      <c r="CK241" s="44"/>
      <c r="CL241" s="44"/>
      <c r="CM241" s="44"/>
      <c r="CN241" s="44"/>
      <c r="CO241" s="44"/>
      <c r="CP241" s="44"/>
      <c r="CQ241" s="44"/>
    </row>
    <row r="242" spans="1:95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65"/>
        <v>0</v>
      </c>
      <c r="AH242" s="41">
        <f t="shared" si="66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67"/>
        <v>77622</v>
      </c>
      <c r="AM242" s="41">
        <f t="shared" si="68"/>
        <v>2862</v>
      </c>
      <c r="AN242" s="41">
        <f t="shared" si="69"/>
        <v>60499</v>
      </c>
      <c r="CB242" s="44">
        <v>239</v>
      </c>
      <c r="CC242" s="18">
        <f t="shared" si="60"/>
        <v>6</v>
      </c>
      <c r="CD242" s="18">
        <f t="shared" si="61"/>
        <v>1606008</v>
      </c>
      <c r="CE242" s="44" t="str">
        <f t="shared" si="62"/>
        <v>中级神器1配件2-39级</v>
      </c>
      <c r="CF242" s="43" t="s">
        <v>1061</v>
      </c>
      <c r="CG242" s="18">
        <f t="shared" si="63"/>
        <v>39</v>
      </c>
      <c r="CH242" s="18" t="str">
        <f t="shared" si="64"/>
        <v>金币</v>
      </c>
      <c r="CI242" s="44"/>
      <c r="CJ242" s="44"/>
      <c r="CK242" s="44"/>
      <c r="CL242" s="44"/>
      <c r="CM242" s="44"/>
      <c r="CN242" s="44"/>
      <c r="CO242" s="44"/>
      <c r="CP242" s="44"/>
      <c r="CQ242" s="44"/>
    </row>
    <row r="243" spans="1:95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65"/>
        <v>0</v>
      </c>
      <c r="AH243" s="41">
        <f t="shared" si="66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67"/>
        <v>77622</v>
      </c>
      <c r="AM243" s="41">
        <f t="shared" si="68"/>
        <v>2862</v>
      </c>
      <c r="AN243" s="41">
        <f t="shared" si="69"/>
        <v>60499</v>
      </c>
      <c r="CB243" s="44">
        <v>240</v>
      </c>
      <c r="CC243" s="18">
        <f t="shared" si="60"/>
        <v>6</v>
      </c>
      <c r="CD243" s="18">
        <f t="shared" si="61"/>
        <v>1606008</v>
      </c>
      <c r="CE243" s="44" t="str">
        <f t="shared" si="62"/>
        <v>中级神器1配件2-40级</v>
      </c>
      <c r="CF243" s="43" t="s">
        <v>1061</v>
      </c>
      <c r="CG243" s="18">
        <f t="shared" si="63"/>
        <v>40</v>
      </c>
      <c r="CH243" s="18" t="str">
        <f t="shared" si="64"/>
        <v>金币</v>
      </c>
      <c r="CI243" s="44"/>
      <c r="CJ243" s="44"/>
      <c r="CK243" s="44"/>
      <c r="CL243" s="44"/>
      <c r="CM243" s="44"/>
      <c r="CN243" s="44"/>
      <c r="CO243" s="44"/>
      <c r="CP243" s="44"/>
      <c r="CQ243" s="44"/>
    </row>
    <row r="244" spans="1:95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65"/>
        <v>0</v>
      </c>
      <c r="AH244" s="41">
        <f t="shared" si="66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67"/>
        <v>77622</v>
      </c>
      <c r="AM244" s="41">
        <f t="shared" si="68"/>
        <v>2862</v>
      </c>
      <c r="AN244" s="41">
        <f t="shared" si="69"/>
        <v>60499</v>
      </c>
      <c r="CB244" s="44">
        <v>241</v>
      </c>
      <c r="CC244" s="18">
        <f t="shared" si="60"/>
        <v>7</v>
      </c>
      <c r="CD244" s="18">
        <f t="shared" si="61"/>
        <v>1606009</v>
      </c>
      <c r="CE244" s="44" t="str">
        <f t="shared" si="62"/>
        <v>中级神器1配件3-1级</v>
      </c>
      <c r="CF244" s="43" t="s">
        <v>1061</v>
      </c>
      <c r="CG244" s="18">
        <f t="shared" si="63"/>
        <v>1</v>
      </c>
      <c r="CH244" s="18" t="str">
        <f t="shared" si="64"/>
        <v>中级神器1配件3激活</v>
      </c>
      <c r="CI244" s="44"/>
      <c r="CJ244" s="44"/>
      <c r="CK244" s="44"/>
      <c r="CL244" s="44"/>
      <c r="CM244" s="44"/>
      <c r="CN244" s="44"/>
      <c r="CO244" s="44"/>
      <c r="CP244" s="44"/>
      <c r="CQ244" s="44"/>
    </row>
    <row r="245" spans="1:95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65"/>
        <v>0</v>
      </c>
      <c r="AH245" s="41">
        <f t="shared" si="66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67"/>
        <v>77622</v>
      </c>
      <c r="AM245" s="41">
        <f t="shared" si="68"/>
        <v>2862</v>
      </c>
      <c r="AN245" s="41">
        <f t="shared" si="69"/>
        <v>60499</v>
      </c>
      <c r="CB245" s="44">
        <v>242</v>
      </c>
      <c r="CC245" s="18">
        <f t="shared" si="60"/>
        <v>7</v>
      </c>
      <c r="CD245" s="18">
        <f t="shared" si="61"/>
        <v>1606009</v>
      </c>
      <c r="CE245" s="44" t="str">
        <f t="shared" si="62"/>
        <v>中级神器1配件3-2级</v>
      </c>
      <c r="CF245" s="43" t="s">
        <v>1061</v>
      </c>
      <c r="CG245" s="18">
        <f t="shared" si="63"/>
        <v>2</v>
      </c>
      <c r="CH245" s="18" t="str">
        <f t="shared" si="64"/>
        <v>金币</v>
      </c>
      <c r="CI245" s="44"/>
      <c r="CJ245" s="44"/>
      <c r="CK245" s="44"/>
      <c r="CL245" s="44"/>
      <c r="CM245" s="44"/>
      <c r="CN245" s="44"/>
      <c r="CO245" s="44"/>
      <c r="CP245" s="44"/>
      <c r="CQ245" s="44"/>
    </row>
    <row r="246" spans="1:95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65"/>
        <v>0</v>
      </c>
      <c r="AH246" s="41">
        <f t="shared" si="66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67"/>
        <v>77622</v>
      </c>
      <c r="AM246" s="41">
        <f t="shared" si="68"/>
        <v>2862</v>
      </c>
      <c r="AN246" s="41">
        <f t="shared" si="69"/>
        <v>60499</v>
      </c>
      <c r="CB246" s="44">
        <v>243</v>
      </c>
      <c r="CC246" s="18">
        <f t="shared" si="60"/>
        <v>7</v>
      </c>
      <c r="CD246" s="18">
        <f t="shared" si="61"/>
        <v>1606009</v>
      </c>
      <c r="CE246" s="44" t="str">
        <f t="shared" si="62"/>
        <v>中级神器1配件3-3级</v>
      </c>
      <c r="CF246" s="43" t="s">
        <v>1061</v>
      </c>
      <c r="CG246" s="18">
        <f t="shared" si="63"/>
        <v>3</v>
      </c>
      <c r="CH246" s="18" t="str">
        <f t="shared" si="64"/>
        <v>金币</v>
      </c>
      <c r="CI246" s="44"/>
      <c r="CJ246" s="44"/>
      <c r="CK246" s="44"/>
      <c r="CL246" s="44"/>
      <c r="CM246" s="44"/>
      <c r="CN246" s="44"/>
      <c r="CO246" s="44"/>
      <c r="CP246" s="44"/>
      <c r="CQ246" s="44"/>
    </row>
    <row r="247" spans="1:95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65"/>
        <v>0</v>
      </c>
      <c r="AH247" s="41">
        <f t="shared" si="66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67"/>
        <v>77622</v>
      </c>
      <c r="AM247" s="41">
        <f t="shared" si="68"/>
        <v>2862</v>
      </c>
      <c r="AN247" s="41">
        <f t="shared" si="69"/>
        <v>60499</v>
      </c>
      <c r="CB247" s="44">
        <v>244</v>
      </c>
      <c r="CC247" s="18">
        <f t="shared" si="60"/>
        <v>7</v>
      </c>
      <c r="CD247" s="18">
        <f t="shared" si="61"/>
        <v>1606009</v>
      </c>
      <c r="CE247" s="44" t="str">
        <f t="shared" si="62"/>
        <v>中级神器1配件3-4级</v>
      </c>
      <c r="CF247" s="43" t="s">
        <v>1061</v>
      </c>
      <c r="CG247" s="18">
        <f t="shared" si="63"/>
        <v>4</v>
      </c>
      <c r="CH247" s="18" t="str">
        <f t="shared" si="64"/>
        <v>金币</v>
      </c>
      <c r="CI247" s="44"/>
      <c r="CJ247" s="44"/>
      <c r="CK247" s="44"/>
      <c r="CL247" s="44"/>
      <c r="CM247" s="44"/>
      <c r="CN247" s="44"/>
      <c r="CO247" s="44"/>
      <c r="CP247" s="44"/>
      <c r="CQ247" s="44"/>
    </row>
    <row r="248" spans="1:95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65"/>
        <v>0</v>
      </c>
      <c r="AH248" s="41">
        <f t="shared" si="66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67"/>
        <v>77622</v>
      </c>
      <c r="AM248" s="41">
        <f t="shared" si="68"/>
        <v>2862</v>
      </c>
      <c r="AN248" s="41">
        <f t="shared" si="69"/>
        <v>60499</v>
      </c>
      <c r="CB248" s="44">
        <v>245</v>
      </c>
      <c r="CC248" s="18">
        <f t="shared" si="60"/>
        <v>7</v>
      </c>
      <c r="CD248" s="18">
        <f t="shared" si="61"/>
        <v>1606009</v>
      </c>
      <c r="CE248" s="44" t="str">
        <f t="shared" si="62"/>
        <v>中级神器1配件3-5级</v>
      </c>
      <c r="CF248" s="43" t="s">
        <v>1061</v>
      </c>
      <c r="CG248" s="18">
        <f t="shared" si="63"/>
        <v>5</v>
      </c>
      <c r="CH248" s="18" t="str">
        <f t="shared" si="64"/>
        <v>金币</v>
      </c>
      <c r="CI248" s="44"/>
      <c r="CJ248" s="44"/>
      <c r="CK248" s="44"/>
      <c r="CL248" s="44"/>
      <c r="CM248" s="44"/>
      <c r="CN248" s="44"/>
      <c r="CO248" s="44"/>
      <c r="CP248" s="44"/>
      <c r="CQ248" s="44"/>
    </row>
    <row r="249" spans="1:95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65"/>
        <v>0</v>
      </c>
      <c r="AH249" s="41">
        <f t="shared" si="66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67"/>
        <v>77622</v>
      </c>
      <c r="AM249" s="41">
        <f t="shared" si="68"/>
        <v>2862</v>
      </c>
      <c r="AN249" s="41">
        <f t="shared" si="69"/>
        <v>60499</v>
      </c>
      <c r="CB249" s="44">
        <v>246</v>
      </c>
      <c r="CC249" s="18">
        <f t="shared" si="60"/>
        <v>7</v>
      </c>
      <c r="CD249" s="18">
        <f t="shared" si="61"/>
        <v>1606009</v>
      </c>
      <c r="CE249" s="44" t="str">
        <f t="shared" si="62"/>
        <v>中级神器1配件3-6级</v>
      </c>
      <c r="CF249" s="43" t="s">
        <v>1061</v>
      </c>
      <c r="CG249" s="18">
        <f t="shared" si="63"/>
        <v>6</v>
      </c>
      <c r="CH249" s="18" t="str">
        <f t="shared" si="64"/>
        <v>金币</v>
      </c>
      <c r="CI249" s="44"/>
      <c r="CJ249" s="44"/>
      <c r="CK249" s="44"/>
      <c r="CL249" s="44"/>
      <c r="CM249" s="44"/>
      <c r="CN249" s="44"/>
      <c r="CO249" s="44"/>
      <c r="CP249" s="44"/>
      <c r="CQ249" s="44"/>
    </row>
    <row r="250" spans="1:95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65"/>
        <v>0</v>
      </c>
      <c r="AH250" s="41">
        <f t="shared" si="66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67"/>
        <v>77622</v>
      </c>
      <c r="AM250" s="41">
        <f t="shared" si="68"/>
        <v>2862</v>
      </c>
      <c r="AN250" s="41">
        <f t="shared" si="69"/>
        <v>60499</v>
      </c>
      <c r="CB250" s="44">
        <v>247</v>
      </c>
      <c r="CC250" s="18">
        <f t="shared" si="60"/>
        <v>7</v>
      </c>
      <c r="CD250" s="18">
        <f t="shared" si="61"/>
        <v>1606009</v>
      </c>
      <c r="CE250" s="44" t="str">
        <f t="shared" si="62"/>
        <v>中级神器1配件3-7级</v>
      </c>
      <c r="CF250" s="43" t="s">
        <v>1061</v>
      </c>
      <c r="CG250" s="18">
        <f t="shared" si="63"/>
        <v>7</v>
      </c>
      <c r="CH250" s="18" t="str">
        <f t="shared" si="64"/>
        <v>金币</v>
      </c>
      <c r="CI250" s="44"/>
      <c r="CJ250" s="44"/>
      <c r="CK250" s="44"/>
      <c r="CL250" s="44"/>
      <c r="CM250" s="44"/>
      <c r="CN250" s="44"/>
      <c r="CO250" s="44"/>
      <c r="CP250" s="44"/>
      <c r="CQ250" s="44"/>
    </row>
    <row r="251" spans="1:95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65"/>
        <v>0</v>
      </c>
      <c r="AH251" s="41">
        <f t="shared" si="66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67"/>
        <v>77622</v>
      </c>
      <c r="AM251" s="41">
        <f t="shared" si="68"/>
        <v>2862</v>
      </c>
      <c r="AN251" s="41">
        <f t="shared" si="69"/>
        <v>60499</v>
      </c>
      <c r="CB251" s="44">
        <v>248</v>
      </c>
      <c r="CC251" s="18">
        <f t="shared" si="60"/>
        <v>7</v>
      </c>
      <c r="CD251" s="18">
        <f t="shared" si="61"/>
        <v>1606009</v>
      </c>
      <c r="CE251" s="44" t="str">
        <f t="shared" si="62"/>
        <v>中级神器1配件3-8级</v>
      </c>
      <c r="CF251" s="43" t="s">
        <v>1061</v>
      </c>
      <c r="CG251" s="18">
        <f t="shared" si="63"/>
        <v>8</v>
      </c>
      <c r="CH251" s="18" t="str">
        <f t="shared" si="64"/>
        <v>金币</v>
      </c>
      <c r="CI251" s="44"/>
      <c r="CJ251" s="44"/>
      <c r="CK251" s="44"/>
      <c r="CL251" s="44"/>
      <c r="CM251" s="44"/>
      <c r="CN251" s="44"/>
      <c r="CO251" s="44"/>
      <c r="CP251" s="44"/>
      <c r="CQ251" s="44"/>
    </row>
    <row r="252" spans="1:95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65"/>
        <v>0</v>
      </c>
      <c r="AH252" s="41">
        <f t="shared" si="66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67"/>
        <v>77622</v>
      </c>
      <c r="AM252" s="41">
        <f t="shared" si="68"/>
        <v>2862</v>
      </c>
      <c r="AN252" s="41">
        <f t="shared" si="69"/>
        <v>60499</v>
      </c>
      <c r="CB252" s="44">
        <v>249</v>
      </c>
      <c r="CC252" s="18">
        <f t="shared" si="60"/>
        <v>7</v>
      </c>
      <c r="CD252" s="18">
        <f t="shared" si="61"/>
        <v>1606009</v>
      </c>
      <c r="CE252" s="44" t="str">
        <f t="shared" si="62"/>
        <v>中级神器1配件3-9级</v>
      </c>
      <c r="CF252" s="43" t="s">
        <v>1061</v>
      </c>
      <c r="CG252" s="18">
        <f t="shared" si="63"/>
        <v>9</v>
      </c>
      <c r="CH252" s="18" t="str">
        <f t="shared" si="64"/>
        <v>金币</v>
      </c>
      <c r="CI252" s="44"/>
      <c r="CJ252" s="44"/>
      <c r="CK252" s="44"/>
      <c r="CL252" s="44"/>
      <c r="CM252" s="44"/>
      <c r="CN252" s="44"/>
      <c r="CO252" s="44"/>
      <c r="CP252" s="44"/>
      <c r="CQ252" s="44"/>
    </row>
    <row r="253" spans="1:95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65"/>
        <v>0</v>
      </c>
      <c r="AH253" s="41">
        <f t="shared" si="66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67"/>
        <v>77622</v>
      </c>
      <c r="AM253" s="41">
        <f t="shared" si="68"/>
        <v>2862</v>
      </c>
      <c r="AN253" s="41">
        <f t="shared" si="69"/>
        <v>60499</v>
      </c>
      <c r="CB253" s="44">
        <v>250</v>
      </c>
      <c r="CC253" s="18">
        <f t="shared" si="60"/>
        <v>7</v>
      </c>
      <c r="CD253" s="18">
        <f t="shared" si="61"/>
        <v>1606009</v>
      </c>
      <c r="CE253" s="44" t="str">
        <f t="shared" si="62"/>
        <v>中级神器1配件3-10级</v>
      </c>
      <c r="CF253" s="43" t="s">
        <v>1061</v>
      </c>
      <c r="CG253" s="18">
        <f t="shared" si="63"/>
        <v>10</v>
      </c>
      <c r="CH253" s="18" t="str">
        <f t="shared" si="64"/>
        <v>金币</v>
      </c>
      <c r="CI253" s="44"/>
      <c r="CJ253" s="44"/>
      <c r="CK253" s="44"/>
      <c r="CL253" s="44"/>
      <c r="CM253" s="44"/>
      <c r="CN253" s="44"/>
      <c r="CO253" s="44"/>
      <c r="CP253" s="44"/>
      <c r="CQ253" s="44"/>
    </row>
    <row r="254" spans="1:95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65"/>
        <v>0</v>
      </c>
      <c r="AH254" s="41">
        <f t="shared" si="66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67"/>
        <v>77622</v>
      </c>
      <c r="AM254" s="41">
        <f t="shared" si="68"/>
        <v>2862</v>
      </c>
      <c r="AN254" s="41">
        <f t="shared" si="69"/>
        <v>60499</v>
      </c>
      <c r="CB254" s="44">
        <v>251</v>
      </c>
      <c r="CC254" s="18">
        <f t="shared" si="60"/>
        <v>7</v>
      </c>
      <c r="CD254" s="18">
        <f t="shared" si="61"/>
        <v>1606009</v>
      </c>
      <c r="CE254" s="44" t="str">
        <f t="shared" si="62"/>
        <v>中级神器1配件3-11级</v>
      </c>
      <c r="CF254" s="43" t="s">
        <v>1061</v>
      </c>
      <c r="CG254" s="18">
        <f t="shared" si="63"/>
        <v>11</v>
      </c>
      <c r="CH254" s="18" t="str">
        <f t="shared" si="64"/>
        <v>金币</v>
      </c>
      <c r="CI254" s="44"/>
      <c r="CJ254" s="44"/>
      <c r="CK254" s="44"/>
      <c r="CL254" s="44"/>
      <c r="CM254" s="44"/>
      <c r="CN254" s="44"/>
      <c r="CO254" s="44"/>
      <c r="CP254" s="44"/>
      <c r="CQ254" s="44"/>
    </row>
    <row r="255" spans="1:95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65"/>
        <v>0</v>
      </c>
      <c r="AH255" s="41">
        <f t="shared" si="66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67"/>
        <v>77622</v>
      </c>
      <c r="AM255" s="41">
        <f t="shared" si="68"/>
        <v>2862</v>
      </c>
      <c r="AN255" s="41">
        <f t="shared" si="69"/>
        <v>60499</v>
      </c>
      <c r="CB255" s="44">
        <v>252</v>
      </c>
      <c r="CC255" s="18">
        <f t="shared" si="60"/>
        <v>7</v>
      </c>
      <c r="CD255" s="18">
        <f t="shared" si="61"/>
        <v>1606009</v>
      </c>
      <c r="CE255" s="44" t="str">
        <f t="shared" si="62"/>
        <v>中级神器1配件3-12级</v>
      </c>
      <c r="CF255" s="43" t="s">
        <v>1061</v>
      </c>
      <c r="CG255" s="18">
        <f t="shared" si="63"/>
        <v>12</v>
      </c>
      <c r="CH255" s="18" t="str">
        <f t="shared" si="64"/>
        <v>金币</v>
      </c>
      <c r="CI255" s="44"/>
      <c r="CJ255" s="44"/>
      <c r="CK255" s="44"/>
      <c r="CL255" s="44"/>
      <c r="CM255" s="44"/>
      <c r="CN255" s="44"/>
      <c r="CO255" s="44"/>
      <c r="CP255" s="44"/>
      <c r="CQ255" s="44"/>
    </row>
    <row r="256" spans="1:95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65"/>
        <v>0</v>
      </c>
      <c r="AH256" s="41">
        <f t="shared" si="66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67"/>
        <v>77622</v>
      </c>
      <c r="AM256" s="41">
        <f t="shared" si="68"/>
        <v>2862</v>
      </c>
      <c r="AN256" s="41">
        <f t="shared" si="69"/>
        <v>60499</v>
      </c>
      <c r="CB256" s="44">
        <v>253</v>
      </c>
      <c r="CC256" s="18">
        <f t="shared" si="60"/>
        <v>7</v>
      </c>
      <c r="CD256" s="18">
        <f t="shared" si="61"/>
        <v>1606009</v>
      </c>
      <c r="CE256" s="44" t="str">
        <f t="shared" si="62"/>
        <v>中级神器1配件3-13级</v>
      </c>
      <c r="CF256" s="43" t="s">
        <v>1061</v>
      </c>
      <c r="CG256" s="18">
        <f t="shared" si="63"/>
        <v>13</v>
      </c>
      <c r="CH256" s="18" t="str">
        <f t="shared" si="64"/>
        <v>金币</v>
      </c>
      <c r="CI256" s="44"/>
      <c r="CJ256" s="44"/>
      <c r="CK256" s="44"/>
      <c r="CL256" s="44"/>
      <c r="CM256" s="44"/>
      <c r="CN256" s="44"/>
      <c r="CO256" s="44"/>
      <c r="CP256" s="44"/>
      <c r="CQ256" s="44"/>
    </row>
    <row r="257" spans="1:95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65"/>
        <v>0</v>
      </c>
      <c r="AH257" s="41">
        <f t="shared" si="66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67"/>
        <v>77622</v>
      </c>
      <c r="AM257" s="41">
        <f t="shared" si="68"/>
        <v>2862</v>
      </c>
      <c r="AN257" s="41">
        <f t="shared" si="69"/>
        <v>60499</v>
      </c>
      <c r="CB257" s="44">
        <v>254</v>
      </c>
      <c r="CC257" s="18">
        <f t="shared" si="60"/>
        <v>7</v>
      </c>
      <c r="CD257" s="18">
        <f t="shared" si="61"/>
        <v>1606009</v>
      </c>
      <c r="CE257" s="44" t="str">
        <f t="shared" si="62"/>
        <v>中级神器1配件3-14级</v>
      </c>
      <c r="CF257" s="43" t="s">
        <v>1061</v>
      </c>
      <c r="CG257" s="18">
        <f t="shared" si="63"/>
        <v>14</v>
      </c>
      <c r="CH257" s="18" t="str">
        <f t="shared" si="64"/>
        <v>金币</v>
      </c>
      <c r="CI257" s="44"/>
      <c r="CJ257" s="44"/>
      <c r="CK257" s="44"/>
      <c r="CL257" s="44"/>
      <c r="CM257" s="44"/>
      <c r="CN257" s="44"/>
      <c r="CO257" s="44"/>
      <c r="CP257" s="44"/>
      <c r="CQ257" s="44"/>
    </row>
    <row r="258" spans="1:95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65"/>
        <v>0</v>
      </c>
      <c r="AH258" s="41">
        <f t="shared" si="66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67"/>
        <v>77622</v>
      </c>
      <c r="AM258" s="41">
        <f t="shared" si="68"/>
        <v>2862</v>
      </c>
      <c r="AN258" s="41">
        <f t="shared" si="69"/>
        <v>60499</v>
      </c>
      <c r="CB258" s="44">
        <v>255</v>
      </c>
      <c r="CC258" s="18">
        <f t="shared" si="60"/>
        <v>7</v>
      </c>
      <c r="CD258" s="18">
        <f t="shared" si="61"/>
        <v>1606009</v>
      </c>
      <c r="CE258" s="44" t="str">
        <f t="shared" si="62"/>
        <v>中级神器1配件3-15级</v>
      </c>
      <c r="CF258" s="43" t="s">
        <v>1061</v>
      </c>
      <c r="CG258" s="18">
        <f t="shared" si="63"/>
        <v>15</v>
      </c>
      <c r="CH258" s="18" t="str">
        <f t="shared" si="64"/>
        <v>金币</v>
      </c>
      <c r="CI258" s="44"/>
      <c r="CJ258" s="44"/>
      <c r="CK258" s="44"/>
      <c r="CL258" s="44"/>
      <c r="CM258" s="44"/>
      <c r="CN258" s="44"/>
      <c r="CO258" s="44"/>
      <c r="CP258" s="44"/>
      <c r="CQ258" s="44"/>
    </row>
    <row r="259" spans="1:95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65"/>
        <v>0</v>
      </c>
      <c r="AH259" s="41">
        <f t="shared" si="66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67"/>
        <v>77622</v>
      </c>
      <c r="AM259" s="41">
        <f t="shared" si="68"/>
        <v>2862</v>
      </c>
      <c r="AN259" s="41">
        <f t="shared" si="69"/>
        <v>60499</v>
      </c>
      <c r="CB259" s="44">
        <v>256</v>
      </c>
      <c r="CC259" s="18">
        <f t="shared" si="60"/>
        <v>7</v>
      </c>
      <c r="CD259" s="18">
        <f t="shared" si="61"/>
        <v>1606009</v>
      </c>
      <c r="CE259" s="44" t="str">
        <f t="shared" si="62"/>
        <v>中级神器1配件3-16级</v>
      </c>
      <c r="CF259" s="43" t="s">
        <v>1061</v>
      </c>
      <c r="CG259" s="18">
        <f t="shared" si="63"/>
        <v>16</v>
      </c>
      <c r="CH259" s="18" t="str">
        <f t="shared" si="64"/>
        <v>金币</v>
      </c>
      <c r="CI259" s="44"/>
      <c r="CJ259" s="44"/>
      <c r="CK259" s="44"/>
      <c r="CL259" s="44"/>
      <c r="CM259" s="44"/>
      <c r="CN259" s="44"/>
      <c r="CO259" s="44"/>
      <c r="CP259" s="44"/>
      <c r="CQ259" s="44"/>
    </row>
    <row r="260" spans="1:95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65"/>
        <v>0</v>
      </c>
      <c r="AH260" s="41">
        <f t="shared" si="66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67"/>
        <v>77622</v>
      </c>
      <c r="AM260" s="41">
        <f t="shared" si="68"/>
        <v>2862</v>
      </c>
      <c r="AN260" s="41">
        <f t="shared" si="69"/>
        <v>60499</v>
      </c>
      <c r="CB260" s="44">
        <v>257</v>
      </c>
      <c r="CC260" s="18">
        <f t="shared" si="60"/>
        <v>7</v>
      </c>
      <c r="CD260" s="18">
        <f t="shared" si="61"/>
        <v>1606009</v>
      </c>
      <c r="CE260" s="44" t="str">
        <f t="shared" si="62"/>
        <v>中级神器1配件3-17级</v>
      </c>
      <c r="CF260" s="43" t="s">
        <v>1061</v>
      </c>
      <c r="CG260" s="18">
        <f t="shared" si="63"/>
        <v>17</v>
      </c>
      <c r="CH260" s="18" t="str">
        <f t="shared" si="64"/>
        <v>金币</v>
      </c>
      <c r="CI260" s="44"/>
      <c r="CJ260" s="44"/>
      <c r="CK260" s="44"/>
      <c r="CL260" s="44"/>
      <c r="CM260" s="44"/>
      <c r="CN260" s="44"/>
      <c r="CO260" s="44"/>
      <c r="CP260" s="44"/>
      <c r="CQ260" s="44"/>
    </row>
    <row r="261" spans="1:95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65"/>
        <v>0</v>
      </c>
      <c r="AH261" s="41">
        <f t="shared" si="66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67"/>
        <v>77622</v>
      </c>
      <c r="AM261" s="41">
        <f t="shared" si="68"/>
        <v>2862</v>
      </c>
      <c r="AN261" s="41">
        <f t="shared" si="69"/>
        <v>60499</v>
      </c>
      <c r="CB261" s="44">
        <v>258</v>
      </c>
      <c r="CC261" s="18">
        <f t="shared" ref="CC261:CC324" si="70">INT((CB261-1)/40)+1</f>
        <v>7</v>
      </c>
      <c r="CD261" s="18">
        <f t="shared" ref="CD261:CD324" si="71">INDEX($BQ$4:$BQ$33,CC261)</f>
        <v>1606009</v>
      </c>
      <c r="CE261" s="44" t="str">
        <f t="shared" ref="CE261:CE324" si="72">INDEX($BR$4:$BR$33,CC261)&amp;"-"&amp;CG261&amp;"级"</f>
        <v>中级神器1配件3-18级</v>
      </c>
      <c r="CF261" s="43" t="s">
        <v>1061</v>
      </c>
      <c r="CG261" s="18">
        <f t="shared" ref="CG261:CG324" si="73">MOD(CB261-1,40)+1</f>
        <v>18</v>
      </c>
      <c r="CH261" s="18" t="str">
        <f t="shared" ref="CH261:CH324" si="74">IF(CG261=1,INDEX($BR$4:$BR$33,CC261)&amp;"激活","金币")</f>
        <v>金币</v>
      </c>
      <c r="CI261" s="44"/>
      <c r="CJ261" s="44"/>
      <c r="CK261" s="44"/>
      <c r="CL261" s="44"/>
      <c r="CM261" s="44"/>
      <c r="CN261" s="44"/>
      <c r="CO261" s="44"/>
      <c r="CP261" s="44"/>
      <c r="CQ261" s="44"/>
    </row>
    <row r="262" spans="1:95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65"/>
        <v>0</v>
      </c>
      <c r="AH262" s="41">
        <f t="shared" si="66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67"/>
        <v>77622</v>
      </c>
      <c r="AM262" s="41">
        <f t="shared" si="68"/>
        <v>2862</v>
      </c>
      <c r="AN262" s="41">
        <f t="shared" si="69"/>
        <v>60499</v>
      </c>
      <c r="CB262" s="44">
        <v>259</v>
      </c>
      <c r="CC262" s="18">
        <f t="shared" si="70"/>
        <v>7</v>
      </c>
      <c r="CD262" s="18">
        <f t="shared" si="71"/>
        <v>1606009</v>
      </c>
      <c r="CE262" s="44" t="str">
        <f t="shared" si="72"/>
        <v>中级神器1配件3-19级</v>
      </c>
      <c r="CF262" s="43" t="s">
        <v>1061</v>
      </c>
      <c r="CG262" s="18">
        <f t="shared" si="73"/>
        <v>19</v>
      </c>
      <c r="CH262" s="18" t="str">
        <f t="shared" si="74"/>
        <v>金币</v>
      </c>
      <c r="CI262" s="44"/>
      <c r="CJ262" s="44"/>
      <c r="CK262" s="44"/>
      <c r="CL262" s="44"/>
      <c r="CM262" s="44"/>
      <c r="CN262" s="44"/>
      <c r="CO262" s="44"/>
      <c r="CP262" s="44"/>
      <c r="CQ262" s="44"/>
    </row>
    <row r="263" spans="1:95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65"/>
        <v>0</v>
      </c>
      <c r="AH263" s="41">
        <f t="shared" si="66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67"/>
        <v>77622</v>
      </c>
      <c r="AM263" s="41">
        <f t="shared" si="68"/>
        <v>2862</v>
      </c>
      <c r="AN263" s="41">
        <f t="shared" si="69"/>
        <v>60499</v>
      </c>
      <c r="CB263" s="44">
        <v>260</v>
      </c>
      <c r="CC263" s="18">
        <f t="shared" si="70"/>
        <v>7</v>
      </c>
      <c r="CD263" s="18">
        <f t="shared" si="71"/>
        <v>1606009</v>
      </c>
      <c r="CE263" s="44" t="str">
        <f t="shared" si="72"/>
        <v>中级神器1配件3-20级</v>
      </c>
      <c r="CF263" s="43" t="s">
        <v>1061</v>
      </c>
      <c r="CG263" s="18">
        <f t="shared" si="73"/>
        <v>20</v>
      </c>
      <c r="CH263" s="18" t="str">
        <f t="shared" si="74"/>
        <v>金币</v>
      </c>
      <c r="CI263" s="44"/>
      <c r="CJ263" s="44"/>
      <c r="CK263" s="44"/>
      <c r="CL263" s="44"/>
      <c r="CM263" s="44"/>
      <c r="CN263" s="44"/>
      <c r="CO263" s="44"/>
      <c r="CP263" s="44"/>
      <c r="CQ263" s="44"/>
    </row>
    <row r="264" spans="1:95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65"/>
        <v>0</v>
      </c>
      <c r="AH264" s="41">
        <f t="shared" si="66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67"/>
        <v>77622</v>
      </c>
      <c r="AM264" s="41">
        <f t="shared" si="68"/>
        <v>2862</v>
      </c>
      <c r="AN264" s="41">
        <f t="shared" si="69"/>
        <v>60499</v>
      </c>
      <c r="CB264" s="44">
        <v>261</v>
      </c>
      <c r="CC264" s="18">
        <f t="shared" si="70"/>
        <v>7</v>
      </c>
      <c r="CD264" s="18">
        <f t="shared" si="71"/>
        <v>1606009</v>
      </c>
      <c r="CE264" s="44" t="str">
        <f t="shared" si="72"/>
        <v>中级神器1配件3-21级</v>
      </c>
      <c r="CF264" s="43" t="s">
        <v>1061</v>
      </c>
      <c r="CG264" s="18">
        <f t="shared" si="73"/>
        <v>21</v>
      </c>
      <c r="CH264" s="18" t="str">
        <f t="shared" si="74"/>
        <v>金币</v>
      </c>
      <c r="CI264" s="44"/>
      <c r="CJ264" s="44"/>
      <c r="CK264" s="44"/>
      <c r="CL264" s="44"/>
      <c r="CM264" s="44"/>
      <c r="CN264" s="44"/>
      <c r="CO264" s="44"/>
      <c r="CP264" s="44"/>
      <c r="CQ264" s="44"/>
    </row>
    <row r="265" spans="1:95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65"/>
        <v>0</v>
      </c>
      <c r="AH265" s="41">
        <f t="shared" si="66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67"/>
        <v>77622</v>
      </c>
      <c r="AM265" s="41">
        <f t="shared" si="68"/>
        <v>2862</v>
      </c>
      <c r="AN265" s="41">
        <f t="shared" si="69"/>
        <v>60499</v>
      </c>
      <c r="CB265" s="44">
        <v>262</v>
      </c>
      <c r="CC265" s="18">
        <f t="shared" si="70"/>
        <v>7</v>
      </c>
      <c r="CD265" s="18">
        <f t="shared" si="71"/>
        <v>1606009</v>
      </c>
      <c r="CE265" s="44" t="str">
        <f t="shared" si="72"/>
        <v>中级神器1配件3-22级</v>
      </c>
      <c r="CF265" s="43" t="s">
        <v>1061</v>
      </c>
      <c r="CG265" s="18">
        <f t="shared" si="73"/>
        <v>22</v>
      </c>
      <c r="CH265" s="18" t="str">
        <f t="shared" si="74"/>
        <v>金币</v>
      </c>
      <c r="CI265" s="44"/>
      <c r="CJ265" s="44"/>
      <c r="CK265" s="44"/>
      <c r="CL265" s="44"/>
      <c r="CM265" s="44"/>
      <c r="CN265" s="44"/>
      <c r="CO265" s="44"/>
      <c r="CP265" s="44"/>
      <c r="CQ265" s="44"/>
    </row>
    <row r="266" spans="1:95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65"/>
        <v>0</v>
      </c>
      <c r="AH266" s="41">
        <f t="shared" si="66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67"/>
        <v>77622</v>
      </c>
      <c r="AM266" s="41">
        <f t="shared" si="68"/>
        <v>2862</v>
      </c>
      <c r="AN266" s="41">
        <f t="shared" si="69"/>
        <v>60499</v>
      </c>
      <c r="CB266" s="44">
        <v>263</v>
      </c>
      <c r="CC266" s="18">
        <f t="shared" si="70"/>
        <v>7</v>
      </c>
      <c r="CD266" s="18">
        <f t="shared" si="71"/>
        <v>1606009</v>
      </c>
      <c r="CE266" s="44" t="str">
        <f t="shared" si="72"/>
        <v>中级神器1配件3-23级</v>
      </c>
      <c r="CF266" s="43" t="s">
        <v>1061</v>
      </c>
      <c r="CG266" s="18">
        <f t="shared" si="73"/>
        <v>23</v>
      </c>
      <c r="CH266" s="18" t="str">
        <f t="shared" si="74"/>
        <v>金币</v>
      </c>
      <c r="CI266" s="44"/>
      <c r="CJ266" s="44"/>
      <c r="CK266" s="44"/>
      <c r="CL266" s="44"/>
      <c r="CM266" s="44"/>
      <c r="CN266" s="44"/>
      <c r="CO266" s="44"/>
      <c r="CP266" s="44"/>
      <c r="CQ266" s="44"/>
    </row>
    <row r="267" spans="1:95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65"/>
        <v>0</v>
      </c>
      <c r="AH267" s="41">
        <f t="shared" si="66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67"/>
        <v>77622</v>
      </c>
      <c r="AM267" s="41">
        <f t="shared" si="68"/>
        <v>2862</v>
      </c>
      <c r="AN267" s="41">
        <f t="shared" si="69"/>
        <v>60499</v>
      </c>
      <c r="CB267" s="44">
        <v>264</v>
      </c>
      <c r="CC267" s="18">
        <f t="shared" si="70"/>
        <v>7</v>
      </c>
      <c r="CD267" s="18">
        <f t="shared" si="71"/>
        <v>1606009</v>
      </c>
      <c r="CE267" s="44" t="str">
        <f t="shared" si="72"/>
        <v>中级神器1配件3-24级</v>
      </c>
      <c r="CF267" s="43" t="s">
        <v>1061</v>
      </c>
      <c r="CG267" s="18">
        <f t="shared" si="73"/>
        <v>24</v>
      </c>
      <c r="CH267" s="18" t="str">
        <f t="shared" si="74"/>
        <v>金币</v>
      </c>
      <c r="CI267" s="44"/>
      <c r="CJ267" s="44"/>
      <c r="CK267" s="44"/>
      <c r="CL267" s="44"/>
      <c r="CM267" s="44"/>
      <c r="CN267" s="44"/>
      <c r="CO267" s="44"/>
      <c r="CP267" s="44"/>
      <c r="CQ267" s="44"/>
    </row>
    <row r="268" spans="1:95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75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76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67"/>
        <v>77622</v>
      </c>
      <c r="AM268" s="41">
        <f t="shared" si="68"/>
        <v>2862</v>
      </c>
      <c r="AN268" s="41">
        <f t="shared" si="69"/>
        <v>60499</v>
      </c>
      <c r="CB268" s="44">
        <v>265</v>
      </c>
      <c r="CC268" s="18">
        <f t="shared" si="70"/>
        <v>7</v>
      </c>
      <c r="CD268" s="18">
        <f t="shared" si="71"/>
        <v>1606009</v>
      </c>
      <c r="CE268" s="44" t="str">
        <f t="shared" si="72"/>
        <v>中级神器1配件3-25级</v>
      </c>
      <c r="CF268" s="43" t="s">
        <v>1061</v>
      </c>
      <c r="CG268" s="18">
        <f t="shared" si="73"/>
        <v>25</v>
      </c>
      <c r="CH268" s="18" t="str">
        <f t="shared" si="74"/>
        <v>金币</v>
      </c>
      <c r="CI268" s="44"/>
      <c r="CJ268" s="44"/>
      <c r="CK268" s="44"/>
      <c r="CL268" s="44"/>
      <c r="CM268" s="44"/>
      <c r="CN268" s="44"/>
      <c r="CO268" s="44"/>
      <c r="CP268" s="44"/>
      <c r="CQ268" s="44"/>
    </row>
    <row r="269" spans="1:95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75"/>
        <v>0</v>
      </c>
      <c r="AH269" s="41">
        <f t="shared" si="76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67"/>
        <v>77622</v>
      </c>
      <c r="AM269" s="41">
        <f t="shared" si="68"/>
        <v>2862</v>
      </c>
      <c r="AN269" s="41">
        <f t="shared" si="69"/>
        <v>60499</v>
      </c>
      <c r="CB269" s="44">
        <v>266</v>
      </c>
      <c r="CC269" s="18">
        <f t="shared" si="70"/>
        <v>7</v>
      </c>
      <c r="CD269" s="18">
        <f t="shared" si="71"/>
        <v>1606009</v>
      </c>
      <c r="CE269" s="44" t="str">
        <f t="shared" si="72"/>
        <v>中级神器1配件3-26级</v>
      </c>
      <c r="CF269" s="43" t="s">
        <v>1061</v>
      </c>
      <c r="CG269" s="18">
        <f t="shared" si="73"/>
        <v>26</v>
      </c>
      <c r="CH269" s="18" t="str">
        <f t="shared" si="74"/>
        <v>金币</v>
      </c>
      <c r="CI269" s="44"/>
      <c r="CJ269" s="44"/>
      <c r="CK269" s="44"/>
      <c r="CL269" s="44"/>
      <c r="CM269" s="44"/>
      <c r="CN269" s="44"/>
      <c r="CO269" s="44"/>
      <c r="CP269" s="44"/>
      <c r="CQ269" s="44"/>
    </row>
    <row r="270" spans="1:95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75"/>
        <v>0</v>
      </c>
      <c r="AH270" s="41">
        <f t="shared" si="76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67"/>
        <v>77622</v>
      </c>
      <c r="AM270" s="41">
        <f t="shared" si="68"/>
        <v>2862</v>
      </c>
      <c r="AN270" s="41">
        <f t="shared" si="69"/>
        <v>60499</v>
      </c>
      <c r="CB270" s="44">
        <v>267</v>
      </c>
      <c r="CC270" s="18">
        <f t="shared" si="70"/>
        <v>7</v>
      </c>
      <c r="CD270" s="18">
        <f t="shared" si="71"/>
        <v>1606009</v>
      </c>
      <c r="CE270" s="44" t="str">
        <f t="shared" si="72"/>
        <v>中级神器1配件3-27级</v>
      </c>
      <c r="CF270" s="43" t="s">
        <v>1061</v>
      </c>
      <c r="CG270" s="18">
        <f t="shared" si="73"/>
        <v>27</v>
      </c>
      <c r="CH270" s="18" t="str">
        <f t="shared" si="74"/>
        <v>金币</v>
      </c>
      <c r="CI270" s="44"/>
      <c r="CJ270" s="44"/>
      <c r="CK270" s="44"/>
      <c r="CL270" s="44"/>
      <c r="CM270" s="44"/>
      <c r="CN270" s="44"/>
      <c r="CO270" s="44"/>
      <c r="CP270" s="44"/>
      <c r="CQ270" s="44"/>
    </row>
    <row r="271" spans="1:95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75"/>
        <v>0</v>
      </c>
      <c r="AH271" s="41">
        <f t="shared" si="76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67"/>
        <v>77622</v>
      </c>
      <c r="AM271" s="41">
        <f t="shared" si="68"/>
        <v>2862</v>
      </c>
      <c r="AN271" s="41">
        <f t="shared" si="69"/>
        <v>60499</v>
      </c>
      <c r="CB271" s="44">
        <v>268</v>
      </c>
      <c r="CC271" s="18">
        <f t="shared" si="70"/>
        <v>7</v>
      </c>
      <c r="CD271" s="18">
        <f t="shared" si="71"/>
        <v>1606009</v>
      </c>
      <c r="CE271" s="44" t="str">
        <f t="shared" si="72"/>
        <v>中级神器1配件3-28级</v>
      </c>
      <c r="CF271" s="43" t="s">
        <v>1061</v>
      </c>
      <c r="CG271" s="18">
        <f t="shared" si="73"/>
        <v>28</v>
      </c>
      <c r="CH271" s="18" t="str">
        <f t="shared" si="74"/>
        <v>金币</v>
      </c>
      <c r="CI271" s="44"/>
      <c r="CJ271" s="44"/>
      <c r="CK271" s="44"/>
      <c r="CL271" s="44"/>
      <c r="CM271" s="44"/>
      <c r="CN271" s="44"/>
      <c r="CO271" s="44"/>
      <c r="CP271" s="44"/>
      <c r="CQ271" s="44"/>
    </row>
    <row r="272" spans="1:95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75"/>
        <v>0</v>
      </c>
      <c r="AH272" s="41">
        <f t="shared" si="76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67"/>
        <v>77622</v>
      </c>
      <c r="AM272" s="41">
        <f t="shared" si="68"/>
        <v>2862</v>
      </c>
      <c r="AN272" s="41">
        <f t="shared" si="69"/>
        <v>60499</v>
      </c>
      <c r="CB272" s="44">
        <v>269</v>
      </c>
      <c r="CC272" s="18">
        <f t="shared" si="70"/>
        <v>7</v>
      </c>
      <c r="CD272" s="18">
        <f t="shared" si="71"/>
        <v>1606009</v>
      </c>
      <c r="CE272" s="44" t="str">
        <f t="shared" si="72"/>
        <v>中级神器1配件3-29级</v>
      </c>
      <c r="CF272" s="43" t="s">
        <v>1061</v>
      </c>
      <c r="CG272" s="18">
        <f t="shared" si="73"/>
        <v>29</v>
      </c>
      <c r="CH272" s="18" t="str">
        <f t="shared" si="74"/>
        <v>金币</v>
      </c>
      <c r="CI272" s="44"/>
      <c r="CJ272" s="44"/>
      <c r="CK272" s="44"/>
      <c r="CL272" s="44"/>
      <c r="CM272" s="44"/>
      <c r="CN272" s="44"/>
      <c r="CO272" s="44"/>
      <c r="CP272" s="44"/>
      <c r="CQ272" s="44"/>
    </row>
    <row r="273" spans="1:95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75"/>
        <v>0</v>
      </c>
      <c r="AH273" s="41">
        <f t="shared" si="76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67"/>
        <v>77622</v>
      </c>
      <c r="AM273" s="41">
        <f t="shared" si="68"/>
        <v>2862</v>
      </c>
      <c r="AN273" s="41">
        <f t="shared" si="69"/>
        <v>60499</v>
      </c>
      <c r="CB273" s="44">
        <v>270</v>
      </c>
      <c r="CC273" s="18">
        <f t="shared" si="70"/>
        <v>7</v>
      </c>
      <c r="CD273" s="18">
        <f t="shared" si="71"/>
        <v>1606009</v>
      </c>
      <c r="CE273" s="44" t="str">
        <f t="shared" si="72"/>
        <v>中级神器1配件3-30级</v>
      </c>
      <c r="CF273" s="43" t="s">
        <v>1061</v>
      </c>
      <c r="CG273" s="18">
        <f t="shared" si="73"/>
        <v>30</v>
      </c>
      <c r="CH273" s="18" t="str">
        <f t="shared" si="74"/>
        <v>金币</v>
      </c>
      <c r="CI273" s="44"/>
      <c r="CJ273" s="44"/>
      <c r="CK273" s="44"/>
      <c r="CL273" s="44"/>
      <c r="CM273" s="44"/>
      <c r="CN273" s="44"/>
      <c r="CO273" s="44"/>
      <c r="CP273" s="44"/>
      <c r="CQ273" s="44"/>
    </row>
    <row r="274" spans="1:95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75"/>
        <v>0</v>
      </c>
      <c r="AH274" s="41">
        <f t="shared" si="76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67"/>
        <v>77622</v>
      </c>
      <c r="AM274" s="41">
        <f t="shared" si="68"/>
        <v>2862</v>
      </c>
      <c r="AN274" s="41">
        <f t="shared" si="69"/>
        <v>60499</v>
      </c>
      <c r="CB274" s="44">
        <v>271</v>
      </c>
      <c r="CC274" s="18">
        <f t="shared" si="70"/>
        <v>7</v>
      </c>
      <c r="CD274" s="18">
        <f t="shared" si="71"/>
        <v>1606009</v>
      </c>
      <c r="CE274" s="44" t="str">
        <f t="shared" si="72"/>
        <v>中级神器1配件3-31级</v>
      </c>
      <c r="CF274" s="43" t="s">
        <v>1061</v>
      </c>
      <c r="CG274" s="18">
        <f t="shared" si="73"/>
        <v>31</v>
      </c>
      <c r="CH274" s="18" t="str">
        <f t="shared" si="74"/>
        <v>金币</v>
      </c>
      <c r="CI274" s="44"/>
      <c r="CJ274" s="44"/>
      <c r="CK274" s="44"/>
      <c r="CL274" s="44"/>
      <c r="CM274" s="44"/>
      <c r="CN274" s="44"/>
      <c r="CO274" s="44"/>
      <c r="CP274" s="44"/>
      <c r="CQ274" s="44"/>
    </row>
    <row r="275" spans="1:95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75"/>
        <v>0</v>
      </c>
      <c r="AH275" s="41">
        <f t="shared" si="76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67"/>
        <v>77622</v>
      </c>
      <c r="AM275" s="41">
        <f t="shared" si="68"/>
        <v>2862</v>
      </c>
      <c r="AN275" s="41">
        <f t="shared" si="69"/>
        <v>60499</v>
      </c>
      <c r="CB275" s="44">
        <v>272</v>
      </c>
      <c r="CC275" s="18">
        <f t="shared" si="70"/>
        <v>7</v>
      </c>
      <c r="CD275" s="18">
        <f t="shared" si="71"/>
        <v>1606009</v>
      </c>
      <c r="CE275" s="44" t="str">
        <f t="shared" si="72"/>
        <v>中级神器1配件3-32级</v>
      </c>
      <c r="CF275" s="43" t="s">
        <v>1061</v>
      </c>
      <c r="CG275" s="18">
        <f t="shared" si="73"/>
        <v>32</v>
      </c>
      <c r="CH275" s="18" t="str">
        <f t="shared" si="74"/>
        <v>金币</v>
      </c>
      <c r="CI275" s="44"/>
      <c r="CJ275" s="44"/>
      <c r="CK275" s="44"/>
      <c r="CL275" s="44"/>
      <c r="CM275" s="44"/>
      <c r="CN275" s="44"/>
      <c r="CO275" s="44"/>
      <c r="CP275" s="44"/>
      <c r="CQ275" s="44"/>
    </row>
    <row r="276" spans="1:95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75"/>
        <v>0</v>
      </c>
      <c r="AH276" s="41">
        <f t="shared" si="76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67"/>
        <v>77622</v>
      </c>
      <c r="AM276" s="41">
        <f t="shared" si="68"/>
        <v>2862</v>
      </c>
      <c r="AN276" s="41">
        <f t="shared" si="69"/>
        <v>60499</v>
      </c>
      <c r="CB276" s="44">
        <v>273</v>
      </c>
      <c r="CC276" s="18">
        <f t="shared" si="70"/>
        <v>7</v>
      </c>
      <c r="CD276" s="18">
        <f t="shared" si="71"/>
        <v>1606009</v>
      </c>
      <c r="CE276" s="44" t="str">
        <f t="shared" si="72"/>
        <v>中级神器1配件3-33级</v>
      </c>
      <c r="CF276" s="43" t="s">
        <v>1061</v>
      </c>
      <c r="CG276" s="18">
        <f t="shared" si="73"/>
        <v>33</v>
      </c>
      <c r="CH276" s="18" t="str">
        <f t="shared" si="74"/>
        <v>金币</v>
      </c>
      <c r="CI276" s="44"/>
      <c r="CJ276" s="44"/>
      <c r="CK276" s="44"/>
      <c r="CL276" s="44"/>
      <c r="CM276" s="44"/>
      <c r="CN276" s="44"/>
      <c r="CO276" s="44"/>
      <c r="CP276" s="44"/>
      <c r="CQ276" s="44"/>
    </row>
    <row r="277" spans="1:95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75"/>
        <v>0</v>
      </c>
      <c r="AH277" s="41">
        <f t="shared" si="76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67"/>
        <v>77622</v>
      </c>
      <c r="AM277" s="41">
        <f t="shared" si="68"/>
        <v>2862</v>
      </c>
      <c r="AN277" s="41">
        <f t="shared" si="69"/>
        <v>60499</v>
      </c>
      <c r="CB277" s="44">
        <v>274</v>
      </c>
      <c r="CC277" s="18">
        <f t="shared" si="70"/>
        <v>7</v>
      </c>
      <c r="CD277" s="18">
        <f t="shared" si="71"/>
        <v>1606009</v>
      </c>
      <c r="CE277" s="44" t="str">
        <f t="shared" si="72"/>
        <v>中级神器1配件3-34级</v>
      </c>
      <c r="CF277" s="43" t="s">
        <v>1061</v>
      </c>
      <c r="CG277" s="18">
        <f t="shared" si="73"/>
        <v>34</v>
      </c>
      <c r="CH277" s="18" t="str">
        <f t="shared" si="74"/>
        <v>金币</v>
      </c>
      <c r="CI277" s="44"/>
      <c r="CJ277" s="44"/>
      <c r="CK277" s="44"/>
      <c r="CL277" s="44"/>
      <c r="CM277" s="44"/>
      <c r="CN277" s="44"/>
      <c r="CO277" s="44"/>
      <c r="CP277" s="44"/>
      <c r="CQ277" s="44"/>
    </row>
    <row r="278" spans="1:95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75"/>
        <v>0</v>
      </c>
      <c r="AH278" s="41">
        <f t="shared" si="76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67"/>
        <v>77622</v>
      </c>
      <c r="AM278" s="41">
        <f t="shared" si="68"/>
        <v>2862</v>
      </c>
      <c r="AN278" s="41">
        <f t="shared" si="69"/>
        <v>60499</v>
      </c>
      <c r="CB278" s="44">
        <v>275</v>
      </c>
      <c r="CC278" s="18">
        <f t="shared" si="70"/>
        <v>7</v>
      </c>
      <c r="CD278" s="18">
        <f t="shared" si="71"/>
        <v>1606009</v>
      </c>
      <c r="CE278" s="44" t="str">
        <f t="shared" si="72"/>
        <v>中级神器1配件3-35级</v>
      </c>
      <c r="CF278" s="43" t="s">
        <v>1061</v>
      </c>
      <c r="CG278" s="18">
        <f t="shared" si="73"/>
        <v>35</v>
      </c>
      <c r="CH278" s="18" t="str">
        <f t="shared" si="74"/>
        <v>金币</v>
      </c>
      <c r="CI278" s="44"/>
      <c r="CJ278" s="44"/>
      <c r="CK278" s="44"/>
      <c r="CL278" s="44"/>
      <c r="CM278" s="44"/>
      <c r="CN278" s="44"/>
      <c r="CO278" s="44"/>
      <c r="CP278" s="44"/>
      <c r="CQ278" s="44"/>
    </row>
    <row r="279" spans="1:95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75"/>
        <v>0</v>
      </c>
      <c r="AH279" s="41">
        <f t="shared" si="76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67"/>
        <v>77622</v>
      </c>
      <c r="AM279" s="41">
        <f t="shared" si="68"/>
        <v>2862</v>
      </c>
      <c r="AN279" s="41">
        <f t="shared" si="69"/>
        <v>60499</v>
      </c>
      <c r="CB279" s="44">
        <v>276</v>
      </c>
      <c r="CC279" s="18">
        <f t="shared" si="70"/>
        <v>7</v>
      </c>
      <c r="CD279" s="18">
        <f t="shared" si="71"/>
        <v>1606009</v>
      </c>
      <c r="CE279" s="44" t="str">
        <f t="shared" si="72"/>
        <v>中级神器1配件3-36级</v>
      </c>
      <c r="CF279" s="43" t="s">
        <v>1061</v>
      </c>
      <c r="CG279" s="18">
        <f t="shared" si="73"/>
        <v>36</v>
      </c>
      <c r="CH279" s="18" t="str">
        <f t="shared" si="74"/>
        <v>金币</v>
      </c>
      <c r="CI279" s="44"/>
      <c r="CJ279" s="44"/>
      <c r="CK279" s="44"/>
      <c r="CL279" s="44"/>
      <c r="CM279" s="44"/>
      <c r="CN279" s="44"/>
      <c r="CO279" s="44"/>
      <c r="CP279" s="44"/>
      <c r="CQ279" s="44"/>
    </row>
    <row r="280" spans="1:95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75"/>
        <v>0</v>
      </c>
      <c r="AH280" s="41">
        <f t="shared" si="76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67"/>
        <v>77622</v>
      </c>
      <c r="AM280" s="41">
        <f t="shared" si="68"/>
        <v>2862</v>
      </c>
      <c r="AN280" s="41">
        <f t="shared" si="69"/>
        <v>60499</v>
      </c>
      <c r="CB280" s="44">
        <v>277</v>
      </c>
      <c r="CC280" s="18">
        <f t="shared" si="70"/>
        <v>7</v>
      </c>
      <c r="CD280" s="18">
        <f t="shared" si="71"/>
        <v>1606009</v>
      </c>
      <c r="CE280" s="44" t="str">
        <f t="shared" si="72"/>
        <v>中级神器1配件3-37级</v>
      </c>
      <c r="CF280" s="43" t="s">
        <v>1061</v>
      </c>
      <c r="CG280" s="18">
        <f t="shared" si="73"/>
        <v>37</v>
      </c>
      <c r="CH280" s="18" t="str">
        <f t="shared" si="74"/>
        <v>金币</v>
      </c>
      <c r="CI280" s="44"/>
      <c r="CJ280" s="44"/>
      <c r="CK280" s="44"/>
      <c r="CL280" s="44"/>
      <c r="CM280" s="44"/>
      <c r="CN280" s="44"/>
      <c r="CO280" s="44"/>
      <c r="CP280" s="44"/>
      <c r="CQ280" s="44"/>
    </row>
    <row r="281" spans="1:95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75"/>
        <v>0</v>
      </c>
      <c r="AH281" s="41">
        <f t="shared" si="76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67"/>
        <v>77622</v>
      </c>
      <c r="AM281" s="41">
        <f t="shared" si="68"/>
        <v>2862</v>
      </c>
      <c r="AN281" s="41">
        <f t="shared" si="69"/>
        <v>60499</v>
      </c>
      <c r="CB281" s="44">
        <v>278</v>
      </c>
      <c r="CC281" s="18">
        <f t="shared" si="70"/>
        <v>7</v>
      </c>
      <c r="CD281" s="18">
        <f t="shared" si="71"/>
        <v>1606009</v>
      </c>
      <c r="CE281" s="44" t="str">
        <f t="shared" si="72"/>
        <v>中级神器1配件3-38级</v>
      </c>
      <c r="CF281" s="43" t="s">
        <v>1061</v>
      </c>
      <c r="CG281" s="18">
        <f t="shared" si="73"/>
        <v>38</v>
      </c>
      <c r="CH281" s="18" t="str">
        <f t="shared" si="74"/>
        <v>金币</v>
      </c>
      <c r="CI281" s="44"/>
      <c r="CJ281" s="44"/>
      <c r="CK281" s="44"/>
      <c r="CL281" s="44"/>
      <c r="CM281" s="44"/>
      <c r="CN281" s="44"/>
      <c r="CO281" s="44"/>
      <c r="CP281" s="44"/>
      <c r="CQ281" s="44"/>
    </row>
    <row r="282" spans="1:95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75"/>
        <v>0</v>
      </c>
      <c r="AH282" s="41">
        <f t="shared" si="76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67"/>
        <v>77622</v>
      </c>
      <c r="AM282" s="41">
        <f t="shared" si="68"/>
        <v>2862</v>
      </c>
      <c r="AN282" s="41">
        <f t="shared" si="69"/>
        <v>60499</v>
      </c>
      <c r="CB282" s="44">
        <v>279</v>
      </c>
      <c r="CC282" s="18">
        <f t="shared" si="70"/>
        <v>7</v>
      </c>
      <c r="CD282" s="18">
        <f t="shared" si="71"/>
        <v>1606009</v>
      </c>
      <c r="CE282" s="44" t="str">
        <f t="shared" si="72"/>
        <v>中级神器1配件3-39级</v>
      </c>
      <c r="CF282" s="43" t="s">
        <v>1061</v>
      </c>
      <c r="CG282" s="18">
        <f t="shared" si="73"/>
        <v>39</v>
      </c>
      <c r="CH282" s="18" t="str">
        <f t="shared" si="74"/>
        <v>金币</v>
      </c>
      <c r="CI282" s="44"/>
      <c r="CJ282" s="44"/>
      <c r="CK282" s="44"/>
      <c r="CL282" s="44"/>
      <c r="CM282" s="44"/>
      <c r="CN282" s="44"/>
      <c r="CO282" s="44"/>
      <c r="CP282" s="44"/>
      <c r="CQ282" s="44"/>
    </row>
    <row r="283" spans="1:95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75"/>
        <v>0</v>
      </c>
      <c r="AH283" s="41">
        <f t="shared" si="76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67"/>
        <v>77622</v>
      </c>
      <c r="AM283" s="41">
        <f t="shared" si="68"/>
        <v>2862</v>
      </c>
      <c r="AN283" s="41">
        <f t="shared" si="69"/>
        <v>60499</v>
      </c>
      <c r="CB283" s="44">
        <v>280</v>
      </c>
      <c r="CC283" s="18">
        <f t="shared" si="70"/>
        <v>7</v>
      </c>
      <c r="CD283" s="18">
        <f t="shared" si="71"/>
        <v>1606009</v>
      </c>
      <c r="CE283" s="44" t="str">
        <f t="shared" si="72"/>
        <v>中级神器1配件3-40级</v>
      </c>
      <c r="CF283" s="43" t="s">
        <v>1061</v>
      </c>
      <c r="CG283" s="18">
        <f t="shared" si="73"/>
        <v>40</v>
      </c>
      <c r="CH283" s="18" t="str">
        <f t="shared" si="74"/>
        <v>金币</v>
      </c>
      <c r="CI283" s="44"/>
      <c r="CJ283" s="44"/>
      <c r="CK283" s="44"/>
      <c r="CL283" s="44"/>
      <c r="CM283" s="44"/>
      <c r="CN283" s="44"/>
      <c r="CO283" s="44"/>
      <c r="CP283" s="44"/>
      <c r="CQ283" s="44"/>
    </row>
    <row r="284" spans="1:95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75"/>
        <v>0</v>
      </c>
      <c r="AH284" s="41">
        <f t="shared" si="76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67"/>
        <v>77622</v>
      </c>
      <c r="AM284" s="41">
        <f t="shared" si="68"/>
        <v>2862</v>
      </c>
      <c r="AN284" s="41">
        <f t="shared" si="69"/>
        <v>60499</v>
      </c>
      <c r="CB284" s="44">
        <v>281</v>
      </c>
      <c r="CC284" s="18">
        <f t="shared" si="70"/>
        <v>8</v>
      </c>
      <c r="CD284" s="18">
        <f t="shared" si="71"/>
        <v>1606010</v>
      </c>
      <c r="CE284" s="44" t="str">
        <f t="shared" si="72"/>
        <v>中级神器1配件4-1级</v>
      </c>
      <c r="CF284" s="43" t="s">
        <v>1061</v>
      </c>
      <c r="CG284" s="18">
        <f t="shared" si="73"/>
        <v>1</v>
      </c>
      <c r="CH284" s="18" t="str">
        <f t="shared" si="74"/>
        <v>中级神器1配件4激活</v>
      </c>
      <c r="CI284" s="44"/>
      <c r="CJ284" s="44"/>
      <c r="CK284" s="44"/>
      <c r="CL284" s="44"/>
      <c r="CM284" s="44"/>
      <c r="CN284" s="44"/>
      <c r="CO284" s="44"/>
      <c r="CP284" s="44"/>
      <c r="CQ284" s="44"/>
    </row>
    <row r="285" spans="1:95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75"/>
        <v>0</v>
      </c>
      <c r="AH285" s="41">
        <f t="shared" si="76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67"/>
        <v>77622</v>
      </c>
      <c r="AM285" s="41">
        <f t="shared" si="68"/>
        <v>2862</v>
      </c>
      <c r="AN285" s="41">
        <f t="shared" si="69"/>
        <v>60499</v>
      </c>
      <c r="CB285" s="44">
        <v>282</v>
      </c>
      <c r="CC285" s="18">
        <f t="shared" si="70"/>
        <v>8</v>
      </c>
      <c r="CD285" s="18">
        <f t="shared" si="71"/>
        <v>1606010</v>
      </c>
      <c r="CE285" s="44" t="str">
        <f t="shared" si="72"/>
        <v>中级神器1配件4-2级</v>
      </c>
      <c r="CF285" s="43" t="s">
        <v>1061</v>
      </c>
      <c r="CG285" s="18">
        <f t="shared" si="73"/>
        <v>2</v>
      </c>
      <c r="CH285" s="18" t="str">
        <f t="shared" si="74"/>
        <v>金币</v>
      </c>
      <c r="CI285" s="44"/>
      <c r="CJ285" s="44"/>
      <c r="CK285" s="44"/>
      <c r="CL285" s="44"/>
      <c r="CM285" s="44"/>
      <c r="CN285" s="44"/>
      <c r="CO285" s="44"/>
      <c r="CP285" s="44"/>
      <c r="CQ285" s="44"/>
    </row>
    <row r="286" spans="1:95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75"/>
        <v>0</v>
      </c>
      <c r="AH286" s="41">
        <f t="shared" si="76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67"/>
        <v>77622</v>
      </c>
      <c r="AM286" s="41">
        <f t="shared" si="68"/>
        <v>2862</v>
      </c>
      <c r="AN286" s="41">
        <f t="shared" si="69"/>
        <v>60499</v>
      </c>
      <c r="CB286" s="44">
        <v>283</v>
      </c>
      <c r="CC286" s="18">
        <f t="shared" si="70"/>
        <v>8</v>
      </c>
      <c r="CD286" s="18">
        <f t="shared" si="71"/>
        <v>1606010</v>
      </c>
      <c r="CE286" s="44" t="str">
        <f t="shared" si="72"/>
        <v>中级神器1配件4-3级</v>
      </c>
      <c r="CF286" s="43" t="s">
        <v>1061</v>
      </c>
      <c r="CG286" s="18">
        <f t="shared" si="73"/>
        <v>3</v>
      </c>
      <c r="CH286" s="18" t="str">
        <f t="shared" si="74"/>
        <v>金币</v>
      </c>
      <c r="CI286" s="44"/>
      <c r="CJ286" s="44"/>
      <c r="CK286" s="44"/>
      <c r="CL286" s="44"/>
      <c r="CM286" s="44"/>
      <c r="CN286" s="44"/>
      <c r="CO286" s="44"/>
      <c r="CP286" s="44"/>
      <c r="CQ286" s="44"/>
    </row>
    <row r="287" spans="1:95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75"/>
        <v>0</v>
      </c>
      <c r="AH287" s="41">
        <f t="shared" si="76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67"/>
        <v>77622</v>
      </c>
      <c r="AM287" s="41">
        <f t="shared" si="68"/>
        <v>2862</v>
      </c>
      <c r="AN287" s="41">
        <f t="shared" si="69"/>
        <v>60499</v>
      </c>
      <c r="CB287" s="44">
        <v>284</v>
      </c>
      <c r="CC287" s="18">
        <f t="shared" si="70"/>
        <v>8</v>
      </c>
      <c r="CD287" s="18">
        <f t="shared" si="71"/>
        <v>1606010</v>
      </c>
      <c r="CE287" s="44" t="str">
        <f t="shared" si="72"/>
        <v>中级神器1配件4-4级</v>
      </c>
      <c r="CF287" s="43" t="s">
        <v>1061</v>
      </c>
      <c r="CG287" s="18">
        <f t="shared" si="73"/>
        <v>4</v>
      </c>
      <c r="CH287" s="18" t="str">
        <f t="shared" si="74"/>
        <v>金币</v>
      </c>
      <c r="CI287" s="44"/>
      <c r="CJ287" s="44"/>
      <c r="CK287" s="44"/>
      <c r="CL287" s="44"/>
      <c r="CM287" s="44"/>
      <c r="CN287" s="44"/>
      <c r="CO287" s="44"/>
      <c r="CP287" s="44"/>
      <c r="CQ287" s="44"/>
    </row>
    <row r="288" spans="1:95" ht="16.5" x14ac:dyDescent="0.2">
      <c r="AE288" s="41">
        <v>284</v>
      </c>
      <c r="AF288" s="18">
        <f>MATCH(AE288,游戏节奏!$B$4:$B$103,1)</f>
        <v>100</v>
      </c>
      <c r="AG288" s="41">
        <f t="shared" si="75"/>
        <v>0</v>
      </c>
      <c r="AH288" s="41">
        <f t="shared" si="76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67"/>
        <v>77622</v>
      </c>
      <c r="AM288" s="41">
        <f t="shared" si="68"/>
        <v>2862</v>
      </c>
      <c r="AN288" s="41">
        <f t="shared" si="69"/>
        <v>60499</v>
      </c>
      <c r="CB288" s="44">
        <v>285</v>
      </c>
      <c r="CC288" s="18">
        <f t="shared" si="70"/>
        <v>8</v>
      </c>
      <c r="CD288" s="18">
        <f t="shared" si="71"/>
        <v>1606010</v>
      </c>
      <c r="CE288" s="44" t="str">
        <f t="shared" si="72"/>
        <v>中级神器1配件4-5级</v>
      </c>
      <c r="CF288" s="43" t="s">
        <v>1061</v>
      </c>
      <c r="CG288" s="18">
        <f t="shared" si="73"/>
        <v>5</v>
      </c>
      <c r="CH288" s="18" t="str">
        <f t="shared" si="74"/>
        <v>金币</v>
      </c>
      <c r="CI288" s="44"/>
      <c r="CJ288" s="44"/>
      <c r="CK288" s="44"/>
      <c r="CL288" s="44"/>
      <c r="CM288" s="44"/>
      <c r="CN288" s="44"/>
      <c r="CO288" s="44"/>
      <c r="CP288" s="44"/>
      <c r="CQ288" s="44"/>
    </row>
    <row r="289" spans="31:95" ht="16.5" x14ac:dyDescent="0.2">
      <c r="AE289" s="41">
        <v>285</v>
      </c>
      <c r="AF289" s="18">
        <f>MATCH(AE289,游戏节奏!$B$4:$B$103,1)</f>
        <v>100</v>
      </c>
      <c r="AG289" s="41">
        <f t="shared" si="75"/>
        <v>0</v>
      </c>
      <c r="AH289" s="41">
        <f t="shared" si="76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67"/>
        <v>77622</v>
      </c>
      <c r="AM289" s="41">
        <f t="shared" si="68"/>
        <v>2862</v>
      </c>
      <c r="AN289" s="41">
        <f t="shared" si="69"/>
        <v>60499</v>
      </c>
      <c r="CB289" s="44">
        <v>286</v>
      </c>
      <c r="CC289" s="18">
        <f t="shared" si="70"/>
        <v>8</v>
      </c>
      <c r="CD289" s="18">
        <f t="shared" si="71"/>
        <v>1606010</v>
      </c>
      <c r="CE289" s="44" t="str">
        <f t="shared" si="72"/>
        <v>中级神器1配件4-6级</v>
      </c>
      <c r="CF289" s="43" t="s">
        <v>1061</v>
      </c>
      <c r="CG289" s="18">
        <f t="shared" si="73"/>
        <v>6</v>
      </c>
      <c r="CH289" s="18" t="str">
        <f t="shared" si="74"/>
        <v>金币</v>
      </c>
      <c r="CI289" s="44"/>
      <c r="CJ289" s="44"/>
      <c r="CK289" s="44"/>
      <c r="CL289" s="44"/>
      <c r="CM289" s="44"/>
      <c r="CN289" s="44"/>
      <c r="CO289" s="44"/>
      <c r="CP289" s="44"/>
      <c r="CQ289" s="44"/>
    </row>
    <row r="290" spans="31:95" ht="16.5" x14ac:dyDescent="0.2">
      <c r="AE290" s="41">
        <v>286</v>
      </c>
      <c r="AF290" s="18">
        <f>MATCH(AE290,游戏节奏!$B$4:$B$103,1)</f>
        <v>100</v>
      </c>
      <c r="AG290" s="41">
        <f t="shared" si="75"/>
        <v>0</v>
      </c>
      <c r="AH290" s="41">
        <f t="shared" si="76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67"/>
        <v>77622</v>
      </c>
      <c r="AM290" s="41">
        <f t="shared" si="68"/>
        <v>2862</v>
      </c>
      <c r="AN290" s="41">
        <f t="shared" si="69"/>
        <v>60499</v>
      </c>
      <c r="CB290" s="44">
        <v>287</v>
      </c>
      <c r="CC290" s="18">
        <f t="shared" si="70"/>
        <v>8</v>
      </c>
      <c r="CD290" s="18">
        <f t="shared" si="71"/>
        <v>1606010</v>
      </c>
      <c r="CE290" s="44" t="str">
        <f t="shared" si="72"/>
        <v>中级神器1配件4-7级</v>
      </c>
      <c r="CF290" s="43" t="s">
        <v>1061</v>
      </c>
      <c r="CG290" s="18">
        <f t="shared" si="73"/>
        <v>7</v>
      </c>
      <c r="CH290" s="18" t="str">
        <f t="shared" si="74"/>
        <v>金币</v>
      </c>
      <c r="CI290" s="44"/>
      <c r="CJ290" s="44"/>
      <c r="CK290" s="44"/>
      <c r="CL290" s="44"/>
      <c r="CM290" s="44"/>
      <c r="CN290" s="44"/>
      <c r="CO290" s="44"/>
      <c r="CP290" s="44"/>
      <c r="CQ290" s="44"/>
    </row>
    <row r="291" spans="31:95" ht="16.5" x14ac:dyDescent="0.2">
      <c r="AE291" s="41">
        <v>287</v>
      </c>
      <c r="AF291" s="18">
        <f>MATCH(AE291,游戏节奏!$B$4:$B$103,1)</f>
        <v>100</v>
      </c>
      <c r="AG291" s="41">
        <f t="shared" si="75"/>
        <v>0</v>
      </c>
      <c r="AH291" s="41">
        <f t="shared" si="76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67"/>
        <v>77622</v>
      </c>
      <c r="AM291" s="41">
        <f t="shared" si="68"/>
        <v>2862</v>
      </c>
      <c r="AN291" s="41">
        <f t="shared" si="69"/>
        <v>60499</v>
      </c>
      <c r="CB291" s="44">
        <v>288</v>
      </c>
      <c r="CC291" s="18">
        <f t="shared" si="70"/>
        <v>8</v>
      </c>
      <c r="CD291" s="18">
        <f t="shared" si="71"/>
        <v>1606010</v>
      </c>
      <c r="CE291" s="44" t="str">
        <f t="shared" si="72"/>
        <v>中级神器1配件4-8级</v>
      </c>
      <c r="CF291" s="43" t="s">
        <v>1061</v>
      </c>
      <c r="CG291" s="18">
        <f t="shared" si="73"/>
        <v>8</v>
      </c>
      <c r="CH291" s="18" t="str">
        <f t="shared" si="74"/>
        <v>金币</v>
      </c>
      <c r="CI291" s="44"/>
      <c r="CJ291" s="44"/>
      <c r="CK291" s="44"/>
      <c r="CL291" s="44"/>
      <c r="CM291" s="44"/>
      <c r="CN291" s="44"/>
      <c r="CO291" s="44"/>
      <c r="CP291" s="44"/>
      <c r="CQ291" s="44"/>
    </row>
    <row r="292" spans="31:95" ht="16.5" x14ac:dyDescent="0.2">
      <c r="AE292" s="41">
        <v>288</v>
      </c>
      <c r="AF292" s="18">
        <f>MATCH(AE292,游戏节奏!$B$4:$B$103,1)</f>
        <v>100</v>
      </c>
      <c r="AG292" s="41">
        <f t="shared" si="75"/>
        <v>0</v>
      </c>
      <c r="AH292" s="41">
        <f t="shared" si="76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67"/>
        <v>77622</v>
      </c>
      <c r="AM292" s="41">
        <f t="shared" si="68"/>
        <v>2862</v>
      </c>
      <c r="AN292" s="41">
        <f t="shared" si="69"/>
        <v>60499</v>
      </c>
      <c r="CB292" s="44">
        <v>289</v>
      </c>
      <c r="CC292" s="18">
        <f t="shared" si="70"/>
        <v>8</v>
      </c>
      <c r="CD292" s="18">
        <f t="shared" si="71"/>
        <v>1606010</v>
      </c>
      <c r="CE292" s="44" t="str">
        <f t="shared" si="72"/>
        <v>中级神器1配件4-9级</v>
      </c>
      <c r="CF292" s="43" t="s">
        <v>1061</v>
      </c>
      <c r="CG292" s="18">
        <f t="shared" si="73"/>
        <v>9</v>
      </c>
      <c r="CH292" s="18" t="str">
        <f t="shared" si="74"/>
        <v>金币</v>
      </c>
      <c r="CI292" s="44"/>
      <c r="CJ292" s="44"/>
      <c r="CK292" s="44"/>
      <c r="CL292" s="44"/>
      <c r="CM292" s="44"/>
      <c r="CN292" s="44"/>
      <c r="CO292" s="44"/>
      <c r="CP292" s="44"/>
      <c r="CQ292" s="44"/>
    </row>
    <row r="293" spans="31:95" ht="16.5" x14ac:dyDescent="0.2">
      <c r="AE293" s="41">
        <v>289</v>
      </c>
      <c r="AF293" s="18">
        <f>MATCH(AE293,游戏节奏!$B$4:$B$103,1)</f>
        <v>100</v>
      </c>
      <c r="AG293" s="41">
        <f t="shared" si="75"/>
        <v>0</v>
      </c>
      <c r="AH293" s="41">
        <f t="shared" si="76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67"/>
        <v>77622</v>
      </c>
      <c r="AM293" s="41">
        <f t="shared" si="68"/>
        <v>2862</v>
      </c>
      <c r="AN293" s="41">
        <f t="shared" si="69"/>
        <v>60499</v>
      </c>
      <c r="CB293" s="44">
        <v>290</v>
      </c>
      <c r="CC293" s="18">
        <f t="shared" si="70"/>
        <v>8</v>
      </c>
      <c r="CD293" s="18">
        <f t="shared" si="71"/>
        <v>1606010</v>
      </c>
      <c r="CE293" s="44" t="str">
        <f t="shared" si="72"/>
        <v>中级神器1配件4-10级</v>
      </c>
      <c r="CF293" s="43" t="s">
        <v>1061</v>
      </c>
      <c r="CG293" s="18">
        <f t="shared" si="73"/>
        <v>10</v>
      </c>
      <c r="CH293" s="18" t="str">
        <f t="shared" si="74"/>
        <v>金币</v>
      </c>
      <c r="CI293" s="44"/>
      <c r="CJ293" s="44"/>
      <c r="CK293" s="44"/>
      <c r="CL293" s="44"/>
      <c r="CM293" s="44"/>
      <c r="CN293" s="44"/>
      <c r="CO293" s="44"/>
      <c r="CP293" s="44"/>
      <c r="CQ293" s="44"/>
    </row>
    <row r="294" spans="31:95" ht="16.5" x14ac:dyDescent="0.2">
      <c r="AE294" s="41">
        <v>290</v>
      </c>
      <c r="AF294" s="18">
        <f>MATCH(AE294,游戏节奏!$B$4:$B$103,1)</f>
        <v>100</v>
      </c>
      <c r="AG294" s="41">
        <f t="shared" si="75"/>
        <v>0</v>
      </c>
      <c r="AH294" s="41">
        <f t="shared" si="76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67"/>
        <v>77622</v>
      </c>
      <c r="AM294" s="41">
        <f t="shared" si="68"/>
        <v>2862</v>
      </c>
      <c r="AN294" s="41">
        <f t="shared" si="69"/>
        <v>60499</v>
      </c>
      <c r="CB294" s="44">
        <v>291</v>
      </c>
      <c r="CC294" s="18">
        <f t="shared" si="70"/>
        <v>8</v>
      </c>
      <c r="CD294" s="18">
        <f t="shared" si="71"/>
        <v>1606010</v>
      </c>
      <c r="CE294" s="44" t="str">
        <f t="shared" si="72"/>
        <v>中级神器1配件4-11级</v>
      </c>
      <c r="CF294" s="43" t="s">
        <v>1061</v>
      </c>
      <c r="CG294" s="18">
        <f t="shared" si="73"/>
        <v>11</v>
      </c>
      <c r="CH294" s="18" t="str">
        <f t="shared" si="74"/>
        <v>金币</v>
      </c>
      <c r="CI294" s="44"/>
      <c r="CJ294" s="44"/>
      <c r="CK294" s="44"/>
      <c r="CL294" s="44"/>
      <c r="CM294" s="44"/>
      <c r="CN294" s="44"/>
      <c r="CO294" s="44"/>
      <c r="CP294" s="44"/>
      <c r="CQ294" s="44"/>
    </row>
    <row r="295" spans="31:95" ht="16.5" x14ac:dyDescent="0.2">
      <c r="AE295" s="41">
        <v>291</v>
      </c>
      <c r="AF295" s="18">
        <f>MATCH(AE295,游戏节奏!$B$4:$B$103,1)</f>
        <v>100</v>
      </c>
      <c r="AG295" s="41">
        <f t="shared" si="75"/>
        <v>0</v>
      </c>
      <c r="AH295" s="41">
        <f t="shared" si="76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67"/>
        <v>77622</v>
      </c>
      <c r="AM295" s="41">
        <f t="shared" si="68"/>
        <v>2862</v>
      </c>
      <c r="AN295" s="41">
        <f t="shared" si="69"/>
        <v>60499</v>
      </c>
      <c r="CB295" s="44">
        <v>292</v>
      </c>
      <c r="CC295" s="18">
        <f t="shared" si="70"/>
        <v>8</v>
      </c>
      <c r="CD295" s="18">
        <f t="shared" si="71"/>
        <v>1606010</v>
      </c>
      <c r="CE295" s="44" t="str">
        <f t="shared" si="72"/>
        <v>中级神器1配件4-12级</v>
      </c>
      <c r="CF295" s="43" t="s">
        <v>1061</v>
      </c>
      <c r="CG295" s="18">
        <f t="shared" si="73"/>
        <v>12</v>
      </c>
      <c r="CH295" s="18" t="str">
        <f t="shared" si="74"/>
        <v>金币</v>
      </c>
      <c r="CI295" s="44"/>
      <c r="CJ295" s="44"/>
      <c r="CK295" s="44"/>
      <c r="CL295" s="44"/>
      <c r="CM295" s="44"/>
      <c r="CN295" s="44"/>
      <c r="CO295" s="44"/>
      <c r="CP295" s="44"/>
      <c r="CQ295" s="44"/>
    </row>
    <row r="296" spans="31:95" ht="16.5" x14ac:dyDescent="0.2">
      <c r="AE296" s="41">
        <v>292</v>
      </c>
      <c r="AF296" s="18">
        <f>MATCH(AE296,游戏节奏!$B$4:$B$103,1)</f>
        <v>100</v>
      </c>
      <c r="AG296" s="41">
        <f t="shared" si="75"/>
        <v>0</v>
      </c>
      <c r="AH296" s="41">
        <f t="shared" si="76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67"/>
        <v>77622</v>
      </c>
      <c r="AM296" s="41">
        <f t="shared" si="68"/>
        <v>2862</v>
      </c>
      <c r="AN296" s="41">
        <f t="shared" si="69"/>
        <v>60499</v>
      </c>
      <c r="CB296" s="44">
        <v>293</v>
      </c>
      <c r="CC296" s="18">
        <f t="shared" si="70"/>
        <v>8</v>
      </c>
      <c r="CD296" s="18">
        <f t="shared" si="71"/>
        <v>1606010</v>
      </c>
      <c r="CE296" s="44" t="str">
        <f t="shared" si="72"/>
        <v>中级神器1配件4-13级</v>
      </c>
      <c r="CF296" s="43" t="s">
        <v>1061</v>
      </c>
      <c r="CG296" s="18">
        <f t="shared" si="73"/>
        <v>13</v>
      </c>
      <c r="CH296" s="18" t="str">
        <f t="shared" si="74"/>
        <v>金币</v>
      </c>
      <c r="CI296" s="44"/>
      <c r="CJ296" s="44"/>
      <c r="CK296" s="44"/>
      <c r="CL296" s="44"/>
      <c r="CM296" s="44"/>
      <c r="CN296" s="44"/>
      <c r="CO296" s="44"/>
      <c r="CP296" s="44"/>
      <c r="CQ296" s="44"/>
    </row>
    <row r="297" spans="31:95" ht="16.5" x14ac:dyDescent="0.2">
      <c r="AE297" s="41">
        <v>293</v>
      </c>
      <c r="AF297" s="18">
        <f>MATCH(AE297,游戏节奏!$B$4:$B$103,1)</f>
        <v>100</v>
      </c>
      <c r="AG297" s="41">
        <f t="shared" si="75"/>
        <v>0</v>
      </c>
      <c r="AH297" s="41">
        <f t="shared" si="76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77">INT(AI297/AI$2*AG$2+AI297)</f>
        <v>77622</v>
      </c>
      <c r="AM297" s="41">
        <f t="shared" ref="AM297:AM360" si="78">INT(AJ297/AJ$2*AH$2+AJ297)</f>
        <v>2862</v>
      </c>
      <c r="AN297" s="41">
        <f t="shared" ref="AN297:AN360" si="79">INT(AK297/AK$2*AI$2+AK297)</f>
        <v>60499</v>
      </c>
      <c r="CB297" s="44">
        <v>294</v>
      </c>
      <c r="CC297" s="18">
        <f t="shared" si="70"/>
        <v>8</v>
      </c>
      <c r="CD297" s="18">
        <f t="shared" si="71"/>
        <v>1606010</v>
      </c>
      <c r="CE297" s="44" t="str">
        <f t="shared" si="72"/>
        <v>中级神器1配件4-14级</v>
      </c>
      <c r="CF297" s="43" t="s">
        <v>1061</v>
      </c>
      <c r="CG297" s="18">
        <f t="shared" si="73"/>
        <v>14</v>
      </c>
      <c r="CH297" s="18" t="str">
        <f t="shared" si="74"/>
        <v>金币</v>
      </c>
      <c r="CI297" s="44"/>
      <c r="CJ297" s="44"/>
      <c r="CK297" s="44"/>
      <c r="CL297" s="44"/>
      <c r="CM297" s="44"/>
      <c r="CN297" s="44"/>
      <c r="CO297" s="44"/>
      <c r="CP297" s="44"/>
      <c r="CQ297" s="44"/>
    </row>
    <row r="298" spans="31:95" ht="16.5" x14ac:dyDescent="0.2">
      <c r="AE298" s="41">
        <v>294</v>
      </c>
      <c r="AF298" s="18">
        <f>MATCH(AE298,游戏节奏!$B$4:$B$103,1)</f>
        <v>100</v>
      </c>
      <c r="AG298" s="41">
        <f t="shared" si="75"/>
        <v>0</v>
      </c>
      <c r="AH298" s="41">
        <f t="shared" si="76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77"/>
        <v>77622</v>
      </c>
      <c r="AM298" s="41">
        <f t="shared" si="78"/>
        <v>2862</v>
      </c>
      <c r="AN298" s="41">
        <f t="shared" si="79"/>
        <v>60499</v>
      </c>
      <c r="CB298" s="44">
        <v>295</v>
      </c>
      <c r="CC298" s="18">
        <f t="shared" si="70"/>
        <v>8</v>
      </c>
      <c r="CD298" s="18">
        <f t="shared" si="71"/>
        <v>1606010</v>
      </c>
      <c r="CE298" s="44" t="str">
        <f t="shared" si="72"/>
        <v>中级神器1配件4-15级</v>
      </c>
      <c r="CF298" s="43" t="s">
        <v>1061</v>
      </c>
      <c r="CG298" s="18">
        <f t="shared" si="73"/>
        <v>15</v>
      </c>
      <c r="CH298" s="18" t="str">
        <f t="shared" si="74"/>
        <v>金币</v>
      </c>
      <c r="CI298" s="44"/>
      <c r="CJ298" s="44"/>
      <c r="CK298" s="44"/>
      <c r="CL298" s="44"/>
      <c r="CM298" s="44"/>
      <c r="CN298" s="44"/>
      <c r="CO298" s="44"/>
      <c r="CP298" s="44"/>
      <c r="CQ298" s="44"/>
    </row>
    <row r="299" spans="31:95" ht="16.5" x14ac:dyDescent="0.2">
      <c r="AE299" s="41">
        <v>295</v>
      </c>
      <c r="AF299" s="18">
        <f>MATCH(AE299,游戏节奏!$B$4:$B$103,1)</f>
        <v>100</v>
      </c>
      <c r="AG299" s="41">
        <f t="shared" si="75"/>
        <v>0</v>
      </c>
      <c r="AH299" s="41">
        <f t="shared" si="76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77"/>
        <v>77622</v>
      </c>
      <c r="AM299" s="41">
        <f t="shared" si="78"/>
        <v>2862</v>
      </c>
      <c r="AN299" s="41">
        <f t="shared" si="79"/>
        <v>60499</v>
      </c>
      <c r="CB299" s="44">
        <v>296</v>
      </c>
      <c r="CC299" s="18">
        <f t="shared" si="70"/>
        <v>8</v>
      </c>
      <c r="CD299" s="18">
        <f t="shared" si="71"/>
        <v>1606010</v>
      </c>
      <c r="CE299" s="44" t="str">
        <f t="shared" si="72"/>
        <v>中级神器1配件4-16级</v>
      </c>
      <c r="CF299" s="43" t="s">
        <v>1061</v>
      </c>
      <c r="CG299" s="18">
        <f t="shared" si="73"/>
        <v>16</v>
      </c>
      <c r="CH299" s="18" t="str">
        <f t="shared" si="74"/>
        <v>金币</v>
      </c>
      <c r="CI299" s="44"/>
      <c r="CJ299" s="44"/>
      <c r="CK299" s="44"/>
      <c r="CL299" s="44"/>
      <c r="CM299" s="44"/>
      <c r="CN299" s="44"/>
      <c r="CO299" s="44"/>
      <c r="CP299" s="44"/>
      <c r="CQ299" s="44"/>
    </row>
    <row r="300" spans="31:95" ht="16.5" x14ac:dyDescent="0.2">
      <c r="AE300" s="41">
        <v>296</v>
      </c>
      <c r="AF300" s="18">
        <f>MATCH(AE300,游戏节奏!$B$4:$B$103,1)</f>
        <v>100</v>
      </c>
      <c r="AG300" s="41">
        <f t="shared" si="75"/>
        <v>0</v>
      </c>
      <c r="AH300" s="41">
        <f t="shared" si="76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77"/>
        <v>77622</v>
      </c>
      <c r="AM300" s="41">
        <f t="shared" si="78"/>
        <v>2862</v>
      </c>
      <c r="AN300" s="41">
        <f t="shared" si="79"/>
        <v>60499</v>
      </c>
      <c r="CB300" s="44">
        <v>297</v>
      </c>
      <c r="CC300" s="18">
        <f t="shared" si="70"/>
        <v>8</v>
      </c>
      <c r="CD300" s="18">
        <f t="shared" si="71"/>
        <v>1606010</v>
      </c>
      <c r="CE300" s="44" t="str">
        <f t="shared" si="72"/>
        <v>中级神器1配件4-17级</v>
      </c>
      <c r="CF300" s="43" t="s">
        <v>1061</v>
      </c>
      <c r="CG300" s="18">
        <f t="shared" si="73"/>
        <v>17</v>
      </c>
      <c r="CH300" s="18" t="str">
        <f t="shared" si="74"/>
        <v>金币</v>
      </c>
      <c r="CI300" s="44"/>
      <c r="CJ300" s="44"/>
      <c r="CK300" s="44"/>
      <c r="CL300" s="44"/>
      <c r="CM300" s="44"/>
      <c r="CN300" s="44"/>
      <c r="CO300" s="44"/>
      <c r="CP300" s="44"/>
      <c r="CQ300" s="44"/>
    </row>
    <row r="301" spans="31:95" ht="16.5" x14ac:dyDescent="0.2">
      <c r="AE301" s="41">
        <v>297</v>
      </c>
      <c r="AF301" s="18">
        <f>MATCH(AE301,游戏节奏!$B$4:$B$103,1)</f>
        <v>100</v>
      </c>
      <c r="AG301" s="41">
        <f t="shared" si="75"/>
        <v>0</v>
      </c>
      <c r="AH301" s="41">
        <f t="shared" si="76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77"/>
        <v>77622</v>
      </c>
      <c r="AM301" s="41">
        <f t="shared" si="78"/>
        <v>2862</v>
      </c>
      <c r="AN301" s="41">
        <f t="shared" si="79"/>
        <v>60499</v>
      </c>
      <c r="CB301" s="44">
        <v>298</v>
      </c>
      <c r="CC301" s="18">
        <f t="shared" si="70"/>
        <v>8</v>
      </c>
      <c r="CD301" s="18">
        <f t="shared" si="71"/>
        <v>1606010</v>
      </c>
      <c r="CE301" s="44" t="str">
        <f t="shared" si="72"/>
        <v>中级神器1配件4-18级</v>
      </c>
      <c r="CF301" s="43" t="s">
        <v>1061</v>
      </c>
      <c r="CG301" s="18">
        <f t="shared" si="73"/>
        <v>18</v>
      </c>
      <c r="CH301" s="18" t="str">
        <f t="shared" si="74"/>
        <v>金币</v>
      </c>
      <c r="CI301" s="44"/>
      <c r="CJ301" s="44"/>
      <c r="CK301" s="44"/>
      <c r="CL301" s="44"/>
      <c r="CM301" s="44"/>
      <c r="CN301" s="44"/>
      <c r="CO301" s="44"/>
      <c r="CP301" s="44"/>
      <c r="CQ301" s="44"/>
    </row>
    <row r="302" spans="31:95" ht="16.5" x14ac:dyDescent="0.2">
      <c r="AE302" s="41">
        <v>298</v>
      </c>
      <c r="AF302" s="18">
        <f>MATCH(AE302,游戏节奏!$B$4:$B$103,1)</f>
        <v>100</v>
      </c>
      <c r="AG302" s="41">
        <f t="shared" si="75"/>
        <v>0</v>
      </c>
      <c r="AH302" s="41">
        <f t="shared" si="76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77"/>
        <v>77622</v>
      </c>
      <c r="AM302" s="41">
        <f t="shared" si="78"/>
        <v>2862</v>
      </c>
      <c r="AN302" s="41">
        <f t="shared" si="79"/>
        <v>60499</v>
      </c>
      <c r="CB302" s="44">
        <v>299</v>
      </c>
      <c r="CC302" s="18">
        <f t="shared" si="70"/>
        <v>8</v>
      </c>
      <c r="CD302" s="18">
        <f t="shared" si="71"/>
        <v>1606010</v>
      </c>
      <c r="CE302" s="44" t="str">
        <f t="shared" si="72"/>
        <v>中级神器1配件4-19级</v>
      </c>
      <c r="CF302" s="43" t="s">
        <v>1061</v>
      </c>
      <c r="CG302" s="18">
        <f t="shared" si="73"/>
        <v>19</v>
      </c>
      <c r="CH302" s="18" t="str">
        <f t="shared" si="74"/>
        <v>金币</v>
      </c>
      <c r="CI302" s="44"/>
      <c r="CJ302" s="44"/>
      <c r="CK302" s="44"/>
      <c r="CL302" s="44"/>
      <c r="CM302" s="44"/>
      <c r="CN302" s="44"/>
      <c r="CO302" s="44"/>
      <c r="CP302" s="44"/>
      <c r="CQ302" s="44"/>
    </row>
    <row r="303" spans="31:95" ht="16.5" x14ac:dyDescent="0.2">
      <c r="AE303" s="41">
        <v>299</v>
      </c>
      <c r="AF303" s="18">
        <f>MATCH(AE303,游戏节奏!$B$4:$B$103,1)</f>
        <v>100</v>
      </c>
      <c r="AG303" s="41">
        <f t="shared" si="75"/>
        <v>0</v>
      </c>
      <c r="AH303" s="41">
        <f t="shared" si="76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77"/>
        <v>77622</v>
      </c>
      <c r="AM303" s="41">
        <f t="shared" si="78"/>
        <v>2862</v>
      </c>
      <c r="AN303" s="41">
        <f t="shared" si="79"/>
        <v>60499</v>
      </c>
      <c r="CB303" s="44">
        <v>300</v>
      </c>
      <c r="CC303" s="18">
        <f t="shared" si="70"/>
        <v>8</v>
      </c>
      <c r="CD303" s="18">
        <f t="shared" si="71"/>
        <v>1606010</v>
      </c>
      <c r="CE303" s="44" t="str">
        <f t="shared" si="72"/>
        <v>中级神器1配件4-20级</v>
      </c>
      <c r="CF303" s="43" t="s">
        <v>1061</v>
      </c>
      <c r="CG303" s="18">
        <f t="shared" si="73"/>
        <v>20</v>
      </c>
      <c r="CH303" s="18" t="str">
        <f t="shared" si="74"/>
        <v>金币</v>
      </c>
      <c r="CI303" s="44"/>
      <c r="CJ303" s="44"/>
      <c r="CK303" s="44"/>
      <c r="CL303" s="44"/>
      <c r="CM303" s="44"/>
      <c r="CN303" s="44"/>
      <c r="CO303" s="44"/>
      <c r="CP303" s="44"/>
      <c r="CQ303" s="44"/>
    </row>
    <row r="304" spans="31:95" ht="16.5" x14ac:dyDescent="0.2">
      <c r="AE304" s="41">
        <v>300</v>
      </c>
      <c r="AF304" s="18">
        <f>MATCH(AE304,游戏节奏!$B$4:$B$103,1)</f>
        <v>100</v>
      </c>
      <c r="AG304" s="41">
        <f t="shared" si="75"/>
        <v>0</v>
      </c>
      <c r="AH304" s="41">
        <f t="shared" si="76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77"/>
        <v>77622</v>
      </c>
      <c r="AM304" s="41">
        <f t="shared" si="78"/>
        <v>2862</v>
      </c>
      <c r="AN304" s="41">
        <f t="shared" si="79"/>
        <v>60499</v>
      </c>
      <c r="CB304" s="44">
        <v>301</v>
      </c>
      <c r="CC304" s="18">
        <f t="shared" si="70"/>
        <v>8</v>
      </c>
      <c r="CD304" s="18">
        <f t="shared" si="71"/>
        <v>1606010</v>
      </c>
      <c r="CE304" s="44" t="str">
        <f t="shared" si="72"/>
        <v>中级神器1配件4-21级</v>
      </c>
      <c r="CF304" s="43" t="s">
        <v>1061</v>
      </c>
      <c r="CG304" s="18">
        <f t="shared" si="73"/>
        <v>21</v>
      </c>
      <c r="CH304" s="18" t="str">
        <f t="shared" si="74"/>
        <v>金币</v>
      </c>
      <c r="CI304" s="44"/>
      <c r="CJ304" s="44"/>
      <c r="CK304" s="44"/>
      <c r="CL304" s="44"/>
      <c r="CM304" s="44"/>
      <c r="CN304" s="44"/>
      <c r="CO304" s="44"/>
      <c r="CP304" s="44"/>
      <c r="CQ304" s="44"/>
    </row>
    <row r="305" spans="31:95" ht="16.5" x14ac:dyDescent="0.2">
      <c r="AE305" s="41">
        <v>301</v>
      </c>
      <c r="AF305" s="18">
        <f>MATCH(AE305,游戏节奏!$B$4:$B$103,1)</f>
        <v>100</v>
      </c>
      <c r="AG305" s="41">
        <f t="shared" si="75"/>
        <v>0</v>
      </c>
      <c r="AH305" s="41">
        <f t="shared" si="76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77"/>
        <v>77622</v>
      </c>
      <c r="AM305" s="41">
        <f t="shared" si="78"/>
        <v>2862</v>
      </c>
      <c r="AN305" s="41">
        <f t="shared" si="79"/>
        <v>60499</v>
      </c>
      <c r="CB305" s="44">
        <v>302</v>
      </c>
      <c r="CC305" s="18">
        <f t="shared" si="70"/>
        <v>8</v>
      </c>
      <c r="CD305" s="18">
        <f t="shared" si="71"/>
        <v>1606010</v>
      </c>
      <c r="CE305" s="44" t="str">
        <f t="shared" si="72"/>
        <v>中级神器1配件4-22级</v>
      </c>
      <c r="CF305" s="43" t="s">
        <v>1061</v>
      </c>
      <c r="CG305" s="18">
        <f t="shared" si="73"/>
        <v>22</v>
      </c>
      <c r="CH305" s="18" t="str">
        <f t="shared" si="74"/>
        <v>金币</v>
      </c>
      <c r="CI305" s="44"/>
      <c r="CJ305" s="44"/>
      <c r="CK305" s="44"/>
      <c r="CL305" s="44"/>
      <c r="CM305" s="44"/>
      <c r="CN305" s="44"/>
      <c r="CO305" s="44"/>
      <c r="CP305" s="44"/>
      <c r="CQ305" s="44"/>
    </row>
    <row r="306" spans="31:95" ht="16.5" x14ac:dyDescent="0.2">
      <c r="AE306" s="41">
        <v>302</v>
      </c>
      <c r="AF306" s="18">
        <f>MATCH(AE306,游戏节奏!$B$4:$B$103,1)</f>
        <v>100</v>
      </c>
      <c r="AG306" s="41">
        <f t="shared" si="75"/>
        <v>0</v>
      </c>
      <c r="AH306" s="41">
        <f t="shared" si="76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77"/>
        <v>77622</v>
      </c>
      <c r="AM306" s="41">
        <f t="shared" si="78"/>
        <v>2862</v>
      </c>
      <c r="AN306" s="41">
        <f t="shared" si="79"/>
        <v>60499</v>
      </c>
      <c r="CB306" s="44">
        <v>303</v>
      </c>
      <c r="CC306" s="18">
        <f t="shared" si="70"/>
        <v>8</v>
      </c>
      <c r="CD306" s="18">
        <f t="shared" si="71"/>
        <v>1606010</v>
      </c>
      <c r="CE306" s="44" t="str">
        <f t="shared" si="72"/>
        <v>中级神器1配件4-23级</v>
      </c>
      <c r="CF306" s="43" t="s">
        <v>1061</v>
      </c>
      <c r="CG306" s="18">
        <f t="shared" si="73"/>
        <v>23</v>
      </c>
      <c r="CH306" s="18" t="str">
        <f t="shared" si="74"/>
        <v>金币</v>
      </c>
      <c r="CI306" s="44"/>
      <c r="CJ306" s="44"/>
      <c r="CK306" s="44"/>
      <c r="CL306" s="44"/>
      <c r="CM306" s="44"/>
      <c r="CN306" s="44"/>
      <c r="CO306" s="44"/>
      <c r="CP306" s="44"/>
      <c r="CQ306" s="44"/>
    </row>
    <row r="307" spans="31:95" ht="16.5" x14ac:dyDescent="0.2">
      <c r="AE307" s="41">
        <v>303</v>
      </c>
      <c r="AF307" s="18">
        <f>MATCH(AE307,游戏节奏!$B$4:$B$103,1)</f>
        <v>100</v>
      </c>
      <c r="AG307" s="41">
        <f t="shared" si="75"/>
        <v>0</v>
      </c>
      <c r="AH307" s="41">
        <f t="shared" si="76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77"/>
        <v>77622</v>
      </c>
      <c r="AM307" s="41">
        <f t="shared" si="78"/>
        <v>2862</v>
      </c>
      <c r="AN307" s="41">
        <f t="shared" si="79"/>
        <v>60499</v>
      </c>
      <c r="CB307" s="44">
        <v>304</v>
      </c>
      <c r="CC307" s="18">
        <f t="shared" si="70"/>
        <v>8</v>
      </c>
      <c r="CD307" s="18">
        <f t="shared" si="71"/>
        <v>1606010</v>
      </c>
      <c r="CE307" s="44" t="str">
        <f t="shared" si="72"/>
        <v>中级神器1配件4-24级</v>
      </c>
      <c r="CF307" s="43" t="s">
        <v>1061</v>
      </c>
      <c r="CG307" s="18">
        <f t="shared" si="73"/>
        <v>24</v>
      </c>
      <c r="CH307" s="18" t="str">
        <f t="shared" si="74"/>
        <v>金币</v>
      </c>
      <c r="CI307" s="44"/>
      <c r="CJ307" s="44"/>
      <c r="CK307" s="44"/>
      <c r="CL307" s="44"/>
      <c r="CM307" s="44"/>
      <c r="CN307" s="44"/>
      <c r="CO307" s="44"/>
      <c r="CP307" s="44"/>
      <c r="CQ307" s="44"/>
    </row>
    <row r="308" spans="31:95" ht="16.5" x14ac:dyDescent="0.2">
      <c r="AE308" s="41">
        <v>304</v>
      </c>
      <c r="AF308" s="18">
        <f>MATCH(AE308,游戏节奏!$B$4:$B$103,1)</f>
        <v>100</v>
      </c>
      <c r="AG308" s="41">
        <f t="shared" si="75"/>
        <v>0</v>
      </c>
      <c r="AH308" s="41">
        <f t="shared" si="76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77"/>
        <v>77622</v>
      </c>
      <c r="AM308" s="41">
        <f t="shared" si="78"/>
        <v>2862</v>
      </c>
      <c r="AN308" s="41">
        <f t="shared" si="79"/>
        <v>60499</v>
      </c>
      <c r="CB308" s="44">
        <v>305</v>
      </c>
      <c r="CC308" s="18">
        <f t="shared" si="70"/>
        <v>8</v>
      </c>
      <c r="CD308" s="18">
        <f t="shared" si="71"/>
        <v>1606010</v>
      </c>
      <c r="CE308" s="44" t="str">
        <f t="shared" si="72"/>
        <v>中级神器1配件4-25级</v>
      </c>
      <c r="CF308" s="43" t="s">
        <v>1061</v>
      </c>
      <c r="CG308" s="18">
        <f t="shared" si="73"/>
        <v>25</v>
      </c>
      <c r="CH308" s="18" t="str">
        <f t="shared" si="74"/>
        <v>金币</v>
      </c>
      <c r="CI308" s="44"/>
      <c r="CJ308" s="44"/>
      <c r="CK308" s="44"/>
      <c r="CL308" s="44"/>
      <c r="CM308" s="44"/>
      <c r="CN308" s="44"/>
      <c r="CO308" s="44"/>
      <c r="CP308" s="44"/>
      <c r="CQ308" s="44"/>
    </row>
    <row r="309" spans="31:95" ht="16.5" x14ac:dyDescent="0.2">
      <c r="AE309" s="41">
        <v>305</v>
      </c>
      <c r="AF309" s="18">
        <f>MATCH(AE309,游戏节奏!$B$4:$B$103,1)</f>
        <v>100</v>
      </c>
      <c r="AG309" s="41">
        <f t="shared" si="75"/>
        <v>0</v>
      </c>
      <c r="AH309" s="41">
        <f t="shared" si="76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77"/>
        <v>77622</v>
      </c>
      <c r="AM309" s="41">
        <f t="shared" si="78"/>
        <v>2862</v>
      </c>
      <c r="AN309" s="41">
        <f t="shared" si="79"/>
        <v>60499</v>
      </c>
      <c r="CB309" s="44">
        <v>306</v>
      </c>
      <c r="CC309" s="18">
        <f t="shared" si="70"/>
        <v>8</v>
      </c>
      <c r="CD309" s="18">
        <f t="shared" si="71"/>
        <v>1606010</v>
      </c>
      <c r="CE309" s="44" t="str">
        <f t="shared" si="72"/>
        <v>中级神器1配件4-26级</v>
      </c>
      <c r="CF309" s="43" t="s">
        <v>1061</v>
      </c>
      <c r="CG309" s="18">
        <f t="shared" si="73"/>
        <v>26</v>
      </c>
      <c r="CH309" s="18" t="str">
        <f t="shared" si="74"/>
        <v>金币</v>
      </c>
      <c r="CI309" s="44"/>
      <c r="CJ309" s="44"/>
      <c r="CK309" s="44"/>
      <c r="CL309" s="44"/>
      <c r="CM309" s="44"/>
      <c r="CN309" s="44"/>
      <c r="CO309" s="44"/>
      <c r="CP309" s="44"/>
      <c r="CQ309" s="44"/>
    </row>
    <row r="310" spans="31:95" ht="16.5" x14ac:dyDescent="0.2">
      <c r="AE310" s="41">
        <v>306</v>
      </c>
      <c r="AF310" s="18">
        <f>MATCH(AE310,游戏节奏!$B$4:$B$103,1)</f>
        <v>100</v>
      </c>
      <c r="AG310" s="41">
        <f t="shared" si="75"/>
        <v>0</v>
      </c>
      <c r="AH310" s="41">
        <f t="shared" si="76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77"/>
        <v>77622</v>
      </c>
      <c r="AM310" s="41">
        <f t="shared" si="78"/>
        <v>2862</v>
      </c>
      <c r="AN310" s="41">
        <f t="shared" si="79"/>
        <v>60499</v>
      </c>
      <c r="CB310" s="44">
        <v>307</v>
      </c>
      <c r="CC310" s="18">
        <f t="shared" si="70"/>
        <v>8</v>
      </c>
      <c r="CD310" s="18">
        <f t="shared" si="71"/>
        <v>1606010</v>
      </c>
      <c r="CE310" s="44" t="str">
        <f t="shared" si="72"/>
        <v>中级神器1配件4-27级</v>
      </c>
      <c r="CF310" s="43" t="s">
        <v>1061</v>
      </c>
      <c r="CG310" s="18">
        <f t="shared" si="73"/>
        <v>27</v>
      </c>
      <c r="CH310" s="18" t="str">
        <f t="shared" si="74"/>
        <v>金币</v>
      </c>
      <c r="CI310" s="44"/>
      <c r="CJ310" s="44"/>
      <c r="CK310" s="44"/>
      <c r="CL310" s="44"/>
      <c r="CM310" s="44"/>
      <c r="CN310" s="44"/>
      <c r="CO310" s="44"/>
      <c r="CP310" s="44"/>
      <c r="CQ310" s="44"/>
    </row>
    <row r="311" spans="31:95" ht="16.5" x14ac:dyDescent="0.2">
      <c r="AE311" s="41">
        <v>307</v>
      </c>
      <c r="AF311" s="18">
        <f>MATCH(AE311,游戏节奏!$B$4:$B$103,1)</f>
        <v>100</v>
      </c>
      <c r="AG311" s="41">
        <f t="shared" si="75"/>
        <v>0</v>
      </c>
      <c r="AH311" s="41">
        <f t="shared" si="76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77"/>
        <v>77622</v>
      </c>
      <c r="AM311" s="41">
        <f t="shared" si="78"/>
        <v>2862</v>
      </c>
      <c r="AN311" s="41">
        <f t="shared" si="79"/>
        <v>60499</v>
      </c>
      <c r="CB311" s="44">
        <v>308</v>
      </c>
      <c r="CC311" s="18">
        <f t="shared" si="70"/>
        <v>8</v>
      </c>
      <c r="CD311" s="18">
        <f t="shared" si="71"/>
        <v>1606010</v>
      </c>
      <c r="CE311" s="44" t="str">
        <f t="shared" si="72"/>
        <v>中级神器1配件4-28级</v>
      </c>
      <c r="CF311" s="43" t="s">
        <v>1061</v>
      </c>
      <c r="CG311" s="18">
        <f t="shared" si="73"/>
        <v>28</v>
      </c>
      <c r="CH311" s="18" t="str">
        <f t="shared" si="74"/>
        <v>金币</v>
      </c>
      <c r="CI311" s="44"/>
      <c r="CJ311" s="44"/>
      <c r="CK311" s="44"/>
      <c r="CL311" s="44"/>
      <c r="CM311" s="44"/>
      <c r="CN311" s="44"/>
      <c r="CO311" s="44"/>
      <c r="CP311" s="44"/>
      <c r="CQ311" s="44"/>
    </row>
    <row r="312" spans="31:95" ht="16.5" x14ac:dyDescent="0.2">
      <c r="AE312" s="41">
        <v>308</v>
      </c>
      <c r="AF312" s="18">
        <f>MATCH(AE312,游戏节奏!$B$4:$B$103,1)</f>
        <v>100</v>
      </c>
      <c r="AG312" s="41">
        <f t="shared" si="75"/>
        <v>0</v>
      </c>
      <c r="AH312" s="41">
        <f t="shared" si="76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77"/>
        <v>77622</v>
      </c>
      <c r="AM312" s="41">
        <f t="shared" si="78"/>
        <v>2862</v>
      </c>
      <c r="AN312" s="41">
        <f t="shared" si="79"/>
        <v>60499</v>
      </c>
      <c r="CB312" s="44">
        <v>309</v>
      </c>
      <c r="CC312" s="18">
        <f t="shared" si="70"/>
        <v>8</v>
      </c>
      <c r="CD312" s="18">
        <f t="shared" si="71"/>
        <v>1606010</v>
      </c>
      <c r="CE312" s="44" t="str">
        <f t="shared" si="72"/>
        <v>中级神器1配件4-29级</v>
      </c>
      <c r="CF312" s="43" t="s">
        <v>1061</v>
      </c>
      <c r="CG312" s="18">
        <f t="shared" si="73"/>
        <v>29</v>
      </c>
      <c r="CH312" s="18" t="str">
        <f t="shared" si="74"/>
        <v>金币</v>
      </c>
      <c r="CI312" s="44"/>
      <c r="CJ312" s="44"/>
      <c r="CK312" s="44"/>
      <c r="CL312" s="44"/>
      <c r="CM312" s="44"/>
      <c r="CN312" s="44"/>
      <c r="CO312" s="44"/>
      <c r="CP312" s="44"/>
      <c r="CQ312" s="44"/>
    </row>
    <row r="313" spans="31:95" ht="16.5" x14ac:dyDescent="0.2">
      <c r="AE313" s="41">
        <v>309</v>
      </c>
      <c r="AF313" s="18">
        <f>MATCH(AE313,游戏节奏!$B$4:$B$103,1)</f>
        <v>100</v>
      </c>
      <c r="AG313" s="41">
        <f t="shared" si="75"/>
        <v>0</v>
      </c>
      <c r="AH313" s="41">
        <f t="shared" si="76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77"/>
        <v>77622</v>
      </c>
      <c r="AM313" s="41">
        <f t="shared" si="78"/>
        <v>2862</v>
      </c>
      <c r="AN313" s="41">
        <f t="shared" si="79"/>
        <v>60499</v>
      </c>
      <c r="CB313" s="44">
        <v>310</v>
      </c>
      <c r="CC313" s="18">
        <f t="shared" si="70"/>
        <v>8</v>
      </c>
      <c r="CD313" s="18">
        <f t="shared" si="71"/>
        <v>1606010</v>
      </c>
      <c r="CE313" s="44" t="str">
        <f t="shared" si="72"/>
        <v>中级神器1配件4-30级</v>
      </c>
      <c r="CF313" s="43" t="s">
        <v>1061</v>
      </c>
      <c r="CG313" s="18">
        <f t="shared" si="73"/>
        <v>30</v>
      </c>
      <c r="CH313" s="18" t="str">
        <f t="shared" si="74"/>
        <v>金币</v>
      </c>
      <c r="CI313" s="44"/>
      <c r="CJ313" s="44"/>
      <c r="CK313" s="44"/>
      <c r="CL313" s="44"/>
      <c r="CM313" s="44"/>
      <c r="CN313" s="44"/>
      <c r="CO313" s="44"/>
      <c r="CP313" s="44"/>
      <c r="CQ313" s="44"/>
    </row>
    <row r="314" spans="31:95" ht="16.5" x14ac:dyDescent="0.2">
      <c r="AE314" s="41">
        <v>310</v>
      </c>
      <c r="AF314" s="18">
        <f>MATCH(AE314,游戏节奏!$B$4:$B$103,1)</f>
        <v>100</v>
      </c>
      <c r="AG314" s="41">
        <f t="shared" si="75"/>
        <v>0</v>
      </c>
      <c r="AH314" s="41">
        <f t="shared" si="76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77"/>
        <v>77622</v>
      </c>
      <c r="AM314" s="41">
        <f t="shared" si="78"/>
        <v>2862</v>
      </c>
      <c r="AN314" s="41">
        <f t="shared" si="79"/>
        <v>60499</v>
      </c>
      <c r="CB314" s="44">
        <v>311</v>
      </c>
      <c r="CC314" s="18">
        <f t="shared" si="70"/>
        <v>8</v>
      </c>
      <c r="CD314" s="18">
        <f t="shared" si="71"/>
        <v>1606010</v>
      </c>
      <c r="CE314" s="44" t="str">
        <f t="shared" si="72"/>
        <v>中级神器1配件4-31级</v>
      </c>
      <c r="CF314" s="43" t="s">
        <v>1061</v>
      </c>
      <c r="CG314" s="18">
        <f t="shared" si="73"/>
        <v>31</v>
      </c>
      <c r="CH314" s="18" t="str">
        <f t="shared" si="74"/>
        <v>金币</v>
      </c>
      <c r="CI314" s="44"/>
      <c r="CJ314" s="44"/>
      <c r="CK314" s="44"/>
      <c r="CL314" s="44"/>
      <c r="CM314" s="44"/>
      <c r="CN314" s="44"/>
      <c r="CO314" s="44"/>
      <c r="CP314" s="44"/>
      <c r="CQ314" s="44"/>
    </row>
    <row r="315" spans="31:95" ht="16.5" x14ac:dyDescent="0.2">
      <c r="AE315" s="41">
        <v>311</v>
      </c>
      <c r="AF315" s="18">
        <f>MATCH(AE315,游戏节奏!$B$4:$B$103,1)</f>
        <v>100</v>
      </c>
      <c r="AG315" s="41">
        <f t="shared" si="75"/>
        <v>0</v>
      </c>
      <c r="AH315" s="41">
        <f t="shared" si="76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77"/>
        <v>77622</v>
      </c>
      <c r="AM315" s="41">
        <f t="shared" si="78"/>
        <v>2862</v>
      </c>
      <c r="AN315" s="41">
        <f t="shared" si="79"/>
        <v>60499</v>
      </c>
      <c r="CB315" s="44">
        <v>312</v>
      </c>
      <c r="CC315" s="18">
        <f t="shared" si="70"/>
        <v>8</v>
      </c>
      <c r="CD315" s="18">
        <f t="shared" si="71"/>
        <v>1606010</v>
      </c>
      <c r="CE315" s="44" t="str">
        <f t="shared" si="72"/>
        <v>中级神器1配件4-32级</v>
      </c>
      <c r="CF315" s="43" t="s">
        <v>1061</v>
      </c>
      <c r="CG315" s="18">
        <f t="shared" si="73"/>
        <v>32</v>
      </c>
      <c r="CH315" s="18" t="str">
        <f t="shared" si="74"/>
        <v>金币</v>
      </c>
      <c r="CI315" s="44"/>
      <c r="CJ315" s="44"/>
      <c r="CK315" s="44"/>
      <c r="CL315" s="44"/>
      <c r="CM315" s="44"/>
      <c r="CN315" s="44"/>
      <c r="CO315" s="44"/>
      <c r="CP315" s="44"/>
      <c r="CQ315" s="44"/>
    </row>
    <row r="316" spans="31:95" ht="16.5" x14ac:dyDescent="0.2">
      <c r="AE316" s="41">
        <v>312</v>
      </c>
      <c r="AF316" s="18">
        <f>MATCH(AE316,游戏节奏!$B$4:$B$103,1)</f>
        <v>100</v>
      </c>
      <c r="AG316" s="41">
        <f t="shared" si="75"/>
        <v>0</v>
      </c>
      <c r="AH316" s="41">
        <f t="shared" si="76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77"/>
        <v>77622</v>
      </c>
      <c r="AM316" s="41">
        <f t="shared" si="78"/>
        <v>2862</v>
      </c>
      <c r="AN316" s="41">
        <f t="shared" si="79"/>
        <v>60499</v>
      </c>
      <c r="CB316" s="44">
        <v>313</v>
      </c>
      <c r="CC316" s="18">
        <f t="shared" si="70"/>
        <v>8</v>
      </c>
      <c r="CD316" s="18">
        <f t="shared" si="71"/>
        <v>1606010</v>
      </c>
      <c r="CE316" s="44" t="str">
        <f t="shared" si="72"/>
        <v>中级神器1配件4-33级</v>
      </c>
      <c r="CF316" s="43" t="s">
        <v>1061</v>
      </c>
      <c r="CG316" s="18">
        <f t="shared" si="73"/>
        <v>33</v>
      </c>
      <c r="CH316" s="18" t="str">
        <f t="shared" si="74"/>
        <v>金币</v>
      </c>
      <c r="CI316" s="44"/>
      <c r="CJ316" s="44"/>
      <c r="CK316" s="44"/>
      <c r="CL316" s="44"/>
      <c r="CM316" s="44"/>
      <c r="CN316" s="44"/>
      <c r="CO316" s="44"/>
      <c r="CP316" s="44"/>
      <c r="CQ316" s="44"/>
    </row>
    <row r="317" spans="31:95" ht="16.5" x14ac:dyDescent="0.2">
      <c r="AE317" s="41">
        <v>313</v>
      </c>
      <c r="AF317" s="18">
        <f>MATCH(AE317,游戏节奏!$B$4:$B$103,1)</f>
        <v>100</v>
      </c>
      <c r="AG317" s="41">
        <f t="shared" si="75"/>
        <v>0</v>
      </c>
      <c r="AH317" s="41">
        <f t="shared" si="76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77"/>
        <v>77622</v>
      </c>
      <c r="AM317" s="41">
        <f t="shared" si="78"/>
        <v>2862</v>
      </c>
      <c r="AN317" s="41">
        <f t="shared" si="79"/>
        <v>60499</v>
      </c>
      <c r="CB317" s="44">
        <v>314</v>
      </c>
      <c r="CC317" s="18">
        <f t="shared" si="70"/>
        <v>8</v>
      </c>
      <c r="CD317" s="18">
        <f t="shared" si="71"/>
        <v>1606010</v>
      </c>
      <c r="CE317" s="44" t="str">
        <f t="shared" si="72"/>
        <v>中级神器1配件4-34级</v>
      </c>
      <c r="CF317" s="43" t="s">
        <v>1061</v>
      </c>
      <c r="CG317" s="18">
        <f t="shared" si="73"/>
        <v>34</v>
      </c>
      <c r="CH317" s="18" t="str">
        <f t="shared" si="74"/>
        <v>金币</v>
      </c>
      <c r="CI317" s="44"/>
      <c r="CJ317" s="44"/>
      <c r="CK317" s="44"/>
      <c r="CL317" s="44"/>
      <c r="CM317" s="44"/>
      <c r="CN317" s="44"/>
      <c r="CO317" s="44"/>
      <c r="CP317" s="44"/>
      <c r="CQ317" s="44"/>
    </row>
    <row r="318" spans="31:95" ht="16.5" x14ac:dyDescent="0.2">
      <c r="AE318" s="41">
        <v>314</v>
      </c>
      <c r="AF318" s="18">
        <f>MATCH(AE318,游戏节奏!$B$4:$B$103,1)</f>
        <v>100</v>
      </c>
      <c r="AG318" s="41">
        <f t="shared" si="75"/>
        <v>0</v>
      </c>
      <c r="AH318" s="41">
        <f t="shared" si="76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77"/>
        <v>77622</v>
      </c>
      <c r="AM318" s="41">
        <f t="shared" si="78"/>
        <v>2862</v>
      </c>
      <c r="AN318" s="41">
        <f t="shared" si="79"/>
        <v>60499</v>
      </c>
      <c r="CB318" s="44">
        <v>315</v>
      </c>
      <c r="CC318" s="18">
        <f t="shared" si="70"/>
        <v>8</v>
      </c>
      <c r="CD318" s="18">
        <f t="shared" si="71"/>
        <v>1606010</v>
      </c>
      <c r="CE318" s="44" t="str">
        <f t="shared" si="72"/>
        <v>中级神器1配件4-35级</v>
      </c>
      <c r="CF318" s="43" t="s">
        <v>1061</v>
      </c>
      <c r="CG318" s="18">
        <f t="shared" si="73"/>
        <v>35</v>
      </c>
      <c r="CH318" s="18" t="str">
        <f t="shared" si="74"/>
        <v>金币</v>
      </c>
      <c r="CI318" s="44"/>
      <c r="CJ318" s="44"/>
      <c r="CK318" s="44"/>
      <c r="CL318" s="44"/>
      <c r="CM318" s="44"/>
      <c r="CN318" s="44"/>
      <c r="CO318" s="44"/>
      <c r="CP318" s="44"/>
      <c r="CQ318" s="44"/>
    </row>
    <row r="319" spans="31:95" ht="16.5" x14ac:dyDescent="0.2">
      <c r="AE319" s="41">
        <v>315</v>
      </c>
      <c r="AF319" s="18">
        <f>MATCH(AE319,游戏节奏!$B$4:$B$103,1)</f>
        <v>100</v>
      </c>
      <c r="AG319" s="41">
        <f t="shared" si="75"/>
        <v>0</v>
      </c>
      <c r="AH319" s="41">
        <f t="shared" si="76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77"/>
        <v>77622</v>
      </c>
      <c r="AM319" s="41">
        <f t="shared" si="78"/>
        <v>2862</v>
      </c>
      <c r="AN319" s="41">
        <f t="shared" si="79"/>
        <v>60499</v>
      </c>
      <c r="CB319" s="44">
        <v>316</v>
      </c>
      <c r="CC319" s="18">
        <f t="shared" si="70"/>
        <v>8</v>
      </c>
      <c r="CD319" s="18">
        <f t="shared" si="71"/>
        <v>1606010</v>
      </c>
      <c r="CE319" s="44" t="str">
        <f t="shared" si="72"/>
        <v>中级神器1配件4-36级</v>
      </c>
      <c r="CF319" s="43" t="s">
        <v>1061</v>
      </c>
      <c r="CG319" s="18">
        <f t="shared" si="73"/>
        <v>36</v>
      </c>
      <c r="CH319" s="18" t="str">
        <f t="shared" si="74"/>
        <v>金币</v>
      </c>
      <c r="CI319" s="44"/>
      <c r="CJ319" s="44"/>
      <c r="CK319" s="44"/>
      <c r="CL319" s="44"/>
      <c r="CM319" s="44"/>
      <c r="CN319" s="44"/>
      <c r="CO319" s="44"/>
      <c r="CP319" s="44"/>
      <c r="CQ319" s="44"/>
    </row>
    <row r="320" spans="31:95" ht="16.5" x14ac:dyDescent="0.2">
      <c r="AE320" s="41">
        <v>316</v>
      </c>
      <c r="AF320" s="18">
        <f>MATCH(AE320,游戏节奏!$B$4:$B$103,1)</f>
        <v>100</v>
      </c>
      <c r="AG320" s="41">
        <f t="shared" si="75"/>
        <v>0</v>
      </c>
      <c r="AH320" s="41">
        <f t="shared" si="76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77"/>
        <v>77622</v>
      </c>
      <c r="AM320" s="41">
        <f t="shared" si="78"/>
        <v>2862</v>
      </c>
      <c r="AN320" s="41">
        <f t="shared" si="79"/>
        <v>60499</v>
      </c>
      <c r="CB320" s="44">
        <v>317</v>
      </c>
      <c r="CC320" s="18">
        <f t="shared" si="70"/>
        <v>8</v>
      </c>
      <c r="CD320" s="18">
        <f t="shared" si="71"/>
        <v>1606010</v>
      </c>
      <c r="CE320" s="44" t="str">
        <f t="shared" si="72"/>
        <v>中级神器1配件4-37级</v>
      </c>
      <c r="CF320" s="43" t="s">
        <v>1061</v>
      </c>
      <c r="CG320" s="18">
        <f t="shared" si="73"/>
        <v>37</v>
      </c>
      <c r="CH320" s="18" t="str">
        <f t="shared" si="74"/>
        <v>金币</v>
      </c>
      <c r="CI320" s="44"/>
      <c r="CJ320" s="44"/>
      <c r="CK320" s="44"/>
      <c r="CL320" s="44"/>
      <c r="CM320" s="44"/>
      <c r="CN320" s="44"/>
      <c r="CO320" s="44"/>
      <c r="CP320" s="44"/>
      <c r="CQ320" s="44"/>
    </row>
    <row r="321" spans="31:95" ht="16.5" x14ac:dyDescent="0.2">
      <c r="AE321" s="41">
        <v>317</v>
      </c>
      <c r="AF321" s="18">
        <f>MATCH(AE321,游戏节奏!$B$4:$B$103,1)</f>
        <v>100</v>
      </c>
      <c r="AG321" s="41">
        <f t="shared" si="75"/>
        <v>0</v>
      </c>
      <c r="AH321" s="41">
        <f t="shared" si="76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77"/>
        <v>77622</v>
      </c>
      <c r="AM321" s="41">
        <f t="shared" si="78"/>
        <v>2862</v>
      </c>
      <c r="AN321" s="41">
        <f t="shared" si="79"/>
        <v>60499</v>
      </c>
      <c r="CB321" s="44">
        <v>318</v>
      </c>
      <c r="CC321" s="18">
        <f t="shared" si="70"/>
        <v>8</v>
      </c>
      <c r="CD321" s="18">
        <f t="shared" si="71"/>
        <v>1606010</v>
      </c>
      <c r="CE321" s="44" t="str">
        <f t="shared" si="72"/>
        <v>中级神器1配件4-38级</v>
      </c>
      <c r="CF321" s="43" t="s">
        <v>1061</v>
      </c>
      <c r="CG321" s="18">
        <f t="shared" si="73"/>
        <v>38</v>
      </c>
      <c r="CH321" s="18" t="str">
        <f t="shared" si="74"/>
        <v>金币</v>
      </c>
      <c r="CI321" s="44"/>
      <c r="CJ321" s="44"/>
      <c r="CK321" s="44"/>
      <c r="CL321" s="44"/>
      <c r="CM321" s="44"/>
      <c r="CN321" s="44"/>
      <c r="CO321" s="44"/>
      <c r="CP321" s="44"/>
      <c r="CQ321" s="44"/>
    </row>
    <row r="322" spans="31:95" ht="16.5" x14ac:dyDescent="0.2">
      <c r="AE322" s="41">
        <v>318</v>
      </c>
      <c r="AF322" s="18">
        <f>MATCH(AE322,游戏节奏!$B$4:$B$103,1)</f>
        <v>100</v>
      </c>
      <c r="AG322" s="41">
        <f t="shared" si="75"/>
        <v>0</v>
      </c>
      <c r="AH322" s="41">
        <f t="shared" si="76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77"/>
        <v>77622</v>
      </c>
      <c r="AM322" s="41">
        <f t="shared" si="78"/>
        <v>2862</v>
      </c>
      <c r="AN322" s="41">
        <f t="shared" si="79"/>
        <v>60499</v>
      </c>
      <c r="CB322" s="44">
        <v>319</v>
      </c>
      <c r="CC322" s="18">
        <f t="shared" si="70"/>
        <v>8</v>
      </c>
      <c r="CD322" s="18">
        <f t="shared" si="71"/>
        <v>1606010</v>
      </c>
      <c r="CE322" s="44" t="str">
        <f t="shared" si="72"/>
        <v>中级神器1配件4-39级</v>
      </c>
      <c r="CF322" s="43" t="s">
        <v>1061</v>
      </c>
      <c r="CG322" s="18">
        <f t="shared" si="73"/>
        <v>39</v>
      </c>
      <c r="CH322" s="18" t="str">
        <f t="shared" si="74"/>
        <v>金币</v>
      </c>
      <c r="CI322" s="44"/>
      <c r="CJ322" s="44"/>
      <c r="CK322" s="44"/>
      <c r="CL322" s="44"/>
      <c r="CM322" s="44"/>
      <c r="CN322" s="44"/>
      <c r="CO322" s="44"/>
      <c r="CP322" s="44"/>
      <c r="CQ322" s="44"/>
    </row>
    <row r="323" spans="31:95" ht="16.5" x14ac:dyDescent="0.2">
      <c r="AE323" s="41">
        <v>319</v>
      </c>
      <c r="AF323" s="18">
        <f>MATCH(AE323,游戏节奏!$B$4:$B$103,1)</f>
        <v>100</v>
      </c>
      <c r="AG323" s="41">
        <f t="shared" si="75"/>
        <v>0</v>
      </c>
      <c r="AH323" s="41">
        <f t="shared" si="76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77"/>
        <v>77622</v>
      </c>
      <c r="AM323" s="41">
        <f t="shared" si="78"/>
        <v>2862</v>
      </c>
      <c r="AN323" s="41">
        <f t="shared" si="79"/>
        <v>60499</v>
      </c>
      <c r="CB323" s="44">
        <v>320</v>
      </c>
      <c r="CC323" s="18">
        <f t="shared" si="70"/>
        <v>8</v>
      </c>
      <c r="CD323" s="18">
        <f t="shared" si="71"/>
        <v>1606010</v>
      </c>
      <c r="CE323" s="44" t="str">
        <f t="shared" si="72"/>
        <v>中级神器1配件4-40级</v>
      </c>
      <c r="CF323" s="43" t="s">
        <v>1061</v>
      </c>
      <c r="CG323" s="18">
        <f t="shared" si="73"/>
        <v>40</v>
      </c>
      <c r="CH323" s="18" t="str">
        <f t="shared" si="74"/>
        <v>金币</v>
      </c>
      <c r="CI323" s="44"/>
      <c r="CJ323" s="44"/>
      <c r="CK323" s="44"/>
      <c r="CL323" s="44"/>
      <c r="CM323" s="44"/>
      <c r="CN323" s="44"/>
      <c r="CO323" s="44"/>
      <c r="CP323" s="44"/>
      <c r="CQ323" s="44"/>
    </row>
    <row r="324" spans="31:95" ht="16.5" x14ac:dyDescent="0.2">
      <c r="AE324" s="41">
        <v>320</v>
      </c>
      <c r="AF324" s="18">
        <f>MATCH(AE324,游戏节奏!$B$4:$B$103,1)</f>
        <v>100</v>
      </c>
      <c r="AG324" s="41">
        <f t="shared" si="75"/>
        <v>0</v>
      </c>
      <c r="AH324" s="41">
        <f t="shared" si="76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77"/>
        <v>77622</v>
      </c>
      <c r="AM324" s="41">
        <f t="shared" si="78"/>
        <v>2862</v>
      </c>
      <c r="AN324" s="41">
        <f t="shared" si="79"/>
        <v>60499</v>
      </c>
      <c r="CB324" s="44">
        <v>321</v>
      </c>
      <c r="CC324" s="18">
        <f t="shared" si="70"/>
        <v>9</v>
      </c>
      <c r="CD324" s="18">
        <f t="shared" si="71"/>
        <v>1606011</v>
      </c>
      <c r="CE324" s="44" t="str">
        <f t="shared" si="72"/>
        <v>中级神器2配件1-1级</v>
      </c>
      <c r="CF324" s="43" t="s">
        <v>1061</v>
      </c>
      <c r="CG324" s="18">
        <f t="shared" si="73"/>
        <v>1</v>
      </c>
      <c r="CH324" s="18" t="str">
        <f t="shared" si="74"/>
        <v>中级神器2配件1激活</v>
      </c>
      <c r="CI324" s="44"/>
      <c r="CJ324" s="44"/>
      <c r="CK324" s="44"/>
      <c r="CL324" s="44"/>
      <c r="CM324" s="44"/>
      <c r="CN324" s="44"/>
      <c r="CO324" s="44"/>
      <c r="CP324" s="44"/>
      <c r="CQ324" s="44"/>
    </row>
    <row r="325" spans="31:95" ht="16.5" x14ac:dyDescent="0.2">
      <c r="AE325" s="41">
        <v>321</v>
      </c>
      <c r="AF325" s="18">
        <f>MATCH(AE325,游戏节奏!$B$4:$B$103,1)</f>
        <v>100</v>
      </c>
      <c r="AG325" s="41">
        <f t="shared" si="75"/>
        <v>0</v>
      </c>
      <c r="AH325" s="41">
        <f t="shared" si="76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77"/>
        <v>77622</v>
      </c>
      <c r="AM325" s="41">
        <f t="shared" si="78"/>
        <v>2862</v>
      </c>
      <c r="AN325" s="41">
        <f t="shared" si="79"/>
        <v>60499</v>
      </c>
      <c r="CB325" s="44">
        <v>322</v>
      </c>
      <c r="CC325" s="18">
        <f t="shared" ref="CC325:CC388" si="80">INT((CB325-1)/40)+1</f>
        <v>9</v>
      </c>
      <c r="CD325" s="18">
        <f t="shared" ref="CD325:CD388" si="81">INDEX($BQ$4:$BQ$33,CC325)</f>
        <v>1606011</v>
      </c>
      <c r="CE325" s="44" t="str">
        <f t="shared" ref="CE325:CE388" si="82">INDEX($BR$4:$BR$33,CC325)&amp;"-"&amp;CG325&amp;"级"</f>
        <v>中级神器2配件1-2级</v>
      </c>
      <c r="CF325" s="43" t="s">
        <v>1061</v>
      </c>
      <c r="CG325" s="18">
        <f t="shared" ref="CG325:CG388" si="83">MOD(CB325-1,40)+1</f>
        <v>2</v>
      </c>
      <c r="CH325" s="18" t="str">
        <f t="shared" ref="CH325:CH388" si="84">IF(CG325=1,INDEX($BR$4:$BR$33,CC325)&amp;"激活","金币")</f>
        <v>金币</v>
      </c>
      <c r="CI325" s="44"/>
      <c r="CJ325" s="44"/>
      <c r="CK325" s="44"/>
      <c r="CL325" s="44"/>
      <c r="CM325" s="44"/>
      <c r="CN325" s="44"/>
      <c r="CO325" s="44"/>
      <c r="CP325" s="44"/>
      <c r="CQ325" s="44"/>
    </row>
    <row r="326" spans="31:95" ht="16.5" x14ac:dyDescent="0.2">
      <c r="AE326" s="41">
        <v>322</v>
      </c>
      <c r="AF326" s="18">
        <f>MATCH(AE326,游戏节奏!$B$4:$B$103,1)</f>
        <v>100</v>
      </c>
      <c r="AG326" s="41">
        <f t="shared" si="75"/>
        <v>0</v>
      </c>
      <c r="AH326" s="41">
        <f t="shared" si="76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77"/>
        <v>77622</v>
      </c>
      <c r="AM326" s="41">
        <f t="shared" si="78"/>
        <v>2862</v>
      </c>
      <c r="AN326" s="41">
        <f t="shared" si="79"/>
        <v>60499</v>
      </c>
      <c r="CB326" s="44">
        <v>323</v>
      </c>
      <c r="CC326" s="18">
        <f t="shared" si="80"/>
        <v>9</v>
      </c>
      <c r="CD326" s="18">
        <f t="shared" si="81"/>
        <v>1606011</v>
      </c>
      <c r="CE326" s="44" t="str">
        <f t="shared" si="82"/>
        <v>中级神器2配件1-3级</v>
      </c>
      <c r="CF326" s="43" t="s">
        <v>1061</v>
      </c>
      <c r="CG326" s="18">
        <f t="shared" si="83"/>
        <v>3</v>
      </c>
      <c r="CH326" s="18" t="str">
        <f t="shared" si="84"/>
        <v>金币</v>
      </c>
      <c r="CI326" s="44"/>
      <c r="CJ326" s="44"/>
      <c r="CK326" s="44"/>
      <c r="CL326" s="44"/>
      <c r="CM326" s="44"/>
      <c r="CN326" s="44"/>
      <c r="CO326" s="44"/>
      <c r="CP326" s="44"/>
      <c r="CQ326" s="44"/>
    </row>
    <row r="327" spans="31:95" ht="16.5" x14ac:dyDescent="0.2">
      <c r="AE327" s="41">
        <v>323</v>
      </c>
      <c r="AF327" s="18">
        <f>MATCH(AE327,游戏节奏!$B$4:$B$103,1)</f>
        <v>100</v>
      </c>
      <c r="AG327" s="41">
        <f t="shared" si="75"/>
        <v>0</v>
      </c>
      <c r="AH327" s="41">
        <f t="shared" si="76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77"/>
        <v>77622</v>
      </c>
      <c r="AM327" s="41">
        <f t="shared" si="78"/>
        <v>2862</v>
      </c>
      <c r="AN327" s="41">
        <f t="shared" si="79"/>
        <v>60499</v>
      </c>
      <c r="CB327" s="44">
        <v>324</v>
      </c>
      <c r="CC327" s="18">
        <f t="shared" si="80"/>
        <v>9</v>
      </c>
      <c r="CD327" s="18">
        <f t="shared" si="81"/>
        <v>1606011</v>
      </c>
      <c r="CE327" s="44" t="str">
        <f t="shared" si="82"/>
        <v>中级神器2配件1-4级</v>
      </c>
      <c r="CF327" s="43" t="s">
        <v>1061</v>
      </c>
      <c r="CG327" s="18">
        <f t="shared" si="83"/>
        <v>4</v>
      </c>
      <c r="CH327" s="18" t="str">
        <f t="shared" si="84"/>
        <v>金币</v>
      </c>
      <c r="CI327" s="44"/>
      <c r="CJ327" s="44"/>
      <c r="CK327" s="44"/>
      <c r="CL327" s="44"/>
      <c r="CM327" s="44"/>
      <c r="CN327" s="44"/>
      <c r="CO327" s="44"/>
      <c r="CP327" s="44"/>
      <c r="CQ327" s="44"/>
    </row>
    <row r="328" spans="31:95" ht="16.5" x14ac:dyDescent="0.2">
      <c r="AE328" s="41">
        <v>324</v>
      </c>
      <c r="AF328" s="18">
        <f>MATCH(AE328,游戏节奏!$B$4:$B$103,1)</f>
        <v>100</v>
      </c>
      <c r="AG328" s="41">
        <f t="shared" si="75"/>
        <v>0</v>
      </c>
      <c r="AH328" s="41">
        <f t="shared" si="76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77"/>
        <v>77622</v>
      </c>
      <c r="AM328" s="41">
        <f t="shared" si="78"/>
        <v>2862</v>
      </c>
      <c r="AN328" s="41">
        <f t="shared" si="79"/>
        <v>60499</v>
      </c>
      <c r="CB328" s="44">
        <v>325</v>
      </c>
      <c r="CC328" s="18">
        <f t="shared" si="80"/>
        <v>9</v>
      </c>
      <c r="CD328" s="18">
        <f t="shared" si="81"/>
        <v>1606011</v>
      </c>
      <c r="CE328" s="44" t="str">
        <f t="shared" si="82"/>
        <v>中级神器2配件1-5级</v>
      </c>
      <c r="CF328" s="43" t="s">
        <v>1061</v>
      </c>
      <c r="CG328" s="18">
        <f t="shared" si="83"/>
        <v>5</v>
      </c>
      <c r="CH328" s="18" t="str">
        <f t="shared" si="84"/>
        <v>金币</v>
      </c>
      <c r="CI328" s="44"/>
      <c r="CJ328" s="44"/>
      <c r="CK328" s="44"/>
      <c r="CL328" s="44"/>
      <c r="CM328" s="44"/>
      <c r="CN328" s="44"/>
      <c r="CO328" s="44"/>
      <c r="CP328" s="44"/>
      <c r="CQ328" s="44"/>
    </row>
    <row r="329" spans="31:95" ht="16.5" x14ac:dyDescent="0.2">
      <c r="AE329" s="41">
        <v>325</v>
      </c>
      <c r="AF329" s="18">
        <f>MATCH(AE329,游戏节奏!$B$4:$B$103,1)</f>
        <v>100</v>
      </c>
      <c r="AG329" s="41">
        <f t="shared" si="75"/>
        <v>0</v>
      </c>
      <c r="AH329" s="41">
        <f t="shared" si="76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77"/>
        <v>77622</v>
      </c>
      <c r="AM329" s="41">
        <f t="shared" si="78"/>
        <v>2862</v>
      </c>
      <c r="AN329" s="41">
        <f t="shared" si="79"/>
        <v>60499</v>
      </c>
      <c r="CB329" s="44">
        <v>326</v>
      </c>
      <c r="CC329" s="18">
        <f t="shared" si="80"/>
        <v>9</v>
      </c>
      <c r="CD329" s="18">
        <f t="shared" si="81"/>
        <v>1606011</v>
      </c>
      <c r="CE329" s="44" t="str">
        <f t="shared" si="82"/>
        <v>中级神器2配件1-6级</v>
      </c>
      <c r="CF329" s="43" t="s">
        <v>1061</v>
      </c>
      <c r="CG329" s="18">
        <f t="shared" si="83"/>
        <v>6</v>
      </c>
      <c r="CH329" s="18" t="str">
        <f t="shared" si="84"/>
        <v>金币</v>
      </c>
      <c r="CI329" s="44"/>
      <c r="CJ329" s="44"/>
      <c r="CK329" s="44"/>
      <c r="CL329" s="44"/>
      <c r="CM329" s="44"/>
      <c r="CN329" s="44"/>
      <c r="CO329" s="44"/>
      <c r="CP329" s="44"/>
      <c r="CQ329" s="44"/>
    </row>
    <row r="330" spans="31:95" ht="16.5" x14ac:dyDescent="0.2">
      <c r="AE330" s="41">
        <v>326</v>
      </c>
      <c r="AF330" s="18">
        <f>MATCH(AE330,游戏节奏!$B$4:$B$103,1)</f>
        <v>100</v>
      </c>
      <c r="AG330" s="41">
        <f t="shared" si="75"/>
        <v>0</v>
      </c>
      <c r="AH330" s="41">
        <f t="shared" si="76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77"/>
        <v>77622</v>
      </c>
      <c r="AM330" s="41">
        <f t="shared" si="78"/>
        <v>2862</v>
      </c>
      <c r="AN330" s="41">
        <f t="shared" si="79"/>
        <v>60499</v>
      </c>
      <c r="CB330" s="44">
        <v>327</v>
      </c>
      <c r="CC330" s="18">
        <f t="shared" si="80"/>
        <v>9</v>
      </c>
      <c r="CD330" s="18">
        <f t="shared" si="81"/>
        <v>1606011</v>
      </c>
      <c r="CE330" s="44" t="str">
        <f t="shared" si="82"/>
        <v>中级神器2配件1-7级</v>
      </c>
      <c r="CF330" s="43" t="s">
        <v>1061</v>
      </c>
      <c r="CG330" s="18">
        <f t="shared" si="83"/>
        <v>7</v>
      </c>
      <c r="CH330" s="18" t="str">
        <f t="shared" si="84"/>
        <v>金币</v>
      </c>
      <c r="CI330" s="44"/>
      <c r="CJ330" s="44"/>
      <c r="CK330" s="44"/>
      <c r="CL330" s="44"/>
      <c r="CM330" s="44"/>
      <c r="CN330" s="44"/>
      <c r="CO330" s="44"/>
      <c r="CP330" s="44"/>
      <c r="CQ330" s="44"/>
    </row>
    <row r="331" spans="31:95" ht="16.5" x14ac:dyDescent="0.2">
      <c r="AE331" s="41">
        <v>327</v>
      </c>
      <c r="AF331" s="18">
        <f>MATCH(AE331,游戏节奏!$B$4:$B$103,1)</f>
        <v>100</v>
      </c>
      <c r="AG331" s="41">
        <f t="shared" si="75"/>
        <v>0</v>
      </c>
      <c r="AH331" s="41">
        <f t="shared" si="76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77"/>
        <v>77622</v>
      </c>
      <c r="AM331" s="41">
        <f t="shared" si="78"/>
        <v>2862</v>
      </c>
      <c r="AN331" s="41">
        <f t="shared" si="79"/>
        <v>60499</v>
      </c>
      <c r="CB331" s="44">
        <v>328</v>
      </c>
      <c r="CC331" s="18">
        <f t="shared" si="80"/>
        <v>9</v>
      </c>
      <c r="CD331" s="18">
        <f t="shared" si="81"/>
        <v>1606011</v>
      </c>
      <c r="CE331" s="44" t="str">
        <f t="shared" si="82"/>
        <v>中级神器2配件1-8级</v>
      </c>
      <c r="CF331" s="43" t="s">
        <v>1061</v>
      </c>
      <c r="CG331" s="18">
        <f t="shared" si="83"/>
        <v>8</v>
      </c>
      <c r="CH331" s="18" t="str">
        <f t="shared" si="84"/>
        <v>金币</v>
      </c>
      <c r="CI331" s="44"/>
      <c r="CJ331" s="44"/>
      <c r="CK331" s="44"/>
      <c r="CL331" s="44"/>
      <c r="CM331" s="44"/>
      <c r="CN331" s="44"/>
      <c r="CO331" s="44"/>
      <c r="CP331" s="44"/>
      <c r="CQ331" s="44"/>
    </row>
    <row r="332" spans="31:95" ht="16.5" x14ac:dyDescent="0.2">
      <c r="AE332" s="41">
        <v>328</v>
      </c>
      <c r="AF332" s="18">
        <f>MATCH(AE332,游戏节奏!$B$4:$B$103,1)</f>
        <v>100</v>
      </c>
      <c r="AG332" s="41">
        <f t="shared" ref="AG332:AG395" si="85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86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77"/>
        <v>77622</v>
      </c>
      <c r="AM332" s="41">
        <f t="shared" si="78"/>
        <v>2862</v>
      </c>
      <c r="AN332" s="41">
        <f t="shared" si="79"/>
        <v>60499</v>
      </c>
      <c r="CB332" s="44">
        <v>329</v>
      </c>
      <c r="CC332" s="18">
        <f t="shared" si="80"/>
        <v>9</v>
      </c>
      <c r="CD332" s="18">
        <f t="shared" si="81"/>
        <v>1606011</v>
      </c>
      <c r="CE332" s="44" t="str">
        <f t="shared" si="82"/>
        <v>中级神器2配件1-9级</v>
      </c>
      <c r="CF332" s="43" t="s">
        <v>1061</v>
      </c>
      <c r="CG332" s="18">
        <f t="shared" si="83"/>
        <v>9</v>
      </c>
      <c r="CH332" s="18" t="str">
        <f t="shared" si="84"/>
        <v>金币</v>
      </c>
      <c r="CI332" s="44"/>
      <c r="CJ332" s="44"/>
      <c r="CK332" s="44"/>
      <c r="CL332" s="44"/>
      <c r="CM332" s="44"/>
      <c r="CN332" s="44"/>
      <c r="CO332" s="44"/>
      <c r="CP332" s="44"/>
      <c r="CQ332" s="44"/>
    </row>
    <row r="333" spans="31:95" ht="16.5" x14ac:dyDescent="0.2">
      <c r="AE333" s="41">
        <v>329</v>
      </c>
      <c r="AF333" s="18">
        <f>MATCH(AE333,游戏节奏!$B$4:$B$103,1)</f>
        <v>100</v>
      </c>
      <c r="AG333" s="41">
        <f t="shared" si="85"/>
        <v>0</v>
      </c>
      <c r="AH333" s="41">
        <f t="shared" si="86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77"/>
        <v>77622</v>
      </c>
      <c r="AM333" s="41">
        <f t="shared" si="78"/>
        <v>2862</v>
      </c>
      <c r="AN333" s="41">
        <f t="shared" si="79"/>
        <v>60499</v>
      </c>
      <c r="CB333" s="44">
        <v>330</v>
      </c>
      <c r="CC333" s="18">
        <f t="shared" si="80"/>
        <v>9</v>
      </c>
      <c r="CD333" s="18">
        <f t="shared" si="81"/>
        <v>1606011</v>
      </c>
      <c r="CE333" s="44" t="str">
        <f t="shared" si="82"/>
        <v>中级神器2配件1-10级</v>
      </c>
      <c r="CF333" s="43" t="s">
        <v>1061</v>
      </c>
      <c r="CG333" s="18">
        <f t="shared" si="83"/>
        <v>10</v>
      </c>
      <c r="CH333" s="18" t="str">
        <f t="shared" si="84"/>
        <v>金币</v>
      </c>
      <c r="CI333" s="44"/>
      <c r="CJ333" s="44"/>
      <c r="CK333" s="44"/>
      <c r="CL333" s="44"/>
      <c r="CM333" s="44"/>
      <c r="CN333" s="44"/>
      <c r="CO333" s="44"/>
      <c r="CP333" s="44"/>
      <c r="CQ333" s="44"/>
    </row>
    <row r="334" spans="31:95" ht="16.5" x14ac:dyDescent="0.2">
      <c r="AE334" s="41">
        <v>330</v>
      </c>
      <c r="AF334" s="18">
        <f>MATCH(AE334,游戏节奏!$B$4:$B$103,1)</f>
        <v>100</v>
      </c>
      <c r="AG334" s="41">
        <f t="shared" si="85"/>
        <v>0</v>
      </c>
      <c r="AH334" s="41">
        <f t="shared" si="86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77"/>
        <v>77622</v>
      </c>
      <c r="AM334" s="41">
        <f t="shared" si="78"/>
        <v>2862</v>
      </c>
      <c r="AN334" s="41">
        <f t="shared" si="79"/>
        <v>60499</v>
      </c>
      <c r="CB334" s="44">
        <v>331</v>
      </c>
      <c r="CC334" s="18">
        <f t="shared" si="80"/>
        <v>9</v>
      </c>
      <c r="CD334" s="18">
        <f t="shared" si="81"/>
        <v>1606011</v>
      </c>
      <c r="CE334" s="44" t="str">
        <f t="shared" si="82"/>
        <v>中级神器2配件1-11级</v>
      </c>
      <c r="CF334" s="43" t="s">
        <v>1061</v>
      </c>
      <c r="CG334" s="18">
        <f t="shared" si="83"/>
        <v>11</v>
      </c>
      <c r="CH334" s="18" t="str">
        <f t="shared" si="84"/>
        <v>金币</v>
      </c>
      <c r="CI334" s="44"/>
      <c r="CJ334" s="44"/>
      <c r="CK334" s="44"/>
      <c r="CL334" s="44"/>
      <c r="CM334" s="44"/>
      <c r="CN334" s="44"/>
      <c r="CO334" s="44"/>
      <c r="CP334" s="44"/>
      <c r="CQ334" s="44"/>
    </row>
    <row r="335" spans="31:95" ht="16.5" x14ac:dyDescent="0.2">
      <c r="AE335" s="41">
        <v>331</v>
      </c>
      <c r="AF335" s="18">
        <f>MATCH(AE335,游戏节奏!$B$4:$B$103,1)</f>
        <v>100</v>
      </c>
      <c r="AG335" s="41">
        <f t="shared" si="85"/>
        <v>0</v>
      </c>
      <c r="AH335" s="41">
        <f t="shared" si="86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77"/>
        <v>77622</v>
      </c>
      <c r="AM335" s="41">
        <f t="shared" si="78"/>
        <v>2862</v>
      </c>
      <c r="AN335" s="41">
        <f t="shared" si="79"/>
        <v>60499</v>
      </c>
      <c r="CB335" s="44">
        <v>332</v>
      </c>
      <c r="CC335" s="18">
        <f t="shared" si="80"/>
        <v>9</v>
      </c>
      <c r="CD335" s="18">
        <f t="shared" si="81"/>
        <v>1606011</v>
      </c>
      <c r="CE335" s="44" t="str">
        <f t="shared" si="82"/>
        <v>中级神器2配件1-12级</v>
      </c>
      <c r="CF335" s="43" t="s">
        <v>1061</v>
      </c>
      <c r="CG335" s="18">
        <f t="shared" si="83"/>
        <v>12</v>
      </c>
      <c r="CH335" s="18" t="str">
        <f t="shared" si="84"/>
        <v>金币</v>
      </c>
      <c r="CI335" s="44"/>
      <c r="CJ335" s="44"/>
      <c r="CK335" s="44"/>
      <c r="CL335" s="44"/>
      <c r="CM335" s="44"/>
      <c r="CN335" s="44"/>
      <c r="CO335" s="44"/>
      <c r="CP335" s="44"/>
      <c r="CQ335" s="44"/>
    </row>
    <row r="336" spans="31:95" ht="16.5" x14ac:dyDescent="0.2">
      <c r="AE336" s="41">
        <v>332</v>
      </c>
      <c r="AF336" s="18">
        <f>MATCH(AE336,游戏节奏!$B$4:$B$103,1)</f>
        <v>100</v>
      </c>
      <c r="AG336" s="41">
        <f t="shared" si="85"/>
        <v>0</v>
      </c>
      <c r="AH336" s="41">
        <f t="shared" si="86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77"/>
        <v>77622</v>
      </c>
      <c r="AM336" s="41">
        <f t="shared" si="78"/>
        <v>2862</v>
      </c>
      <c r="AN336" s="41">
        <f t="shared" si="79"/>
        <v>60499</v>
      </c>
      <c r="CB336" s="44">
        <v>333</v>
      </c>
      <c r="CC336" s="18">
        <f t="shared" si="80"/>
        <v>9</v>
      </c>
      <c r="CD336" s="18">
        <f t="shared" si="81"/>
        <v>1606011</v>
      </c>
      <c r="CE336" s="44" t="str">
        <f t="shared" si="82"/>
        <v>中级神器2配件1-13级</v>
      </c>
      <c r="CF336" s="43" t="s">
        <v>1061</v>
      </c>
      <c r="CG336" s="18">
        <f t="shared" si="83"/>
        <v>13</v>
      </c>
      <c r="CH336" s="18" t="str">
        <f t="shared" si="84"/>
        <v>金币</v>
      </c>
      <c r="CI336" s="44"/>
      <c r="CJ336" s="44"/>
      <c r="CK336" s="44"/>
      <c r="CL336" s="44"/>
      <c r="CM336" s="44"/>
      <c r="CN336" s="44"/>
      <c r="CO336" s="44"/>
      <c r="CP336" s="44"/>
      <c r="CQ336" s="44"/>
    </row>
    <row r="337" spans="31:95" ht="16.5" x14ac:dyDescent="0.2">
      <c r="AE337" s="41">
        <v>333</v>
      </c>
      <c r="AF337" s="18">
        <f>MATCH(AE337,游戏节奏!$B$4:$B$103,1)</f>
        <v>100</v>
      </c>
      <c r="AG337" s="41">
        <f t="shared" si="85"/>
        <v>0</v>
      </c>
      <c r="AH337" s="41">
        <f t="shared" si="86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77"/>
        <v>77622</v>
      </c>
      <c r="AM337" s="41">
        <f t="shared" si="78"/>
        <v>2862</v>
      </c>
      <c r="AN337" s="41">
        <f t="shared" si="79"/>
        <v>60499</v>
      </c>
      <c r="CB337" s="44">
        <v>334</v>
      </c>
      <c r="CC337" s="18">
        <f t="shared" si="80"/>
        <v>9</v>
      </c>
      <c r="CD337" s="18">
        <f t="shared" si="81"/>
        <v>1606011</v>
      </c>
      <c r="CE337" s="44" t="str">
        <f t="shared" si="82"/>
        <v>中级神器2配件1-14级</v>
      </c>
      <c r="CF337" s="43" t="s">
        <v>1061</v>
      </c>
      <c r="CG337" s="18">
        <f t="shared" si="83"/>
        <v>14</v>
      </c>
      <c r="CH337" s="18" t="str">
        <f t="shared" si="84"/>
        <v>金币</v>
      </c>
      <c r="CI337" s="44"/>
      <c r="CJ337" s="44"/>
      <c r="CK337" s="44"/>
      <c r="CL337" s="44"/>
      <c r="CM337" s="44"/>
      <c r="CN337" s="44"/>
      <c r="CO337" s="44"/>
      <c r="CP337" s="44"/>
      <c r="CQ337" s="44"/>
    </row>
    <row r="338" spans="31:95" ht="16.5" x14ac:dyDescent="0.2">
      <c r="AE338" s="41">
        <v>334</v>
      </c>
      <c r="AF338" s="18">
        <f>MATCH(AE338,游戏节奏!$B$4:$B$103,1)</f>
        <v>100</v>
      </c>
      <c r="AG338" s="41">
        <f t="shared" si="85"/>
        <v>0</v>
      </c>
      <c r="AH338" s="41">
        <f t="shared" si="86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77"/>
        <v>77622</v>
      </c>
      <c r="AM338" s="41">
        <f t="shared" si="78"/>
        <v>2862</v>
      </c>
      <c r="AN338" s="41">
        <f t="shared" si="79"/>
        <v>60499</v>
      </c>
      <c r="CB338" s="44">
        <v>335</v>
      </c>
      <c r="CC338" s="18">
        <f t="shared" si="80"/>
        <v>9</v>
      </c>
      <c r="CD338" s="18">
        <f t="shared" si="81"/>
        <v>1606011</v>
      </c>
      <c r="CE338" s="44" t="str">
        <f t="shared" si="82"/>
        <v>中级神器2配件1-15级</v>
      </c>
      <c r="CF338" s="43" t="s">
        <v>1061</v>
      </c>
      <c r="CG338" s="18">
        <f t="shared" si="83"/>
        <v>15</v>
      </c>
      <c r="CH338" s="18" t="str">
        <f t="shared" si="84"/>
        <v>金币</v>
      </c>
      <c r="CI338" s="44"/>
      <c r="CJ338" s="44"/>
      <c r="CK338" s="44"/>
      <c r="CL338" s="44"/>
      <c r="CM338" s="44"/>
      <c r="CN338" s="44"/>
      <c r="CO338" s="44"/>
      <c r="CP338" s="44"/>
      <c r="CQ338" s="44"/>
    </row>
    <row r="339" spans="31:95" ht="16.5" x14ac:dyDescent="0.2">
      <c r="AE339" s="41">
        <v>335</v>
      </c>
      <c r="AF339" s="18">
        <f>MATCH(AE339,游戏节奏!$B$4:$B$103,1)</f>
        <v>100</v>
      </c>
      <c r="AG339" s="41">
        <f t="shared" si="85"/>
        <v>0</v>
      </c>
      <c r="AH339" s="41">
        <f t="shared" si="86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77"/>
        <v>77622</v>
      </c>
      <c r="AM339" s="41">
        <f t="shared" si="78"/>
        <v>2862</v>
      </c>
      <c r="AN339" s="41">
        <f t="shared" si="79"/>
        <v>60499</v>
      </c>
      <c r="CB339" s="44">
        <v>336</v>
      </c>
      <c r="CC339" s="18">
        <f t="shared" si="80"/>
        <v>9</v>
      </c>
      <c r="CD339" s="18">
        <f t="shared" si="81"/>
        <v>1606011</v>
      </c>
      <c r="CE339" s="44" t="str">
        <f t="shared" si="82"/>
        <v>中级神器2配件1-16级</v>
      </c>
      <c r="CF339" s="43" t="s">
        <v>1061</v>
      </c>
      <c r="CG339" s="18">
        <f t="shared" si="83"/>
        <v>16</v>
      </c>
      <c r="CH339" s="18" t="str">
        <f t="shared" si="84"/>
        <v>金币</v>
      </c>
      <c r="CI339" s="44"/>
      <c r="CJ339" s="44"/>
      <c r="CK339" s="44"/>
      <c r="CL339" s="44"/>
      <c r="CM339" s="44"/>
      <c r="CN339" s="44"/>
      <c r="CO339" s="44"/>
      <c r="CP339" s="44"/>
      <c r="CQ339" s="44"/>
    </row>
    <row r="340" spans="31:95" ht="16.5" x14ac:dyDescent="0.2">
      <c r="AE340" s="41">
        <v>336</v>
      </c>
      <c r="AF340" s="18">
        <f>MATCH(AE340,游戏节奏!$B$4:$B$103,1)</f>
        <v>100</v>
      </c>
      <c r="AG340" s="41">
        <f t="shared" si="85"/>
        <v>0</v>
      </c>
      <c r="AH340" s="41">
        <f t="shared" si="86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77"/>
        <v>77622</v>
      </c>
      <c r="AM340" s="41">
        <f t="shared" si="78"/>
        <v>2862</v>
      </c>
      <c r="AN340" s="41">
        <f t="shared" si="79"/>
        <v>60499</v>
      </c>
      <c r="CB340" s="44">
        <v>337</v>
      </c>
      <c r="CC340" s="18">
        <f t="shared" si="80"/>
        <v>9</v>
      </c>
      <c r="CD340" s="18">
        <f t="shared" si="81"/>
        <v>1606011</v>
      </c>
      <c r="CE340" s="44" t="str">
        <f t="shared" si="82"/>
        <v>中级神器2配件1-17级</v>
      </c>
      <c r="CF340" s="43" t="s">
        <v>1061</v>
      </c>
      <c r="CG340" s="18">
        <f t="shared" si="83"/>
        <v>17</v>
      </c>
      <c r="CH340" s="18" t="str">
        <f t="shared" si="84"/>
        <v>金币</v>
      </c>
      <c r="CI340" s="44"/>
      <c r="CJ340" s="44"/>
      <c r="CK340" s="44"/>
      <c r="CL340" s="44"/>
      <c r="CM340" s="44"/>
      <c r="CN340" s="44"/>
      <c r="CO340" s="44"/>
      <c r="CP340" s="44"/>
      <c r="CQ340" s="44"/>
    </row>
    <row r="341" spans="31:95" ht="16.5" x14ac:dyDescent="0.2">
      <c r="AE341" s="41">
        <v>337</v>
      </c>
      <c r="AF341" s="18">
        <f>MATCH(AE341,游戏节奏!$B$4:$B$103,1)</f>
        <v>100</v>
      </c>
      <c r="AG341" s="41">
        <f t="shared" si="85"/>
        <v>0</v>
      </c>
      <c r="AH341" s="41">
        <f t="shared" si="86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77"/>
        <v>77622</v>
      </c>
      <c r="AM341" s="41">
        <f t="shared" si="78"/>
        <v>2862</v>
      </c>
      <c r="AN341" s="41">
        <f t="shared" si="79"/>
        <v>60499</v>
      </c>
      <c r="CB341" s="44">
        <v>338</v>
      </c>
      <c r="CC341" s="18">
        <f t="shared" si="80"/>
        <v>9</v>
      </c>
      <c r="CD341" s="18">
        <f t="shared" si="81"/>
        <v>1606011</v>
      </c>
      <c r="CE341" s="44" t="str">
        <f t="shared" si="82"/>
        <v>中级神器2配件1-18级</v>
      </c>
      <c r="CF341" s="43" t="s">
        <v>1061</v>
      </c>
      <c r="CG341" s="18">
        <f t="shared" si="83"/>
        <v>18</v>
      </c>
      <c r="CH341" s="18" t="str">
        <f t="shared" si="84"/>
        <v>金币</v>
      </c>
      <c r="CI341" s="44"/>
      <c r="CJ341" s="44"/>
      <c r="CK341" s="44"/>
      <c r="CL341" s="44"/>
      <c r="CM341" s="44"/>
      <c r="CN341" s="44"/>
      <c r="CO341" s="44"/>
      <c r="CP341" s="44"/>
      <c r="CQ341" s="44"/>
    </row>
    <row r="342" spans="31:95" ht="16.5" x14ac:dyDescent="0.2">
      <c r="AE342" s="41">
        <v>338</v>
      </c>
      <c r="AF342" s="18">
        <f>MATCH(AE342,游戏节奏!$B$4:$B$103,1)</f>
        <v>100</v>
      </c>
      <c r="AG342" s="41">
        <f t="shared" si="85"/>
        <v>0</v>
      </c>
      <c r="AH342" s="41">
        <f t="shared" si="86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77"/>
        <v>77622</v>
      </c>
      <c r="AM342" s="41">
        <f t="shared" si="78"/>
        <v>2862</v>
      </c>
      <c r="AN342" s="41">
        <f t="shared" si="79"/>
        <v>60499</v>
      </c>
      <c r="CB342" s="44">
        <v>339</v>
      </c>
      <c r="CC342" s="18">
        <f t="shared" si="80"/>
        <v>9</v>
      </c>
      <c r="CD342" s="18">
        <f t="shared" si="81"/>
        <v>1606011</v>
      </c>
      <c r="CE342" s="44" t="str">
        <f t="shared" si="82"/>
        <v>中级神器2配件1-19级</v>
      </c>
      <c r="CF342" s="43" t="s">
        <v>1061</v>
      </c>
      <c r="CG342" s="18">
        <f t="shared" si="83"/>
        <v>19</v>
      </c>
      <c r="CH342" s="18" t="str">
        <f t="shared" si="84"/>
        <v>金币</v>
      </c>
      <c r="CI342" s="44"/>
      <c r="CJ342" s="44"/>
      <c r="CK342" s="44"/>
      <c r="CL342" s="44"/>
      <c r="CM342" s="44"/>
      <c r="CN342" s="44"/>
      <c r="CO342" s="44"/>
      <c r="CP342" s="44"/>
      <c r="CQ342" s="44"/>
    </row>
    <row r="343" spans="31:95" ht="16.5" x14ac:dyDescent="0.2">
      <c r="AE343" s="41">
        <v>339</v>
      </c>
      <c r="AF343" s="18">
        <f>MATCH(AE343,游戏节奏!$B$4:$B$103,1)</f>
        <v>100</v>
      </c>
      <c r="AG343" s="41">
        <f t="shared" si="85"/>
        <v>0</v>
      </c>
      <c r="AH343" s="41">
        <f t="shared" si="86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77"/>
        <v>77622</v>
      </c>
      <c r="AM343" s="41">
        <f t="shared" si="78"/>
        <v>2862</v>
      </c>
      <c r="AN343" s="41">
        <f t="shared" si="79"/>
        <v>60499</v>
      </c>
      <c r="CB343" s="44">
        <v>340</v>
      </c>
      <c r="CC343" s="18">
        <f t="shared" si="80"/>
        <v>9</v>
      </c>
      <c r="CD343" s="18">
        <f t="shared" si="81"/>
        <v>1606011</v>
      </c>
      <c r="CE343" s="44" t="str">
        <f t="shared" si="82"/>
        <v>中级神器2配件1-20级</v>
      </c>
      <c r="CF343" s="43" t="s">
        <v>1061</v>
      </c>
      <c r="CG343" s="18">
        <f t="shared" si="83"/>
        <v>20</v>
      </c>
      <c r="CH343" s="18" t="str">
        <f t="shared" si="84"/>
        <v>金币</v>
      </c>
      <c r="CI343" s="44"/>
      <c r="CJ343" s="44"/>
      <c r="CK343" s="44"/>
      <c r="CL343" s="44"/>
      <c r="CM343" s="44"/>
      <c r="CN343" s="44"/>
      <c r="CO343" s="44"/>
      <c r="CP343" s="44"/>
      <c r="CQ343" s="44"/>
    </row>
    <row r="344" spans="31:95" ht="16.5" x14ac:dyDescent="0.2">
      <c r="AE344" s="41">
        <v>340</v>
      </c>
      <c r="AF344" s="18">
        <f>MATCH(AE344,游戏节奏!$B$4:$B$103,1)</f>
        <v>100</v>
      </c>
      <c r="AG344" s="41">
        <f t="shared" si="85"/>
        <v>0</v>
      </c>
      <c r="AH344" s="41">
        <f t="shared" si="86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77"/>
        <v>77622</v>
      </c>
      <c r="AM344" s="41">
        <f t="shared" si="78"/>
        <v>2862</v>
      </c>
      <c r="AN344" s="41">
        <f t="shared" si="79"/>
        <v>60499</v>
      </c>
      <c r="CB344" s="44">
        <v>341</v>
      </c>
      <c r="CC344" s="18">
        <f t="shared" si="80"/>
        <v>9</v>
      </c>
      <c r="CD344" s="18">
        <f t="shared" si="81"/>
        <v>1606011</v>
      </c>
      <c r="CE344" s="44" t="str">
        <f t="shared" si="82"/>
        <v>中级神器2配件1-21级</v>
      </c>
      <c r="CF344" s="43" t="s">
        <v>1061</v>
      </c>
      <c r="CG344" s="18">
        <f t="shared" si="83"/>
        <v>21</v>
      </c>
      <c r="CH344" s="18" t="str">
        <f t="shared" si="84"/>
        <v>金币</v>
      </c>
      <c r="CI344" s="44"/>
      <c r="CJ344" s="44"/>
      <c r="CK344" s="44"/>
      <c r="CL344" s="44"/>
      <c r="CM344" s="44"/>
      <c r="CN344" s="44"/>
      <c r="CO344" s="44"/>
      <c r="CP344" s="44"/>
      <c r="CQ344" s="44"/>
    </row>
    <row r="345" spans="31:95" ht="16.5" x14ac:dyDescent="0.2">
      <c r="AE345" s="41">
        <v>341</v>
      </c>
      <c r="AF345" s="18">
        <f>MATCH(AE345,游戏节奏!$B$4:$B$103,1)</f>
        <v>100</v>
      </c>
      <c r="AG345" s="41">
        <f t="shared" si="85"/>
        <v>0</v>
      </c>
      <c r="AH345" s="41">
        <f t="shared" si="86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77"/>
        <v>77622</v>
      </c>
      <c r="AM345" s="41">
        <f t="shared" si="78"/>
        <v>2862</v>
      </c>
      <c r="AN345" s="41">
        <f t="shared" si="79"/>
        <v>60499</v>
      </c>
      <c r="CB345" s="44">
        <v>342</v>
      </c>
      <c r="CC345" s="18">
        <f t="shared" si="80"/>
        <v>9</v>
      </c>
      <c r="CD345" s="18">
        <f t="shared" si="81"/>
        <v>1606011</v>
      </c>
      <c r="CE345" s="44" t="str">
        <f t="shared" si="82"/>
        <v>中级神器2配件1-22级</v>
      </c>
      <c r="CF345" s="43" t="s">
        <v>1061</v>
      </c>
      <c r="CG345" s="18">
        <f t="shared" si="83"/>
        <v>22</v>
      </c>
      <c r="CH345" s="18" t="str">
        <f t="shared" si="84"/>
        <v>金币</v>
      </c>
      <c r="CI345" s="44"/>
      <c r="CJ345" s="44"/>
      <c r="CK345" s="44"/>
      <c r="CL345" s="44"/>
      <c r="CM345" s="44"/>
      <c r="CN345" s="44"/>
      <c r="CO345" s="44"/>
      <c r="CP345" s="44"/>
      <c r="CQ345" s="44"/>
    </row>
    <row r="346" spans="31:95" ht="16.5" x14ac:dyDescent="0.2">
      <c r="AE346" s="41">
        <v>342</v>
      </c>
      <c r="AF346" s="18">
        <f>MATCH(AE346,游戏节奏!$B$4:$B$103,1)</f>
        <v>100</v>
      </c>
      <c r="AG346" s="41">
        <f t="shared" si="85"/>
        <v>0</v>
      </c>
      <c r="AH346" s="41">
        <f t="shared" si="86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77"/>
        <v>77622</v>
      </c>
      <c r="AM346" s="41">
        <f t="shared" si="78"/>
        <v>2862</v>
      </c>
      <c r="AN346" s="41">
        <f t="shared" si="79"/>
        <v>60499</v>
      </c>
      <c r="CB346" s="44">
        <v>343</v>
      </c>
      <c r="CC346" s="18">
        <f t="shared" si="80"/>
        <v>9</v>
      </c>
      <c r="CD346" s="18">
        <f t="shared" si="81"/>
        <v>1606011</v>
      </c>
      <c r="CE346" s="44" t="str">
        <f t="shared" si="82"/>
        <v>中级神器2配件1-23级</v>
      </c>
      <c r="CF346" s="43" t="s">
        <v>1061</v>
      </c>
      <c r="CG346" s="18">
        <f t="shared" si="83"/>
        <v>23</v>
      </c>
      <c r="CH346" s="18" t="str">
        <f t="shared" si="84"/>
        <v>金币</v>
      </c>
      <c r="CI346" s="44"/>
      <c r="CJ346" s="44"/>
      <c r="CK346" s="44"/>
      <c r="CL346" s="44"/>
      <c r="CM346" s="44"/>
      <c r="CN346" s="44"/>
      <c r="CO346" s="44"/>
      <c r="CP346" s="44"/>
      <c r="CQ346" s="44"/>
    </row>
    <row r="347" spans="31:95" ht="16.5" x14ac:dyDescent="0.2">
      <c r="AE347" s="41">
        <v>343</v>
      </c>
      <c r="AF347" s="18">
        <f>MATCH(AE347,游戏节奏!$B$4:$B$103,1)</f>
        <v>100</v>
      </c>
      <c r="AG347" s="41">
        <f t="shared" si="85"/>
        <v>0</v>
      </c>
      <c r="AH347" s="41">
        <f t="shared" si="86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77"/>
        <v>77622</v>
      </c>
      <c r="AM347" s="41">
        <f t="shared" si="78"/>
        <v>2862</v>
      </c>
      <c r="AN347" s="41">
        <f t="shared" si="79"/>
        <v>60499</v>
      </c>
      <c r="CB347" s="44">
        <v>344</v>
      </c>
      <c r="CC347" s="18">
        <f t="shared" si="80"/>
        <v>9</v>
      </c>
      <c r="CD347" s="18">
        <f t="shared" si="81"/>
        <v>1606011</v>
      </c>
      <c r="CE347" s="44" t="str">
        <f t="shared" si="82"/>
        <v>中级神器2配件1-24级</v>
      </c>
      <c r="CF347" s="43" t="s">
        <v>1061</v>
      </c>
      <c r="CG347" s="18">
        <f t="shared" si="83"/>
        <v>24</v>
      </c>
      <c r="CH347" s="18" t="str">
        <f t="shared" si="84"/>
        <v>金币</v>
      </c>
      <c r="CI347" s="44"/>
      <c r="CJ347" s="44"/>
      <c r="CK347" s="44"/>
      <c r="CL347" s="44"/>
      <c r="CM347" s="44"/>
      <c r="CN347" s="44"/>
      <c r="CO347" s="44"/>
      <c r="CP347" s="44"/>
      <c r="CQ347" s="44"/>
    </row>
    <row r="348" spans="31:95" ht="16.5" x14ac:dyDescent="0.2">
      <c r="AE348" s="41">
        <v>344</v>
      </c>
      <c r="AF348" s="18">
        <f>MATCH(AE348,游戏节奏!$B$4:$B$103,1)</f>
        <v>100</v>
      </c>
      <c r="AG348" s="41">
        <f t="shared" si="85"/>
        <v>0</v>
      </c>
      <c r="AH348" s="41">
        <f t="shared" si="86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77"/>
        <v>77622</v>
      </c>
      <c r="AM348" s="41">
        <f t="shared" si="78"/>
        <v>2862</v>
      </c>
      <c r="AN348" s="41">
        <f t="shared" si="79"/>
        <v>60499</v>
      </c>
      <c r="CB348" s="44">
        <v>345</v>
      </c>
      <c r="CC348" s="18">
        <f t="shared" si="80"/>
        <v>9</v>
      </c>
      <c r="CD348" s="18">
        <f t="shared" si="81"/>
        <v>1606011</v>
      </c>
      <c r="CE348" s="44" t="str">
        <f t="shared" si="82"/>
        <v>中级神器2配件1-25级</v>
      </c>
      <c r="CF348" s="43" t="s">
        <v>1061</v>
      </c>
      <c r="CG348" s="18">
        <f t="shared" si="83"/>
        <v>25</v>
      </c>
      <c r="CH348" s="18" t="str">
        <f t="shared" si="84"/>
        <v>金币</v>
      </c>
      <c r="CI348" s="44"/>
      <c r="CJ348" s="44"/>
      <c r="CK348" s="44"/>
      <c r="CL348" s="44"/>
      <c r="CM348" s="44"/>
      <c r="CN348" s="44"/>
      <c r="CO348" s="44"/>
      <c r="CP348" s="44"/>
      <c r="CQ348" s="44"/>
    </row>
    <row r="349" spans="31:95" ht="16.5" x14ac:dyDescent="0.2">
      <c r="AE349" s="41">
        <v>345</v>
      </c>
      <c r="AF349" s="18">
        <f>MATCH(AE349,游戏节奏!$B$4:$B$103,1)</f>
        <v>100</v>
      </c>
      <c r="AG349" s="41">
        <f t="shared" si="85"/>
        <v>0</v>
      </c>
      <c r="AH349" s="41">
        <f t="shared" si="86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77"/>
        <v>77622</v>
      </c>
      <c r="AM349" s="41">
        <f t="shared" si="78"/>
        <v>2862</v>
      </c>
      <c r="AN349" s="41">
        <f t="shared" si="79"/>
        <v>60499</v>
      </c>
      <c r="CB349" s="44">
        <v>346</v>
      </c>
      <c r="CC349" s="18">
        <f t="shared" si="80"/>
        <v>9</v>
      </c>
      <c r="CD349" s="18">
        <f t="shared" si="81"/>
        <v>1606011</v>
      </c>
      <c r="CE349" s="44" t="str">
        <f t="shared" si="82"/>
        <v>中级神器2配件1-26级</v>
      </c>
      <c r="CF349" s="43" t="s">
        <v>1061</v>
      </c>
      <c r="CG349" s="18">
        <f t="shared" si="83"/>
        <v>26</v>
      </c>
      <c r="CH349" s="18" t="str">
        <f t="shared" si="84"/>
        <v>金币</v>
      </c>
      <c r="CI349" s="44"/>
      <c r="CJ349" s="44"/>
      <c r="CK349" s="44"/>
      <c r="CL349" s="44"/>
      <c r="CM349" s="44"/>
      <c r="CN349" s="44"/>
      <c r="CO349" s="44"/>
      <c r="CP349" s="44"/>
      <c r="CQ349" s="44"/>
    </row>
    <row r="350" spans="31:95" ht="16.5" x14ac:dyDescent="0.2">
      <c r="AE350" s="41">
        <v>346</v>
      </c>
      <c r="AF350" s="18">
        <f>MATCH(AE350,游戏节奏!$B$4:$B$103,1)</f>
        <v>100</v>
      </c>
      <c r="AG350" s="41">
        <f t="shared" si="85"/>
        <v>0</v>
      </c>
      <c r="AH350" s="41">
        <f t="shared" si="86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77"/>
        <v>77622</v>
      </c>
      <c r="AM350" s="41">
        <f t="shared" si="78"/>
        <v>2862</v>
      </c>
      <c r="AN350" s="41">
        <f t="shared" si="79"/>
        <v>60499</v>
      </c>
      <c r="CB350" s="44">
        <v>347</v>
      </c>
      <c r="CC350" s="18">
        <f t="shared" si="80"/>
        <v>9</v>
      </c>
      <c r="CD350" s="18">
        <f t="shared" si="81"/>
        <v>1606011</v>
      </c>
      <c r="CE350" s="44" t="str">
        <f t="shared" si="82"/>
        <v>中级神器2配件1-27级</v>
      </c>
      <c r="CF350" s="43" t="s">
        <v>1061</v>
      </c>
      <c r="CG350" s="18">
        <f t="shared" si="83"/>
        <v>27</v>
      </c>
      <c r="CH350" s="18" t="str">
        <f t="shared" si="84"/>
        <v>金币</v>
      </c>
      <c r="CI350" s="44"/>
      <c r="CJ350" s="44"/>
      <c r="CK350" s="44"/>
      <c r="CL350" s="44"/>
      <c r="CM350" s="44"/>
      <c r="CN350" s="44"/>
      <c r="CO350" s="44"/>
      <c r="CP350" s="44"/>
      <c r="CQ350" s="44"/>
    </row>
    <row r="351" spans="31:95" ht="16.5" x14ac:dyDescent="0.2">
      <c r="AE351" s="41">
        <v>347</v>
      </c>
      <c r="AF351" s="18">
        <f>MATCH(AE351,游戏节奏!$B$4:$B$103,1)</f>
        <v>100</v>
      </c>
      <c r="AG351" s="41">
        <f t="shared" si="85"/>
        <v>0</v>
      </c>
      <c r="AH351" s="41">
        <f t="shared" si="86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77"/>
        <v>77622</v>
      </c>
      <c r="AM351" s="41">
        <f t="shared" si="78"/>
        <v>2862</v>
      </c>
      <c r="AN351" s="41">
        <f t="shared" si="79"/>
        <v>60499</v>
      </c>
      <c r="CB351" s="44">
        <v>348</v>
      </c>
      <c r="CC351" s="18">
        <f t="shared" si="80"/>
        <v>9</v>
      </c>
      <c r="CD351" s="18">
        <f t="shared" si="81"/>
        <v>1606011</v>
      </c>
      <c r="CE351" s="44" t="str">
        <f t="shared" si="82"/>
        <v>中级神器2配件1-28级</v>
      </c>
      <c r="CF351" s="43" t="s">
        <v>1061</v>
      </c>
      <c r="CG351" s="18">
        <f t="shared" si="83"/>
        <v>28</v>
      </c>
      <c r="CH351" s="18" t="str">
        <f t="shared" si="84"/>
        <v>金币</v>
      </c>
      <c r="CI351" s="44"/>
      <c r="CJ351" s="44"/>
      <c r="CK351" s="44"/>
      <c r="CL351" s="44"/>
      <c r="CM351" s="44"/>
      <c r="CN351" s="44"/>
      <c r="CO351" s="44"/>
      <c r="CP351" s="44"/>
      <c r="CQ351" s="44"/>
    </row>
    <row r="352" spans="31:95" ht="16.5" x14ac:dyDescent="0.2">
      <c r="AE352" s="41">
        <v>348</v>
      </c>
      <c r="AF352" s="18">
        <f>MATCH(AE352,游戏节奏!$B$4:$B$103,1)</f>
        <v>100</v>
      </c>
      <c r="AG352" s="41">
        <f t="shared" si="85"/>
        <v>0</v>
      </c>
      <c r="AH352" s="41">
        <f t="shared" si="86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77"/>
        <v>77622</v>
      </c>
      <c r="AM352" s="41">
        <f t="shared" si="78"/>
        <v>2862</v>
      </c>
      <c r="AN352" s="41">
        <f t="shared" si="79"/>
        <v>60499</v>
      </c>
      <c r="CB352" s="44">
        <v>349</v>
      </c>
      <c r="CC352" s="18">
        <f t="shared" si="80"/>
        <v>9</v>
      </c>
      <c r="CD352" s="18">
        <f t="shared" si="81"/>
        <v>1606011</v>
      </c>
      <c r="CE352" s="44" t="str">
        <f t="shared" si="82"/>
        <v>中级神器2配件1-29级</v>
      </c>
      <c r="CF352" s="43" t="s">
        <v>1061</v>
      </c>
      <c r="CG352" s="18">
        <f t="shared" si="83"/>
        <v>29</v>
      </c>
      <c r="CH352" s="18" t="str">
        <f t="shared" si="84"/>
        <v>金币</v>
      </c>
      <c r="CI352" s="44"/>
      <c r="CJ352" s="44"/>
      <c r="CK352" s="44"/>
      <c r="CL352" s="44"/>
      <c r="CM352" s="44"/>
      <c r="CN352" s="44"/>
      <c r="CO352" s="44"/>
      <c r="CP352" s="44"/>
      <c r="CQ352" s="44"/>
    </row>
    <row r="353" spans="31:95" ht="16.5" x14ac:dyDescent="0.2">
      <c r="AE353" s="41">
        <v>349</v>
      </c>
      <c r="AF353" s="18">
        <f>MATCH(AE353,游戏节奏!$B$4:$B$103,1)</f>
        <v>100</v>
      </c>
      <c r="AG353" s="41">
        <f t="shared" si="85"/>
        <v>0</v>
      </c>
      <c r="AH353" s="41">
        <f t="shared" si="86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77"/>
        <v>77622</v>
      </c>
      <c r="AM353" s="41">
        <f t="shared" si="78"/>
        <v>2862</v>
      </c>
      <c r="AN353" s="41">
        <f t="shared" si="79"/>
        <v>60499</v>
      </c>
      <c r="CB353" s="44">
        <v>350</v>
      </c>
      <c r="CC353" s="18">
        <f t="shared" si="80"/>
        <v>9</v>
      </c>
      <c r="CD353" s="18">
        <f t="shared" si="81"/>
        <v>1606011</v>
      </c>
      <c r="CE353" s="44" t="str">
        <f t="shared" si="82"/>
        <v>中级神器2配件1-30级</v>
      </c>
      <c r="CF353" s="43" t="s">
        <v>1061</v>
      </c>
      <c r="CG353" s="18">
        <f t="shared" si="83"/>
        <v>30</v>
      </c>
      <c r="CH353" s="18" t="str">
        <f t="shared" si="84"/>
        <v>金币</v>
      </c>
      <c r="CI353" s="44"/>
      <c r="CJ353" s="44"/>
      <c r="CK353" s="44"/>
      <c r="CL353" s="44"/>
      <c r="CM353" s="44"/>
      <c r="CN353" s="44"/>
      <c r="CO353" s="44"/>
      <c r="CP353" s="44"/>
      <c r="CQ353" s="44"/>
    </row>
    <row r="354" spans="31:95" ht="16.5" x14ac:dyDescent="0.2">
      <c r="AE354" s="41">
        <v>350</v>
      </c>
      <c r="AF354" s="18">
        <f>MATCH(AE354,游戏节奏!$B$4:$B$103,1)</f>
        <v>100</v>
      </c>
      <c r="AG354" s="41">
        <f t="shared" si="85"/>
        <v>0</v>
      </c>
      <c r="AH354" s="41">
        <f t="shared" si="86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77"/>
        <v>77622</v>
      </c>
      <c r="AM354" s="41">
        <f t="shared" si="78"/>
        <v>2862</v>
      </c>
      <c r="AN354" s="41">
        <f t="shared" si="79"/>
        <v>60499</v>
      </c>
      <c r="CB354" s="44">
        <v>351</v>
      </c>
      <c r="CC354" s="18">
        <f t="shared" si="80"/>
        <v>9</v>
      </c>
      <c r="CD354" s="18">
        <f t="shared" si="81"/>
        <v>1606011</v>
      </c>
      <c r="CE354" s="44" t="str">
        <f t="shared" si="82"/>
        <v>中级神器2配件1-31级</v>
      </c>
      <c r="CF354" s="43" t="s">
        <v>1061</v>
      </c>
      <c r="CG354" s="18">
        <f t="shared" si="83"/>
        <v>31</v>
      </c>
      <c r="CH354" s="18" t="str">
        <f t="shared" si="84"/>
        <v>金币</v>
      </c>
      <c r="CI354" s="44"/>
      <c r="CJ354" s="44"/>
      <c r="CK354" s="44"/>
      <c r="CL354" s="44"/>
      <c r="CM354" s="44"/>
      <c r="CN354" s="44"/>
      <c r="CO354" s="44"/>
      <c r="CP354" s="44"/>
      <c r="CQ354" s="44"/>
    </row>
    <row r="355" spans="31:95" ht="16.5" x14ac:dyDescent="0.2">
      <c r="AE355" s="41">
        <v>351</v>
      </c>
      <c r="AF355" s="18">
        <f>MATCH(AE355,游戏节奏!$B$4:$B$103,1)</f>
        <v>100</v>
      </c>
      <c r="AG355" s="41">
        <f t="shared" si="85"/>
        <v>0</v>
      </c>
      <c r="AH355" s="41">
        <f t="shared" si="86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77"/>
        <v>77622</v>
      </c>
      <c r="AM355" s="41">
        <f t="shared" si="78"/>
        <v>2862</v>
      </c>
      <c r="AN355" s="41">
        <f t="shared" si="79"/>
        <v>60499</v>
      </c>
      <c r="CB355" s="44">
        <v>352</v>
      </c>
      <c r="CC355" s="18">
        <f t="shared" si="80"/>
        <v>9</v>
      </c>
      <c r="CD355" s="18">
        <f t="shared" si="81"/>
        <v>1606011</v>
      </c>
      <c r="CE355" s="44" t="str">
        <f t="shared" si="82"/>
        <v>中级神器2配件1-32级</v>
      </c>
      <c r="CF355" s="43" t="s">
        <v>1061</v>
      </c>
      <c r="CG355" s="18">
        <f t="shared" si="83"/>
        <v>32</v>
      </c>
      <c r="CH355" s="18" t="str">
        <f t="shared" si="84"/>
        <v>金币</v>
      </c>
      <c r="CI355" s="44"/>
      <c r="CJ355" s="44"/>
      <c r="CK355" s="44"/>
      <c r="CL355" s="44"/>
      <c r="CM355" s="44"/>
      <c r="CN355" s="44"/>
      <c r="CO355" s="44"/>
      <c r="CP355" s="44"/>
      <c r="CQ355" s="44"/>
    </row>
    <row r="356" spans="31:95" ht="16.5" x14ac:dyDescent="0.2">
      <c r="AE356" s="41">
        <v>352</v>
      </c>
      <c r="AF356" s="18">
        <f>MATCH(AE356,游戏节奏!$B$4:$B$103,1)</f>
        <v>100</v>
      </c>
      <c r="AG356" s="41">
        <f t="shared" si="85"/>
        <v>0</v>
      </c>
      <c r="AH356" s="41">
        <f t="shared" si="86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77"/>
        <v>77622</v>
      </c>
      <c r="AM356" s="41">
        <f t="shared" si="78"/>
        <v>2862</v>
      </c>
      <c r="AN356" s="41">
        <f t="shared" si="79"/>
        <v>60499</v>
      </c>
      <c r="CB356" s="44">
        <v>353</v>
      </c>
      <c r="CC356" s="18">
        <f t="shared" si="80"/>
        <v>9</v>
      </c>
      <c r="CD356" s="18">
        <f t="shared" si="81"/>
        <v>1606011</v>
      </c>
      <c r="CE356" s="44" t="str">
        <f t="shared" si="82"/>
        <v>中级神器2配件1-33级</v>
      </c>
      <c r="CF356" s="43" t="s">
        <v>1061</v>
      </c>
      <c r="CG356" s="18">
        <f t="shared" si="83"/>
        <v>33</v>
      </c>
      <c r="CH356" s="18" t="str">
        <f t="shared" si="84"/>
        <v>金币</v>
      </c>
      <c r="CI356" s="44"/>
      <c r="CJ356" s="44"/>
      <c r="CK356" s="44"/>
      <c r="CL356" s="44"/>
      <c r="CM356" s="44"/>
      <c r="CN356" s="44"/>
      <c r="CO356" s="44"/>
      <c r="CP356" s="44"/>
      <c r="CQ356" s="44"/>
    </row>
    <row r="357" spans="31:95" ht="16.5" x14ac:dyDescent="0.2">
      <c r="AE357" s="41">
        <v>353</v>
      </c>
      <c r="AF357" s="18">
        <f>MATCH(AE357,游戏节奏!$B$4:$B$103,1)</f>
        <v>100</v>
      </c>
      <c r="AG357" s="41">
        <f t="shared" si="85"/>
        <v>0</v>
      </c>
      <c r="AH357" s="41">
        <f t="shared" si="86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77"/>
        <v>77622</v>
      </c>
      <c r="AM357" s="41">
        <f t="shared" si="78"/>
        <v>2862</v>
      </c>
      <c r="AN357" s="41">
        <f t="shared" si="79"/>
        <v>60499</v>
      </c>
      <c r="CB357" s="44">
        <v>354</v>
      </c>
      <c r="CC357" s="18">
        <f t="shared" si="80"/>
        <v>9</v>
      </c>
      <c r="CD357" s="18">
        <f t="shared" si="81"/>
        <v>1606011</v>
      </c>
      <c r="CE357" s="44" t="str">
        <f t="shared" si="82"/>
        <v>中级神器2配件1-34级</v>
      </c>
      <c r="CF357" s="43" t="s">
        <v>1061</v>
      </c>
      <c r="CG357" s="18">
        <f t="shared" si="83"/>
        <v>34</v>
      </c>
      <c r="CH357" s="18" t="str">
        <f t="shared" si="84"/>
        <v>金币</v>
      </c>
      <c r="CI357" s="44"/>
      <c r="CJ357" s="44"/>
      <c r="CK357" s="44"/>
      <c r="CL357" s="44"/>
      <c r="CM357" s="44"/>
      <c r="CN357" s="44"/>
      <c r="CO357" s="44"/>
      <c r="CP357" s="44"/>
      <c r="CQ357" s="44"/>
    </row>
    <row r="358" spans="31:95" ht="16.5" x14ac:dyDescent="0.2">
      <c r="AE358" s="41">
        <v>354</v>
      </c>
      <c r="AF358" s="18">
        <f>MATCH(AE358,游戏节奏!$B$4:$B$103,1)</f>
        <v>100</v>
      </c>
      <c r="AG358" s="41">
        <f t="shared" si="85"/>
        <v>0</v>
      </c>
      <c r="AH358" s="41">
        <f t="shared" si="86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77"/>
        <v>77622</v>
      </c>
      <c r="AM358" s="41">
        <f t="shared" si="78"/>
        <v>2862</v>
      </c>
      <c r="AN358" s="41">
        <f t="shared" si="79"/>
        <v>60499</v>
      </c>
      <c r="CB358" s="44">
        <v>355</v>
      </c>
      <c r="CC358" s="18">
        <f t="shared" si="80"/>
        <v>9</v>
      </c>
      <c r="CD358" s="18">
        <f t="shared" si="81"/>
        <v>1606011</v>
      </c>
      <c r="CE358" s="44" t="str">
        <f t="shared" si="82"/>
        <v>中级神器2配件1-35级</v>
      </c>
      <c r="CF358" s="43" t="s">
        <v>1061</v>
      </c>
      <c r="CG358" s="18">
        <f t="shared" si="83"/>
        <v>35</v>
      </c>
      <c r="CH358" s="18" t="str">
        <f t="shared" si="84"/>
        <v>金币</v>
      </c>
      <c r="CI358" s="44"/>
      <c r="CJ358" s="44"/>
      <c r="CK358" s="44"/>
      <c r="CL358" s="44"/>
      <c r="CM358" s="44"/>
      <c r="CN358" s="44"/>
      <c r="CO358" s="44"/>
      <c r="CP358" s="44"/>
      <c r="CQ358" s="44"/>
    </row>
    <row r="359" spans="31:95" ht="16.5" x14ac:dyDescent="0.2">
      <c r="AE359" s="41">
        <v>355</v>
      </c>
      <c r="AF359" s="18">
        <f>MATCH(AE359,游戏节奏!$B$4:$B$103,1)</f>
        <v>100</v>
      </c>
      <c r="AG359" s="41">
        <f t="shared" si="85"/>
        <v>0</v>
      </c>
      <c r="AH359" s="41">
        <f t="shared" si="86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77"/>
        <v>77622</v>
      </c>
      <c r="AM359" s="41">
        <f t="shared" si="78"/>
        <v>2862</v>
      </c>
      <c r="AN359" s="41">
        <f t="shared" si="79"/>
        <v>60499</v>
      </c>
      <c r="CB359" s="44">
        <v>356</v>
      </c>
      <c r="CC359" s="18">
        <f t="shared" si="80"/>
        <v>9</v>
      </c>
      <c r="CD359" s="18">
        <f t="shared" si="81"/>
        <v>1606011</v>
      </c>
      <c r="CE359" s="44" t="str">
        <f t="shared" si="82"/>
        <v>中级神器2配件1-36级</v>
      </c>
      <c r="CF359" s="43" t="s">
        <v>1061</v>
      </c>
      <c r="CG359" s="18">
        <f t="shared" si="83"/>
        <v>36</v>
      </c>
      <c r="CH359" s="18" t="str">
        <f t="shared" si="84"/>
        <v>金币</v>
      </c>
      <c r="CI359" s="44"/>
      <c r="CJ359" s="44"/>
      <c r="CK359" s="44"/>
      <c r="CL359" s="44"/>
      <c r="CM359" s="44"/>
      <c r="CN359" s="44"/>
      <c r="CO359" s="44"/>
      <c r="CP359" s="44"/>
      <c r="CQ359" s="44"/>
    </row>
    <row r="360" spans="31:95" ht="16.5" x14ac:dyDescent="0.2">
      <c r="AE360" s="41">
        <v>356</v>
      </c>
      <c r="AF360" s="18">
        <f>MATCH(AE360,游戏节奏!$B$4:$B$103,1)</f>
        <v>100</v>
      </c>
      <c r="AG360" s="41">
        <f t="shared" si="85"/>
        <v>0</v>
      </c>
      <c r="AH360" s="41">
        <f t="shared" si="86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77"/>
        <v>77622</v>
      </c>
      <c r="AM360" s="41">
        <f t="shared" si="78"/>
        <v>2862</v>
      </c>
      <c r="AN360" s="41">
        <f t="shared" si="79"/>
        <v>60499</v>
      </c>
      <c r="CB360" s="44">
        <v>357</v>
      </c>
      <c r="CC360" s="18">
        <f t="shared" si="80"/>
        <v>9</v>
      </c>
      <c r="CD360" s="18">
        <f t="shared" si="81"/>
        <v>1606011</v>
      </c>
      <c r="CE360" s="44" t="str">
        <f t="shared" si="82"/>
        <v>中级神器2配件1-37级</v>
      </c>
      <c r="CF360" s="43" t="s">
        <v>1061</v>
      </c>
      <c r="CG360" s="18">
        <f t="shared" si="83"/>
        <v>37</v>
      </c>
      <c r="CH360" s="18" t="str">
        <f t="shared" si="84"/>
        <v>金币</v>
      </c>
      <c r="CI360" s="44"/>
      <c r="CJ360" s="44"/>
      <c r="CK360" s="44"/>
      <c r="CL360" s="44"/>
      <c r="CM360" s="44"/>
      <c r="CN360" s="44"/>
      <c r="CO360" s="44"/>
      <c r="CP360" s="44"/>
      <c r="CQ360" s="44"/>
    </row>
    <row r="361" spans="31:95" ht="16.5" x14ac:dyDescent="0.2">
      <c r="AE361" s="41">
        <v>357</v>
      </c>
      <c r="AF361" s="18">
        <f>MATCH(AE361,游戏节奏!$B$4:$B$103,1)</f>
        <v>100</v>
      </c>
      <c r="AG361" s="41">
        <f t="shared" si="85"/>
        <v>0</v>
      </c>
      <c r="AH361" s="41">
        <f t="shared" si="86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87">INT(AI361/AI$2*AG$2+AI361)</f>
        <v>77622</v>
      </c>
      <c r="AM361" s="41">
        <f t="shared" ref="AM361:AM404" si="88">INT(AJ361/AJ$2*AH$2+AJ361)</f>
        <v>2862</v>
      </c>
      <c r="AN361" s="41">
        <f t="shared" ref="AN361:AN404" si="89">INT(AK361/AK$2*AI$2+AK361)</f>
        <v>60499</v>
      </c>
      <c r="CB361" s="44">
        <v>358</v>
      </c>
      <c r="CC361" s="18">
        <f t="shared" si="80"/>
        <v>9</v>
      </c>
      <c r="CD361" s="18">
        <f t="shared" si="81"/>
        <v>1606011</v>
      </c>
      <c r="CE361" s="44" t="str">
        <f t="shared" si="82"/>
        <v>中级神器2配件1-38级</v>
      </c>
      <c r="CF361" s="43" t="s">
        <v>1061</v>
      </c>
      <c r="CG361" s="18">
        <f t="shared" si="83"/>
        <v>38</v>
      </c>
      <c r="CH361" s="18" t="str">
        <f t="shared" si="84"/>
        <v>金币</v>
      </c>
      <c r="CI361" s="44"/>
      <c r="CJ361" s="44"/>
      <c r="CK361" s="44"/>
      <c r="CL361" s="44"/>
      <c r="CM361" s="44"/>
      <c r="CN361" s="44"/>
      <c r="CO361" s="44"/>
      <c r="CP361" s="44"/>
      <c r="CQ361" s="44"/>
    </row>
    <row r="362" spans="31:95" ht="16.5" x14ac:dyDescent="0.2">
      <c r="AE362" s="41">
        <v>358</v>
      </c>
      <c r="AF362" s="18">
        <f>MATCH(AE362,游戏节奏!$B$4:$B$103,1)</f>
        <v>100</v>
      </c>
      <c r="AG362" s="41">
        <f t="shared" si="85"/>
        <v>0</v>
      </c>
      <c r="AH362" s="41">
        <f t="shared" si="86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87"/>
        <v>77622</v>
      </c>
      <c r="AM362" s="41">
        <f t="shared" si="88"/>
        <v>2862</v>
      </c>
      <c r="AN362" s="41">
        <f t="shared" si="89"/>
        <v>60499</v>
      </c>
      <c r="CB362" s="44">
        <v>359</v>
      </c>
      <c r="CC362" s="18">
        <f t="shared" si="80"/>
        <v>9</v>
      </c>
      <c r="CD362" s="18">
        <f t="shared" si="81"/>
        <v>1606011</v>
      </c>
      <c r="CE362" s="44" t="str">
        <f t="shared" si="82"/>
        <v>中级神器2配件1-39级</v>
      </c>
      <c r="CF362" s="43" t="s">
        <v>1061</v>
      </c>
      <c r="CG362" s="18">
        <f t="shared" si="83"/>
        <v>39</v>
      </c>
      <c r="CH362" s="18" t="str">
        <f t="shared" si="84"/>
        <v>金币</v>
      </c>
      <c r="CI362" s="44"/>
      <c r="CJ362" s="44"/>
      <c r="CK362" s="44"/>
      <c r="CL362" s="44"/>
      <c r="CM362" s="44"/>
      <c r="CN362" s="44"/>
      <c r="CO362" s="44"/>
      <c r="CP362" s="44"/>
      <c r="CQ362" s="44"/>
    </row>
    <row r="363" spans="31:95" ht="16.5" x14ac:dyDescent="0.2">
      <c r="AE363" s="41">
        <v>359</v>
      </c>
      <c r="AF363" s="18">
        <f>MATCH(AE363,游戏节奏!$B$4:$B$103,1)</f>
        <v>100</v>
      </c>
      <c r="AG363" s="41">
        <f t="shared" si="85"/>
        <v>0</v>
      </c>
      <c r="AH363" s="41">
        <f t="shared" si="86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87"/>
        <v>77622</v>
      </c>
      <c r="AM363" s="41">
        <f t="shared" si="88"/>
        <v>2862</v>
      </c>
      <c r="AN363" s="41">
        <f t="shared" si="89"/>
        <v>60499</v>
      </c>
      <c r="CB363" s="44">
        <v>360</v>
      </c>
      <c r="CC363" s="18">
        <f t="shared" si="80"/>
        <v>9</v>
      </c>
      <c r="CD363" s="18">
        <f t="shared" si="81"/>
        <v>1606011</v>
      </c>
      <c r="CE363" s="44" t="str">
        <f t="shared" si="82"/>
        <v>中级神器2配件1-40级</v>
      </c>
      <c r="CF363" s="43" t="s">
        <v>1061</v>
      </c>
      <c r="CG363" s="18">
        <f t="shared" si="83"/>
        <v>40</v>
      </c>
      <c r="CH363" s="18" t="str">
        <f t="shared" si="84"/>
        <v>金币</v>
      </c>
      <c r="CI363" s="44"/>
      <c r="CJ363" s="44"/>
      <c r="CK363" s="44"/>
      <c r="CL363" s="44"/>
      <c r="CM363" s="44"/>
      <c r="CN363" s="44"/>
      <c r="CO363" s="44"/>
      <c r="CP363" s="44"/>
      <c r="CQ363" s="44"/>
    </row>
    <row r="364" spans="31:95" ht="16.5" x14ac:dyDescent="0.2">
      <c r="AE364" s="41">
        <v>360</v>
      </c>
      <c r="AF364" s="18">
        <f>MATCH(AE364,游戏节奏!$B$4:$B$103,1)</f>
        <v>100</v>
      </c>
      <c r="AG364" s="41">
        <f t="shared" si="85"/>
        <v>0</v>
      </c>
      <c r="AH364" s="41">
        <f t="shared" si="86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87"/>
        <v>77622</v>
      </c>
      <c r="AM364" s="41">
        <f t="shared" si="88"/>
        <v>2862</v>
      </c>
      <c r="AN364" s="41">
        <f t="shared" si="89"/>
        <v>60499</v>
      </c>
      <c r="CB364" s="44">
        <v>361</v>
      </c>
      <c r="CC364" s="18">
        <f t="shared" si="80"/>
        <v>10</v>
      </c>
      <c r="CD364" s="18">
        <f t="shared" si="81"/>
        <v>1606012</v>
      </c>
      <c r="CE364" s="44" t="str">
        <f t="shared" si="82"/>
        <v>中级神器2配件2-1级</v>
      </c>
      <c r="CF364" s="43" t="s">
        <v>1061</v>
      </c>
      <c r="CG364" s="18">
        <f t="shared" si="83"/>
        <v>1</v>
      </c>
      <c r="CH364" s="18" t="str">
        <f t="shared" si="84"/>
        <v>中级神器2配件2激活</v>
      </c>
      <c r="CI364" s="44"/>
      <c r="CJ364" s="44"/>
      <c r="CK364" s="44"/>
      <c r="CL364" s="44"/>
      <c r="CM364" s="44"/>
      <c r="CN364" s="44"/>
      <c r="CO364" s="44"/>
      <c r="CP364" s="44"/>
      <c r="CQ364" s="44"/>
    </row>
    <row r="365" spans="31:95" ht="16.5" x14ac:dyDescent="0.2">
      <c r="AE365" s="41">
        <v>361</v>
      </c>
      <c r="AF365" s="18">
        <f>MATCH(AE365,游戏节奏!$B$4:$B$103,1)</f>
        <v>100</v>
      </c>
      <c r="AG365" s="41">
        <f t="shared" si="85"/>
        <v>0</v>
      </c>
      <c r="AH365" s="41">
        <f t="shared" si="86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87"/>
        <v>77622</v>
      </c>
      <c r="AM365" s="41">
        <f t="shared" si="88"/>
        <v>2862</v>
      </c>
      <c r="AN365" s="41">
        <f t="shared" si="89"/>
        <v>60499</v>
      </c>
      <c r="CB365" s="44">
        <v>362</v>
      </c>
      <c r="CC365" s="18">
        <f t="shared" si="80"/>
        <v>10</v>
      </c>
      <c r="CD365" s="18">
        <f t="shared" si="81"/>
        <v>1606012</v>
      </c>
      <c r="CE365" s="44" t="str">
        <f t="shared" si="82"/>
        <v>中级神器2配件2-2级</v>
      </c>
      <c r="CF365" s="43" t="s">
        <v>1061</v>
      </c>
      <c r="CG365" s="18">
        <f t="shared" si="83"/>
        <v>2</v>
      </c>
      <c r="CH365" s="18" t="str">
        <f t="shared" si="84"/>
        <v>金币</v>
      </c>
      <c r="CI365" s="44"/>
      <c r="CJ365" s="44"/>
      <c r="CK365" s="44"/>
      <c r="CL365" s="44"/>
      <c r="CM365" s="44"/>
      <c r="CN365" s="44"/>
      <c r="CO365" s="44"/>
      <c r="CP365" s="44"/>
      <c r="CQ365" s="44"/>
    </row>
    <row r="366" spans="31:95" ht="16.5" x14ac:dyDescent="0.2">
      <c r="AE366" s="41">
        <v>362</v>
      </c>
      <c r="AF366" s="18">
        <f>MATCH(AE366,游戏节奏!$B$4:$B$103,1)</f>
        <v>100</v>
      </c>
      <c r="AG366" s="41">
        <f t="shared" si="85"/>
        <v>0</v>
      </c>
      <c r="AH366" s="41">
        <f t="shared" si="86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87"/>
        <v>77622</v>
      </c>
      <c r="AM366" s="41">
        <f t="shared" si="88"/>
        <v>2862</v>
      </c>
      <c r="AN366" s="41">
        <f t="shared" si="89"/>
        <v>60499</v>
      </c>
      <c r="CB366" s="44">
        <v>363</v>
      </c>
      <c r="CC366" s="18">
        <f t="shared" si="80"/>
        <v>10</v>
      </c>
      <c r="CD366" s="18">
        <f t="shared" si="81"/>
        <v>1606012</v>
      </c>
      <c r="CE366" s="44" t="str">
        <f t="shared" si="82"/>
        <v>中级神器2配件2-3级</v>
      </c>
      <c r="CF366" s="43" t="s">
        <v>1061</v>
      </c>
      <c r="CG366" s="18">
        <f t="shared" si="83"/>
        <v>3</v>
      </c>
      <c r="CH366" s="18" t="str">
        <f t="shared" si="84"/>
        <v>金币</v>
      </c>
      <c r="CI366" s="44"/>
      <c r="CJ366" s="44"/>
      <c r="CK366" s="44"/>
      <c r="CL366" s="44"/>
      <c r="CM366" s="44"/>
      <c r="CN366" s="44"/>
      <c r="CO366" s="44"/>
      <c r="CP366" s="44"/>
      <c r="CQ366" s="44"/>
    </row>
    <row r="367" spans="31:95" ht="16.5" x14ac:dyDescent="0.2">
      <c r="AE367" s="41">
        <v>363</v>
      </c>
      <c r="AF367" s="18">
        <f>MATCH(AE367,游戏节奏!$B$4:$B$103,1)</f>
        <v>100</v>
      </c>
      <c r="AG367" s="41">
        <f t="shared" si="85"/>
        <v>0</v>
      </c>
      <c r="AH367" s="41">
        <f t="shared" si="86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87"/>
        <v>77622</v>
      </c>
      <c r="AM367" s="41">
        <f t="shared" si="88"/>
        <v>2862</v>
      </c>
      <c r="AN367" s="41">
        <f t="shared" si="89"/>
        <v>60499</v>
      </c>
      <c r="CB367" s="44">
        <v>364</v>
      </c>
      <c r="CC367" s="18">
        <f t="shared" si="80"/>
        <v>10</v>
      </c>
      <c r="CD367" s="18">
        <f t="shared" si="81"/>
        <v>1606012</v>
      </c>
      <c r="CE367" s="44" t="str">
        <f t="shared" si="82"/>
        <v>中级神器2配件2-4级</v>
      </c>
      <c r="CF367" s="43" t="s">
        <v>1061</v>
      </c>
      <c r="CG367" s="18">
        <f t="shared" si="83"/>
        <v>4</v>
      </c>
      <c r="CH367" s="18" t="str">
        <f t="shared" si="84"/>
        <v>金币</v>
      </c>
      <c r="CI367" s="44"/>
      <c r="CJ367" s="44"/>
      <c r="CK367" s="44"/>
      <c r="CL367" s="44"/>
      <c r="CM367" s="44"/>
      <c r="CN367" s="44"/>
      <c r="CO367" s="44"/>
      <c r="CP367" s="44"/>
      <c r="CQ367" s="44"/>
    </row>
    <row r="368" spans="31:95" ht="16.5" x14ac:dyDescent="0.2">
      <c r="AE368" s="41">
        <v>364</v>
      </c>
      <c r="AF368" s="18">
        <f>MATCH(AE368,游戏节奏!$B$4:$B$103,1)</f>
        <v>100</v>
      </c>
      <c r="AG368" s="41">
        <f t="shared" si="85"/>
        <v>0</v>
      </c>
      <c r="AH368" s="41">
        <f t="shared" si="86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87"/>
        <v>77622</v>
      </c>
      <c r="AM368" s="41">
        <f t="shared" si="88"/>
        <v>2862</v>
      </c>
      <c r="AN368" s="41">
        <f t="shared" si="89"/>
        <v>60499</v>
      </c>
      <c r="CB368" s="44">
        <v>365</v>
      </c>
      <c r="CC368" s="18">
        <f t="shared" si="80"/>
        <v>10</v>
      </c>
      <c r="CD368" s="18">
        <f t="shared" si="81"/>
        <v>1606012</v>
      </c>
      <c r="CE368" s="44" t="str">
        <f t="shared" si="82"/>
        <v>中级神器2配件2-5级</v>
      </c>
      <c r="CF368" s="43" t="s">
        <v>1061</v>
      </c>
      <c r="CG368" s="18">
        <f t="shared" si="83"/>
        <v>5</v>
      </c>
      <c r="CH368" s="18" t="str">
        <f t="shared" si="84"/>
        <v>金币</v>
      </c>
      <c r="CI368" s="44"/>
      <c r="CJ368" s="44"/>
      <c r="CK368" s="44"/>
      <c r="CL368" s="44"/>
      <c r="CM368" s="44"/>
      <c r="CN368" s="44"/>
      <c r="CO368" s="44"/>
      <c r="CP368" s="44"/>
      <c r="CQ368" s="44"/>
    </row>
    <row r="369" spans="31:95" ht="16.5" x14ac:dyDescent="0.2">
      <c r="AE369" s="41">
        <v>365</v>
      </c>
      <c r="AF369" s="18">
        <f>MATCH(AE369,游戏节奏!$B$4:$B$103,1)</f>
        <v>100</v>
      </c>
      <c r="AG369" s="41">
        <f t="shared" si="85"/>
        <v>0</v>
      </c>
      <c r="AH369" s="41">
        <f t="shared" si="86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87"/>
        <v>77622</v>
      </c>
      <c r="AM369" s="41">
        <f t="shared" si="88"/>
        <v>2862</v>
      </c>
      <c r="AN369" s="41">
        <f t="shared" si="89"/>
        <v>60499</v>
      </c>
      <c r="CB369" s="44">
        <v>366</v>
      </c>
      <c r="CC369" s="18">
        <f t="shared" si="80"/>
        <v>10</v>
      </c>
      <c r="CD369" s="18">
        <f t="shared" si="81"/>
        <v>1606012</v>
      </c>
      <c r="CE369" s="44" t="str">
        <f t="shared" si="82"/>
        <v>中级神器2配件2-6级</v>
      </c>
      <c r="CF369" s="43" t="s">
        <v>1061</v>
      </c>
      <c r="CG369" s="18">
        <f t="shared" si="83"/>
        <v>6</v>
      </c>
      <c r="CH369" s="18" t="str">
        <f t="shared" si="84"/>
        <v>金币</v>
      </c>
      <c r="CI369" s="44"/>
      <c r="CJ369" s="44"/>
      <c r="CK369" s="44"/>
      <c r="CL369" s="44"/>
      <c r="CM369" s="44"/>
      <c r="CN369" s="44"/>
      <c r="CO369" s="44"/>
      <c r="CP369" s="44"/>
      <c r="CQ369" s="44"/>
    </row>
    <row r="370" spans="31:95" ht="16.5" x14ac:dyDescent="0.2">
      <c r="AE370" s="41">
        <v>366</v>
      </c>
      <c r="AF370" s="18">
        <f>MATCH(AE370,游戏节奏!$B$4:$B$103,1)</f>
        <v>100</v>
      </c>
      <c r="AG370" s="41">
        <f t="shared" si="85"/>
        <v>0</v>
      </c>
      <c r="AH370" s="41">
        <f t="shared" si="86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87"/>
        <v>77622</v>
      </c>
      <c r="AM370" s="41">
        <f t="shared" si="88"/>
        <v>2862</v>
      </c>
      <c r="AN370" s="41">
        <f t="shared" si="89"/>
        <v>60499</v>
      </c>
      <c r="CB370" s="44">
        <v>367</v>
      </c>
      <c r="CC370" s="18">
        <f t="shared" si="80"/>
        <v>10</v>
      </c>
      <c r="CD370" s="18">
        <f t="shared" si="81"/>
        <v>1606012</v>
      </c>
      <c r="CE370" s="44" t="str">
        <f t="shared" si="82"/>
        <v>中级神器2配件2-7级</v>
      </c>
      <c r="CF370" s="43" t="s">
        <v>1061</v>
      </c>
      <c r="CG370" s="18">
        <f t="shared" si="83"/>
        <v>7</v>
      </c>
      <c r="CH370" s="18" t="str">
        <f t="shared" si="84"/>
        <v>金币</v>
      </c>
      <c r="CI370" s="44"/>
      <c r="CJ370" s="44"/>
      <c r="CK370" s="44"/>
      <c r="CL370" s="44"/>
      <c r="CM370" s="44"/>
      <c r="CN370" s="44"/>
      <c r="CO370" s="44"/>
      <c r="CP370" s="44"/>
      <c r="CQ370" s="44"/>
    </row>
    <row r="371" spans="31:95" ht="16.5" x14ac:dyDescent="0.2">
      <c r="AE371" s="41">
        <v>367</v>
      </c>
      <c r="AF371" s="18">
        <f>MATCH(AE371,游戏节奏!$B$4:$B$103,1)</f>
        <v>100</v>
      </c>
      <c r="AG371" s="41">
        <f t="shared" si="85"/>
        <v>0</v>
      </c>
      <c r="AH371" s="41">
        <f t="shared" si="86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87"/>
        <v>77622</v>
      </c>
      <c r="AM371" s="41">
        <f t="shared" si="88"/>
        <v>2862</v>
      </c>
      <c r="AN371" s="41">
        <f t="shared" si="89"/>
        <v>60499</v>
      </c>
      <c r="CB371" s="44">
        <v>368</v>
      </c>
      <c r="CC371" s="18">
        <f t="shared" si="80"/>
        <v>10</v>
      </c>
      <c r="CD371" s="18">
        <f t="shared" si="81"/>
        <v>1606012</v>
      </c>
      <c r="CE371" s="44" t="str">
        <f t="shared" si="82"/>
        <v>中级神器2配件2-8级</v>
      </c>
      <c r="CF371" s="43" t="s">
        <v>1061</v>
      </c>
      <c r="CG371" s="18">
        <f t="shared" si="83"/>
        <v>8</v>
      </c>
      <c r="CH371" s="18" t="str">
        <f t="shared" si="84"/>
        <v>金币</v>
      </c>
      <c r="CI371" s="44"/>
      <c r="CJ371" s="44"/>
      <c r="CK371" s="44"/>
      <c r="CL371" s="44"/>
      <c r="CM371" s="44"/>
      <c r="CN371" s="44"/>
      <c r="CO371" s="44"/>
      <c r="CP371" s="44"/>
      <c r="CQ371" s="44"/>
    </row>
    <row r="372" spans="31:95" ht="16.5" x14ac:dyDescent="0.2">
      <c r="AE372" s="41">
        <v>368</v>
      </c>
      <c r="AF372" s="18">
        <f>MATCH(AE372,游戏节奏!$B$4:$B$103,1)</f>
        <v>100</v>
      </c>
      <c r="AG372" s="41">
        <f t="shared" si="85"/>
        <v>0</v>
      </c>
      <c r="AH372" s="41">
        <f t="shared" si="86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87"/>
        <v>77622</v>
      </c>
      <c r="AM372" s="41">
        <f t="shared" si="88"/>
        <v>2862</v>
      </c>
      <c r="AN372" s="41">
        <f t="shared" si="89"/>
        <v>60499</v>
      </c>
      <c r="CB372" s="44">
        <v>369</v>
      </c>
      <c r="CC372" s="18">
        <f t="shared" si="80"/>
        <v>10</v>
      </c>
      <c r="CD372" s="18">
        <f t="shared" si="81"/>
        <v>1606012</v>
      </c>
      <c r="CE372" s="44" t="str">
        <f t="shared" si="82"/>
        <v>中级神器2配件2-9级</v>
      </c>
      <c r="CF372" s="43" t="s">
        <v>1061</v>
      </c>
      <c r="CG372" s="18">
        <f t="shared" si="83"/>
        <v>9</v>
      </c>
      <c r="CH372" s="18" t="str">
        <f t="shared" si="84"/>
        <v>金币</v>
      </c>
      <c r="CI372" s="44"/>
      <c r="CJ372" s="44"/>
      <c r="CK372" s="44"/>
      <c r="CL372" s="44"/>
      <c r="CM372" s="44"/>
      <c r="CN372" s="44"/>
      <c r="CO372" s="44"/>
      <c r="CP372" s="44"/>
      <c r="CQ372" s="44"/>
    </row>
    <row r="373" spans="31:95" ht="16.5" x14ac:dyDescent="0.2">
      <c r="AE373" s="41">
        <v>369</v>
      </c>
      <c r="AF373" s="18">
        <f>MATCH(AE373,游戏节奏!$B$4:$B$103,1)</f>
        <v>100</v>
      </c>
      <c r="AG373" s="41">
        <f t="shared" si="85"/>
        <v>0</v>
      </c>
      <c r="AH373" s="41">
        <f t="shared" si="86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87"/>
        <v>77622</v>
      </c>
      <c r="AM373" s="41">
        <f t="shared" si="88"/>
        <v>2862</v>
      </c>
      <c r="AN373" s="41">
        <f t="shared" si="89"/>
        <v>60499</v>
      </c>
      <c r="CB373" s="44">
        <v>370</v>
      </c>
      <c r="CC373" s="18">
        <f t="shared" si="80"/>
        <v>10</v>
      </c>
      <c r="CD373" s="18">
        <f t="shared" si="81"/>
        <v>1606012</v>
      </c>
      <c r="CE373" s="44" t="str">
        <f t="shared" si="82"/>
        <v>中级神器2配件2-10级</v>
      </c>
      <c r="CF373" s="43" t="s">
        <v>1061</v>
      </c>
      <c r="CG373" s="18">
        <f t="shared" si="83"/>
        <v>10</v>
      </c>
      <c r="CH373" s="18" t="str">
        <f t="shared" si="84"/>
        <v>金币</v>
      </c>
      <c r="CI373" s="44"/>
      <c r="CJ373" s="44"/>
      <c r="CK373" s="44"/>
      <c r="CL373" s="44"/>
      <c r="CM373" s="44"/>
      <c r="CN373" s="44"/>
      <c r="CO373" s="44"/>
      <c r="CP373" s="44"/>
      <c r="CQ373" s="44"/>
    </row>
    <row r="374" spans="31:95" ht="16.5" x14ac:dyDescent="0.2">
      <c r="AE374" s="41">
        <v>370</v>
      </c>
      <c r="AF374" s="18">
        <f>MATCH(AE374,游戏节奏!$B$4:$B$103,1)</f>
        <v>100</v>
      </c>
      <c r="AG374" s="41">
        <f t="shared" si="85"/>
        <v>0</v>
      </c>
      <c r="AH374" s="41">
        <f t="shared" si="86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87"/>
        <v>77622</v>
      </c>
      <c r="AM374" s="41">
        <f t="shared" si="88"/>
        <v>2862</v>
      </c>
      <c r="AN374" s="41">
        <f t="shared" si="89"/>
        <v>60499</v>
      </c>
      <c r="CB374" s="44">
        <v>371</v>
      </c>
      <c r="CC374" s="18">
        <f t="shared" si="80"/>
        <v>10</v>
      </c>
      <c r="CD374" s="18">
        <f t="shared" si="81"/>
        <v>1606012</v>
      </c>
      <c r="CE374" s="44" t="str">
        <f t="shared" si="82"/>
        <v>中级神器2配件2-11级</v>
      </c>
      <c r="CF374" s="43" t="s">
        <v>1061</v>
      </c>
      <c r="CG374" s="18">
        <f t="shared" si="83"/>
        <v>11</v>
      </c>
      <c r="CH374" s="18" t="str">
        <f t="shared" si="84"/>
        <v>金币</v>
      </c>
      <c r="CI374" s="44"/>
      <c r="CJ374" s="44"/>
      <c r="CK374" s="44"/>
      <c r="CL374" s="44"/>
      <c r="CM374" s="44"/>
      <c r="CN374" s="44"/>
      <c r="CO374" s="44"/>
      <c r="CP374" s="44"/>
      <c r="CQ374" s="44"/>
    </row>
    <row r="375" spans="31:95" ht="16.5" x14ac:dyDescent="0.2">
      <c r="AE375" s="41">
        <v>371</v>
      </c>
      <c r="AF375" s="18">
        <f>MATCH(AE375,游戏节奏!$B$4:$B$103,1)</f>
        <v>100</v>
      </c>
      <c r="AG375" s="41">
        <f t="shared" si="85"/>
        <v>0</v>
      </c>
      <c r="AH375" s="41">
        <f t="shared" si="86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87"/>
        <v>77622</v>
      </c>
      <c r="AM375" s="41">
        <f t="shared" si="88"/>
        <v>2862</v>
      </c>
      <c r="AN375" s="41">
        <f t="shared" si="89"/>
        <v>60499</v>
      </c>
      <c r="CB375" s="44">
        <v>372</v>
      </c>
      <c r="CC375" s="18">
        <f t="shared" si="80"/>
        <v>10</v>
      </c>
      <c r="CD375" s="18">
        <f t="shared" si="81"/>
        <v>1606012</v>
      </c>
      <c r="CE375" s="44" t="str">
        <f t="shared" si="82"/>
        <v>中级神器2配件2-12级</v>
      </c>
      <c r="CF375" s="43" t="s">
        <v>1061</v>
      </c>
      <c r="CG375" s="18">
        <f t="shared" si="83"/>
        <v>12</v>
      </c>
      <c r="CH375" s="18" t="str">
        <f t="shared" si="84"/>
        <v>金币</v>
      </c>
      <c r="CI375" s="44"/>
      <c r="CJ375" s="44"/>
      <c r="CK375" s="44"/>
      <c r="CL375" s="44"/>
      <c r="CM375" s="44"/>
      <c r="CN375" s="44"/>
      <c r="CO375" s="44"/>
      <c r="CP375" s="44"/>
      <c r="CQ375" s="44"/>
    </row>
    <row r="376" spans="31:95" ht="16.5" x14ac:dyDescent="0.2">
      <c r="AE376" s="41">
        <v>372</v>
      </c>
      <c r="AF376" s="18">
        <f>MATCH(AE376,游戏节奏!$B$4:$B$103,1)</f>
        <v>100</v>
      </c>
      <c r="AG376" s="41">
        <f t="shared" si="85"/>
        <v>0</v>
      </c>
      <c r="AH376" s="41">
        <f t="shared" si="86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87"/>
        <v>77622</v>
      </c>
      <c r="AM376" s="41">
        <f t="shared" si="88"/>
        <v>2862</v>
      </c>
      <c r="AN376" s="41">
        <f t="shared" si="89"/>
        <v>60499</v>
      </c>
      <c r="CB376" s="44">
        <v>373</v>
      </c>
      <c r="CC376" s="18">
        <f t="shared" si="80"/>
        <v>10</v>
      </c>
      <c r="CD376" s="18">
        <f t="shared" si="81"/>
        <v>1606012</v>
      </c>
      <c r="CE376" s="44" t="str">
        <f t="shared" si="82"/>
        <v>中级神器2配件2-13级</v>
      </c>
      <c r="CF376" s="43" t="s">
        <v>1061</v>
      </c>
      <c r="CG376" s="18">
        <f t="shared" si="83"/>
        <v>13</v>
      </c>
      <c r="CH376" s="18" t="str">
        <f t="shared" si="84"/>
        <v>金币</v>
      </c>
      <c r="CI376" s="44"/>
      <c r="CJ376" s="44"/>
      <c r="CK376" s="44"/>
      <c r="CL376" s="44"/>
      <c r="CM376" s="44"/>
      <c r="CN376" s="44"/>
      <c r="CO376" s="44"/>
      <c r="CP376" s="44"/>
      <c r="CQ376" s="44"/>
    </row>
    <row r="377" spans="31:95" ht="16.5" x14ac:dyDescent="0.2">
      <c r="AE377" s="41">
        <v>373</v>
      </c>
      <c r="AF377" s="18">
        <f>MATCH(AE377,游戏节奏!$B$4:$B$103,1)</f>
        <v>100</v>
      </c>
      <c r="AG377" s="41">
        <f t="shared" si="85"/>
        <v>0</v>
      </c>
      <c r="AH377" s="41">
        <f t="shared" si="86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87"/>
        <v>77622</v>
      </c>
      <c r="AM377" s="41">
        <f t="shared" si="88"/>
        <v>2862</v>
      </c>
      <c r="AN377" s="41">
        <f t="shared" si="89"/>
        <v>60499</v>
      </c>
      <c r="CB377" s="44">
        <v>374</v>
      </c>
      <c r="CC377" s="18">
        <f t="shared" si="80"/>
        <v>10</v>
      </c>
      <c r="CD377" s="18">
        <f t="shared" si="81"/>
        <v>1606012</v>
      </c>
      <c r="CE377" s="44" t="str">
        <f t="shared" si="82"/>
        <v>中级神器2配件2-14级</v>
      </c>
      <c r="CF377" s="43" t="s">
        <v>1061</v>
      </c>
      <c r="CG377" s="18">
        <f t="shared" si="83"/>
        <v>14</v>
      </c>
      <c r="CH377" s="18" t="str">
        <f t="shared" si="84"/>
        <v>金币</v>
      </c>
      <c r="CI377" s="44"/>
      <c r="CJ377" s="44"/>
      <c r="CK377" s="44"/>
      <c r="CL377" s="44"/>
      <c r="CM377" s="44"/>
      <c r="CN377" s="44"/>
      <c r="CO377" s="44"/>
      <c r="CP377" s="44"/>
      <c r="CQ377" s="44"/>
    </row>
    <row r="378" spans="31:95" ht="16.5" x14ac:dyDescent="0.2">
      <c r="AE378" s="41">
        <v>374</v>
      </c>
      <c r="AF378" s="18">
        <f>MATCH(AE378,游戏节奏!$B$4:$B$103,1)</f>
        <v>100</v>
      </c>
      <c r="AG378" s="41">
        <f t="shared" si="85"/>
        <v>0</v>
      </c>
      <c r="AH378" s="41">
        <f t="shared" si="86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87"/>
        <v>77622</v>
      </c>
      <c r="AM378" s="41">
        <f t="shared" si="88"/>
        <v>2862</v>
      </c>
      <c r="AN378" s="41">
        <f t="shared" si="89"/>
        <v>60499</v>
      </c>
      <c r="CB378" s="44">
        <v>375</v>
      </c>
      <c r="CC378" s="18">
        <f t="shared" si="80"/>
        <v>10</v>
      </c>
      <c r="CD378" s="18">
        <f t="shared" si="81"/>
        <v>1606012</v>
      </c>
      <c r="CE378" s="44" t="str">
        <f t="shared" si="82"/>
        <v>中级神器2配件2-15级</v>
      </c>
      <c r="CF378" s="43" t="s">
        <v>1061</v>
      </c>
      <c r="CG378" s="18">
        <f t="shared" si="83"/>
        <v>15</v>
      </c>
      <c r="CH378" s="18" t="str">
        <f t="shared" si="84"/>
        <v>金币</v>
      </c>
      <c r="CI378" s="44"/>
      <c r="CJ378" s="44"/>
      <c r="CK378" s="44"/>
      <c r="CL378" s="44"/>
      <c r="CM378" s="44"/>
      <c r="CN378" s="44"/>
      <c r="CO378" s="44"/>
      <c r="CP378" s="44"/>
      <c r="CQ378" s="44"/>
    </row>
    <row r="379" spans="31:95" ht="16.5" x14ac:dyDescent="0.2">
      <c r="AE379" s="41">
        <v>375</v>
      </c>
      <c r="AF379" s="18">
        <f>MATCH(AE379,游戏节奏!$B$4:$B$103,1)</f>
        <v>100</v>
      </c>
      <c r="AG379" s="41">
        <f t="shared" si="85"/>
        <v>0</v>
      </c>
      <c r="AH379" s="41">
        <f t="shared" si="86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87"/>
        <v>77622</v>
      </c>
      <c r="AM379" s="41">
        <f t="shared" si="88"/>
        <v>2862</v>
      </c>
      <c r="AN379" s="41">
        <f t="shared" si="89"/>
        <v>60499</v>
      </c>
      <c r="CB379" s="44">
        <v>376</v>
      </c>
      <c r="CC379" s="18">
        <f t="shared" si="80"/>
        <v>10</v>
      </c>
      <c r="CD379" s="18">
        <f t="shared" si="81"/>
        <v>1606012</v>
      </c>
      <c r="CE379" s="44" t="str">
        <f t="shared" si="82"/>
        <v>中级神器2配件2-16级</v>
      </c>
      <c r="CF379" s="43" t="s">
        <v>1061</v>
      </c>
      <c r="CG379" s="18">
        <f t="shared" si="83"/>
        <v>16</v>
      </c>
      <c r="CH379" s="18" t="str">
        <f t="shared" si="84"/>
        <v>金币</v>
      </c>
      <c r="CI379" s="44"/>
      <c r="CJ379" s="44"/>
      <c r="CK379" s="44"/>
      <c r="CL379" s="44"/>
      <c r="CM379" s="44"/>
      <c r="CN379" s="44"/>
      <c r="CO379" s="44"/>
      <c r="CP379" s="44"/>
      <c r="CQ379" s="44"/>
    </row>
    <row r="380" spans="31:95" ht="16.5" x14ac:dyDescent="0.2">
      <c r="AE380" s="41">
        <v>376</v>
      </c>
      <c r="AF380" s="18">
        <f>MATCH(AE380,游戏节奏!$B$4:$B$103,1)</f>
        <v>100</v>
      </c>
      <c r="AG380" s="41">
        <f t="shared" si="85"/>
        <v>0</v>
      </c>
      <c r="AH380" s="41">
        <f t="shared" si="86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87"/>
        <v>77622</v>
      </c>
      <c r="AM380" s="41">
        <f t="shared" si="88"/>
        <v>2862</v>
      </c>
      <c r="AN380" s="41">
        <f t="shared" si="89"/>
        <v>60499</v>
      </c>
      <c r="CB380" s="44">
        <v>377</v>
      </c>
      <c r="CC380" s="18">
        <f t="shared" si="80"/>
        <v>10</v>
      </c>
      <c r="CD380" s="18">
        <f t="shared" si="81"/>
        <v>1606012</v>
      </c>
      <c r="CE380" s="44" t="str">
        <f t="shared" si="82"/>
        <v>中级神器2配件2-17级</v>
      </c>
      <c r="CF380" s="43" t="s">
        <v>1061</v>
      </c>
      <c r="CG380" s="18">
        <f t="shared" si="83"/>
        <v>17</v>
      </c>
      <c r="CH380" s="18" t="str">
        <f t="shared" si="84"/>
        <v>金币</v>
      </c>
      <c r="CI380" s="44"/>
      <c r="CJ380" s="44"/>
      <c r="CK380" s="44"/>
      <c r="CL380" s="44"/>
      <c r="CM380" s="44"/>
      <c r="CN380" s="44"/>
      <c r="CO380" s="44"/>
      <c r="CP380" s="44"/>
      <c r="CQ380" s="44"/>
    </row>
    <row r="381" spans="31:95" ht="16.5" x14ac:dyDescent="0.2">
      <c r="AE381" s="41">
        <v>377</v>
      </c>
      <c r="AF381" s="18">
        <f>MATCH(AE381,游戏节奏!$B$4:$B$103,1)</f>
        <v>100</v>
      </c>
      <c r="AG381" s="41">
        <f t="shared" si="85"/>
        <v>0</v>
      </c>
      <c r="AH381" s="41">
        <f t="shared" si="86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87"/>
        <v>77622</v>
      </c>
      <c r="AM381" s="41">
        <f t="shared" si="88"/>
        <v>2862</v>
      </c>
      <c r="AN381" s="41">
        <f t="shared" si="89"/>
        <v>60499</v>
      </c>
      <c r="CB381" s="44">
        <v>378</v>
      </c>
      <c r="CC381" s="18">
        <f t="shared" si="80"/>
        <v>10</v>
      </c>
      <c r="CD381" s="18">
        <f t="shared" si="81"/>
        <v>1606012</v>
      </c>
      <c r="CE381" s="44" t="str">
        <f t="shared" si="82"/>
        <v>中级神器2配件2-18级</v>
      </c>
      <c r="CF381" s="43" t="s">
        <v>1061</v>
      </c>
      <c r="CG381" s="18">
        <f t="shared" si="83"/>
        <v>18</v>
      </c>
      <c r="CH381" s="18" t="str">
        <f t="shared" si="84"/>
        <v>金币</v>
      </c>
      <c r="CI381" s="44"/>
      <c r="CJ381" s="44"/>
      <c r="CK381" s="44"/>
      <c r="CL381" s="44"/>
      <c r="CM381" s="44"/>
      <c r="CN381" s="44"/>
      <c r="CO381" s="44"/>
      <c r="CP381" s="44"/>
      <c r="CQ381" s="44"/>
    </row>
    <row r="382" spans="31:95" ht="16.5" x14ac:dyDescent="0.2">
      <c r="AE382" s="41">
        <v>378</v>
      </c>
      <c r="AF382" s="18">
        <f>MATCH(AE382,游戏节奏!$B$4:$B$103,1)</f>
        <v>100</v>
      </c>
      <c r="AG382" s="41">
        <f t="shared" si="85"/>
        <v>0</v>
      </c>
      <c r="AH382" s="41">
        <f t="shared" si="86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87"/>
        <v>77622</v>
      </c>
      <c r="AM382" s="41">
        <f t="shared" si="88"/>
        <v>2862</v>
      </c>
      <c r="AN382" s="41">
        <f t="shared" si="89"/>
        <v>60499</v>
      </c>
      <c r="CB382" s="44">
        <v>379</v>
      </c>
      <c r="CC382" s="18">
        <f t="shared" si="80"/>
        <v>10</v>
      </c>
      <c r="CD382" s="18">
        <f t="shared" si="81"/>
        <v>1606012</v>
      </c>
      <c r="CE382" s="44" t="str">
        <f t="shared" si="82"/>
        <v>中级神器2配件2-19级</v>
      </c>
      <c r="CF382" s="43" t="s">
        <v>1061</v>
      </c>
      <c r="CG382" s="18">
        <f t="shared" si="83"/>
        <v>19</v>
      </c>
      <c r="CH382" s="18" t="str">
        <f t="shared" si="84"/>
        <v>金币</v>
      </c>
      <c r="CI382" s="44"/>
      <c r="CJ382" s="44"/>
      <c r="CK382" s="44"/>
      <c r="CL382" s="44"/>
      <c r="CM382" s="44"/>
      <c r="CN382" s="44"/>
      <c r="CO382" s="44"/>
      <c r="CP382" s="44"/>
      <c r="CQ382" s="44"/>
    </row>
    <row r="383" spans="31:95" ht="16.5" x14ac:dyDescent="0.2">
      <c r="AE383" s="41">
        <v>379</v>
      </c>
      <c r="AF383" s="18">
        <f>MATCH(AE383,游戏节奏!$B$4:$B$103,1)</f>
        <v>100</v>
      </c>
      <c r="AG383" s="41">
        <f t="shared" si="85"/>
        <v>0</v>
      </c>
      <c r="AH383" s="41">
        <f t="shared" si="86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87"/>
        <v>77622</v>
      </c>
      <c r="AM383" s="41">
        <f t="shared" si="88"/>
        <v>2862</v>
      </c>
      <c r="AN383" s="41">
        <f t="shared" si="89"/>
        <v>60499</v>
      </c>
      <c r="CB383" s="44">
        <v>380</v>
      </c>
      <c r="CC383" s="18">
        <f t="shared" si="80"/>
        <v>10</v>
      </c>
      <c r="CD383" s="18">
        <f t="shared" si="81"/>
        <v>1606012</v>
      </c>
      <c r="CE383" s="44" t="str">
        <f t="shared" si="82"/>
        <v>中级神器2配件2-20级</v>
      </c>
      <c r="CF383" s="43" t="s">
        <v>1061</v>
      </c>
      <c r="CG383" s="18">
        <f t="shared" si="83"/>
        <v>20</v>
      </c>
      <c r="CH383" s="18" t="str">
        <f t="shared" si="84"/>
        <v>金币</v>
      </c>
      <c r="CI383" s="44"/>
      <c r="CJ383" s="44"/>
      <c r="CK383" s="44"/>
      <c r="CL383" s="44"/>
      <c r="CM383" s="44"/>
      <c r="CN383" s="44"/>
      <c r="CO383" s="44"/>
      <c r="CP383" s="44"/>
      <c r="CQ383" s="44"/>
    </row>
    <row r="384" spans="31:95" ht="16.5" x14ac:dyDescent="0.2">
      <c r="AE384" s="41">
        <v>380</v>
      </c>
      <c r="AF384" s="18">
        <f>MATCH(AE384,游戏节奏!$B$4:$B$103,1)</f>
        <v>100</v>
      </c>
      <c r="AG384" s="41">
        <f t="shared" si="85"/>
        <v>0</v>
      </c>
      <c r="AH384" s="41">
        <f t="shared" si="86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87"/>
        <v>77622</v>
      </c>
      <c r="AM384" s="41">
        <f t="shared" si="88"/>
        <v>2862</v>
      </c>
      <c r="AN384" s="41">
        <f t="shared" si="89"/>
        <v>60499</v>
      </c>
      <c r="CB384" s="44">
        <v>381</v>
      </c>
      <c r="CC384" s="18">
        <f t="shared" si="80"/>
        <v>10</v>
      </c>
      <c r="CD384" s="18">
        <f t="shared" si="81"/>
        <v>1606012</v>
      </c>
      <c r="CE384" s="44" t="str">
        <f t="shared" si="82"/>
        <v>中级神器2配件2-21级</v>
      </c>
      <c r="CF384" s="43" t="s">
        <v>1061</v>
      </c>
      <c r="CG384" s="18">
        <f t="shared" si="83"/>
        <v>21</v>
      </c>
      <c r="CH384" s="18" t="str">
        <f t="shared" si="84"/>
        <v>金币</v>
      </c>
      <c r="CI384" s="44"/>
      <c r="CJ384" s="44"/>
      <c r="CK384" s="44"/>
      <c r="CL384" s="44"/>
      <c r="CM384" s="44"/>
      <c r="CN384" s="44"/>
      <c r="CO384" s="44"/>
      <c r="CP384" s="44"/>
      <c r="CQ384" s="44"/>
    </row>
    <row r="385" spans="31:95" ht="16.5" x14ac:dyDescent="0.2">
      <c r="AE385" s="41">
        <v>381</v>
      </c>
      <c r="AF385" s="18">
        <f>MATCH(AE385,游戏节奏!$B$4:$B$103,1)</f>
        <v>100</v>
      </c>
      <c r="AG385" s="41">
        <f t="shared" si="85"/>
        <v>0</v>
      </c>
      <c r="AH385" s="41">
        <f t="shared" si="86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87"/>
        <v>77622</v>
      </c>
      <c r="AM385" s="41">
        <f t="shared" si="88"/>
        <v>2862</v>
      </c>
      <c r="AN385" s="41">
        <f t="shared" si="89"/>
        <v>60499</v>
      </c>
      <c r="CB385" s="44">
        <v>382</v>
      </c>
      <c r="CC385" s="18">
        <f t="shared" si="80"/>
        <v>10</v>
      </c>
      <c r="CD385" s="18">
        <f t="shared" si="81"/>
        <v>1606012</v>
      </c>
      <c r="CE385" s="44" t="str">
        <f t="shared" si="82"/>
        <v>中级神器2配件2-22级</v>
      </c>
      <c r="CF385" s="43" t="s">
        <v>1061</v>
      </c>
      <c r="CG385" s="18">
        <f t="shared" si="83"/>
        <v>22</v>
      </c>
      <c r="CH385" s="18" t="str">
        <f t="shared" si="84"/>
        <v>金币</v>
      </c>
      <c r="CI385" s="44"/>
      <c r="CJ385" s="44"/>
      <c r="CK385" s="44"/>
      <c r="CL385" s="44"/>
      <c r="CM385" s="44"/>
      <c r="CN385" s="44"/>
      <c r="CO385" s="44"/>
      <c r="CP385" s="44"/>
      <c r="CQ385" s="44"/>
    </row>
    <row r="386" spans="31:95" ht="16.5" x14ac:dyDescent="0.2">
      <c r="AE386" s="41">
        <v>382</v>
      </c>
      <c r="AF386" s="18">
        <f>MATCH(AE386,游戏节奏!$B$4:$B$103,1)</f>
        <v>100</v>
      </c>
      <c r="AG386" s="41">
        <f t="shared" si="85"/>
        <v>0</v>
      </c>
      <c r="AH386" s="41">
        <f t="shared" si="86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87"/>
        <v>77622</v>
      </c>
      <c r="AM386" s="41">
        <f t="shared" si="88"/>
        <v>2862</v>
      </c>
      <c r="AN386" s="41">
        <f t="shared" si="89"/>
        <v>60499</v>
      </c>
      <c r="CB386" s="44">
        <v>383</v>
      </c>
      <c r="CC386" s="18">
        <f t="shared" si="80"/>
        <v>10</v>
      </c>
      <c r="CD386" s="18">
        <f t="shared" si="81"/>
        <v>1606012</v>
      </c>
      <c r="CE386" s="44" t="str">
        <f t="shared" si="82"/>
        <v>中级神器2配件2-23级</v>
      </c>
      <c r="CF386" s="43" t="s">
        <v>1061</v>
      </c>
      <c r="CG386" s="18">
        <f t="shared" si="83"/>
        <v>23</v>
      </c>
      <c r="CH386" s="18" t="str">
        <f t="shared" si="84"/>
        <v>金币</v>
      </c>
      <c r="CI386" s="44"/>
      <c r="CJ386" s="44"/>
      <c r="CK386" s="44"/>
      <c r="CL386" s="44"/>
      <c r="CM386" s="44"/>
      <c r="CN386" s="44"/>
      <c r="CO386" s="44"/>
      <c r="CP386" s="44"/>
      <c r="CQ386" s="44"/>
    </row>
    <row r="387" spans="31:95" ht="16.5" x14ac:dyDescent="0.2">
      <c r="AE387" s="41">
        <v>383</v>
      </c>
      <c r="AF387" s="18">
        <f>MATCH(AE387,游戏节奏!$B$4:$B$103,1)</f>
        <v>100</v>
      </c>
      <c r="AG387" s="41">
        <f t="shared" si="85"/>
        <v>0</v>
      </c>
      <c r="AH387" s="41">
        <f t="shared" si="86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87"/>
        <v>77622</v>
      </c>
      <c r="AM387" s="41">
        <f t="shared" si="88"/>
        <v>2862</v>
      </c>
      <c r="AN387" s="41">
        <f t="shared" si="89"/>
        <v>60499</v>
      </c>
      <c r="CB387" s="44">
        <v>384</v>
      </c>
      <c r="CC387" s="18">
        <f t="shared" si="80"/>
        <v>10</v>
      </c>
      <c r="CD387" s="18">
        <f t="shared" si="81"/>
        <v>1606012</v>
      </c>
      <c r="CE387" s="44" t="str">
        <f t="shared" si="82"/>
        <v>中级神器2配件2-24级</v>
      </c>
      <c r="CF387" s="43" t="s">
        <v>1061</v>
      </c>
      <c r="CG387" s="18">
        <f t="shared" si="83"/>
        <v>24</v>
      </c>
      <c r="CH387" s="18" t="str">
        <f t="shared" si="84"/>
        <v>金币</v>
      </c>
      <c r="CI387" s="44"/>
      <c r="CJ387" s="44"/>
      <c r="CK387" s="44"/>
      <c r="CL387" s="44"/>
      <c r="CM387" s="44"/>
      <c r="CN387" s="44"/>
      <c r="CO387" s="44"/>
      <c r="CP387" s="44"/>
      <c r="CQ387" s="44"/>
    </row>
    <row r="388" spans="31:95" ht="16.5" x14ac:dyDescent="0.2">
      <c r="AE388" s="41">
        <v>384</v>
      </c>
      <c r="AF388" s="18">
        <f>MATCH(AE388,游戏节奏!$B$4:$B$103,1)</f>
        <v>100</v>
      </c>
      <c r="AG388" s="41">
        <f t="shared" si="85"/>
        <v>0</v>
      </c>
      <c r="AH388" s="41">
        <f t="shared" si="86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87"/>
        <v>77622</v>
      </c>
      <c r="AM388" s="41">
        <f t="shared" si="88"/>
        <v>2862</v>
      </c>
      <c r="AN388" s="41">
        <f t="shared" si="89"/>
        <v>60499</v>
      </c>
      <c r="CB388" s="44">
        <v>385</v>
      </c>
      <c r="CC388" s="18">
        <f t="shared" si="80"/>
        <v>10</v>
      </c>
      <c r="CD388" s="18">
        <f t="shared" si="81"/>
        <v>1606012</v>
      </c>
      <c r="CE388" s="44" t="str">
        <f t="shared" si="82"/>
        <v>中级神器2配件2-25级</v>
      </c>
      <c r="CF388" s="43" t="s">
        <v>1061</v>
      </c>
      <c r="CG388" s="18">
        <f t="shared" si="83"/>
        <v>25</v>
      </c>
      <c r="CH388" s="18" t="str">
        <f t="shared" si="84"/>
        <v>金币</v>
      </c>
      <c r="CI388" s="44"/>
      <c r="CJ388" s="44"/>
      <c r="CK388" s="44"/>
      <c r="CL388" s="44"/>
      <c r="CM388" s="44"/>
      <c r="CN388" s="44"/>
      <c r="CO388" s="44"/>
      <c r="CP388" s="44"/>
      <c r="CQ388" s="44"/>
    </row>
    <row r="389" spans="31:95" ht="16.5" x14ac:dyDescent="0.2">
      <c r="AE389" s="41">
        <v>385</v>
      </c>
      <c r="AF389" s="18">
        <f>MATCH(AE389,游戏节奏!$B$4:$B$103,1)</f>
        <v>100</v>
      </c>
      <c r="AG389" s="41">
        <f t="shared" si="85"/>
        <v>0</v>
      </c>
      <c r="AH389" s="41">
        <f t="shared" si="86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87"/>
        <v>77622</v>
      </c>
      <c r="AM389" s="41">
        <f t="shared" si="88"/>
        <v>2862</v>
      </c>
      <c r="AN389" s="41">
        <f t="shared" si="89"/>
        <v>60499</v>
      </c>
      <c r="CB389" s="44">
        <v>386</v>
      </c>
      <c r="CC389" s="18">
        <f t="shared" ref="CC389:CC452" si="90">INT((CB389-1)/40)+1</f>
        <v>10</v>
      </c>
      <c r="CD389" s="18">
        <f t="shared" ref="CD389:CD452" si="91">INDEX($BQ$4:$BQ$33,CC389)</f>
        <v>1606012</v>
      </c>
      <c r="CE389" s="44" t="str">
        <f t="shared" ref="CE389:CE452" si="92">INDEX($BR$4:$BR$33,CC389)&amp;"-"&amp;CG389&amp;"级"</f>
        <v>中级神器2配件2-26级</v>
      </c>
      <c r="CF389" s="43" t="s">
        <v>1061</v>
      </c>
      <c r="CG389" s="18">
        <f t="shared" ref="CG389:CG452" si="93">MOD(CB389-1,40)+1</f>
        <v>26</v>
      </c>
      <c r="CH389" s="18" t="str">
        <f t="shared" ref="CH389:CH452" si="94">IF(CG389=1,INDEX($BR$4:$BR$33,CC389)&amp;"激活","金币")</f>
        <v>金币</v>
      </c>
      <c r="CI389" s="44"/>
      <c r="CJ389" s="44"/>
      <c r="CK389" s="44"/>
      <c r="CL389" s="44"/>
      <c r="CM389" s="44"/>
      <c r="CN389" s="44"/>
      <c r="CO389" s="44"/>
      <c r="CP389" s="44"/>
      <c r="CQ389" s="44"/>
    </row>
    <row r="390" spans="31:95" ht="16.5" x14ac:dyDescent="0.2">
      <c r="AE390" s="41">
        <v>386</v>
      </c>
      <c r="AF390" s="18">
        <f>MATCH(AE390,游戏节奏!$B$4:$B$103,1)</f>
        <v>100</v>
      </c>
      <c r="AG390" s="41">
        <f t="shared" si="85"/>
        <v>0</v>
      </c>
      <c r="AH390" s="41">
        <f t="shared" si="86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87"/>
        <v>77622</v>
      </c>
      <c r="AM390" s="41">
        <f t="shared" si="88"/>
        <v>2862</v>
      </c>
      <c r="AN390" s="41">
        <f t="shared" si="89"/>
        <v>60499</v>
      </c>
      <c r="CB390" s="44">
        <v>387</v>
      </c>
      <c r="CC390" s="18">
        <f t="shared" si="90"/>
        <v>10</v>
      </c>
      <c r="CD390" s="18">
        <f t="shared" si="91"/>
        <v>1606012</v>
      </c>
      <c r="CE390" s="44" t="str">
        <f t="shared" si="92"/>
        <v>中级神器2配件2-27级</v>
      </c>
      <c r="CF390" s="43" t="s">
        <v>1061</v>
      </c>
      <c r="CG390" s="18">
        <f t="shared" si="93"/>
        <v>27</v>
      </c>
      <c r="CH390" s="18" t="str">
        <f t="shared" si="94"/>
        <v>金币</v>
      </c>
      <c r="CI390" s="44"/>
      <c r="CJ390" s="44"/>
      <c r="CK390" s="44"/>
      <c r="CL390" s="44"/>
      <c r="CM390" s="44"/>
      <c r="CN390" s="44"/>
      <c r="CO390" s="44"/>
      <c r="CP390" s="44"/>
      <c r="CQ390" s="44"/>
    </row>
    <row r="391" spans="31:95" ht="16.5" x14ac:dyDescent="0.2">
      <c r="AE391" s="41">
        <v>387</v>
      </c>
      <c r="AF391" s="18">
        <f>MATCH(AE391,游戏节奏!$B$4:$B$103,1)</f>
        <v>100</v>
      </c>
      <c r="AG391" s="41">
        <f t="shared" si="85"/>
        <v>0</v>
      </c>
      <c r="AH391" s="41">
        <f t="shared" si="86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87"/>
        <v>77622</v>
      </c>
      <c r="AM391" s="41">
        <f t="shared" si="88"/>
        <v>2862</v>
      </c>
      <c r="AN391" s="41">
        <f t="shared" si="89"/>
        <v>60499</v>
      </c>
      <c r="CB391" s="44">
        <v>388</v>
      </c>
      <c r="CC391" s="18">
        <f t="shared" si="90"/>
        <v>10</v>
      </c>
      <c r="CD391" s="18">
        <f t="shared" si="91"/>
        <v>1606012</v>
      </c>
      <c r="CE391" s="44" t="str">
        <f t="shared" si="92"/>
        <v>中级神器2配件2-28级</v>
      </c>
      <c r="CF391" s="43" t="s">
        <v>1061</v>
      </c>
      <c r="CG391" s="18">
        <f t="shared" si="93"/>
        <v>28</v>
      </c>
      <c r="CH391" s="18" t="str">
        <f t="shared" si="94"/>
        <v>金币</v>
      </c>
      <c r="CI391" s="44"/>
      <c r="CJ391" s="44"/>
      <c r="CK391" s="44"/>
      <c r="CL391" s="44"/>
      <c r="CM391" s="44"/>
      <c r="CN391" s="44"/>
      <c r="CO391" s="44"/>
      <c r="CP391" s="44"/>
      <c r="CQ391" s="44"/>
    </row>
    <row r="392" spans="31:95" ht="16.5" x14ac:dyDescent="0.2">
      <c r="AE392" s="41">
        <v>388</v>
      </c>
      <c r="AF392" s="18">
        <f>MATCH(AE392,游戏节奏!$B$4:$B$103,1)</f>
        <v>100</v>
      </c>
      <c r="AG392" s="41">
        <f t="shared" si="85"/>
        <v>0</v>
      </c>
      <c r="AH392" s="41">
        <f t="shared" si="86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87"/>
        <v>77622</v>
      </c>
      <c r="AM392" s="41">
        <f t="shared" si="88"/>
        <v>2862</v>
      </c>
      <c r="AN392" s="41">
        <f t="shared" si="89"/>
        <v>60499</v>
      </c>
      <c r="CB392" s="44">
        <v>389</v>
      </c>
      <c r="CC392" s="18">
        <f t="shared" si="90"/>
        <v>10</v>
      </c>
      <c r="CD392" s="18">
        <f t="shared" si="91"/>
        <v>1606012</v>
      </c>
      <c r="CE392" s="44" t="str">
        <f t="shared" si="92"/>
        <v>中级神器2配件2-29级</v>
      </c>
      <c r="CF392" s="43" t="s">
        <v>1061</v>
      </c>
      <c r="CG392" s="18">
        <f t="shared" si="93"/>
        <v>29</v>
      </c>
      <c r="CH392" s="18" t="str">
        <f t="shared" si="94"/>
        <v>金币</v>
      </c>
      <c r="CI392" s="44"/>
      <c r="CJ392" s="44"/>
      <c r="CK392" s="44"/>
      <c r="CL392" s="44"/>
      <c r="CM392" s="44"/>
      <c r="CN392" s="44"/>
      <c r="CO392" s="44"/>
      <c r="CP392" s="44"/>
      <c r="CQ392" s="44"/>
    </row>
    <row r="393" spans="31:95" ht="16.5" x14ac:dyDescent="0.2">
      <c r="AE393" s="41">
        <v>389</v>
      </c>
      <c r="AF393" s="18">
        <f>MATCH(AE393,游戏节奏!$B$4:$B$103,1)</f>
        <v>100</v>
      </c>
      <c r="AG393" s="41">
        <f t="shared" si="85"/>
        <v>0</v>
      </c>
      <c r="AH393" s="41">
        <f t="shared" si="86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87"/>
        <v>77622</v>
      </c>
      <c r="AM393" s="41">
        <f t="shared" si="88"/>
        <v>2862</v>
      </c>
      <c r="AN393" s="41">
        <f t="shared" si="89"/>
        <v>60499</v>
      </c>
      <c r="CB393" s="44">
        <v>390</v>
      </c>
      <c r="CC393" s="18">
        <f t="shared" si="90"/>
        <v>10</v>
      </c>
      <c r="CD393" s="18">
        <f t="shared" si="91"/>
        <v>1606012</v>
      </c>
      <c r="CE393" s="44" t="str">
        <f t="shared" si="92"/>
        <v>中级神器2配件2-30级</v>
      </c>
      <c r="CF393" s="43" t="s">
        <v>1061</v>
      </c>
      <c r="CG393" s="18">
        <f t="shared" si="93"/>
        <v>30</v>
      </c>
      <c r="CH393" s="18" t="str">
        <f t="shared" si="94"/>
        <v>金币</v>
      </c>
      <c r="CI393" s="44"/>
      <c r="CJ393" s="44"/>
      <c r="CK393" s="44"/>
      <c r="CL393" s="44"/>
      <c r="CM393" s="44"/>
      <c r="CN393" s="44"/>
      <c r="CO393" s="44"/>
      <c r="CP393" s="44"/>
      <c r="CQ393" s="44"/>
    </row>
    <row r="394" spans="31:95" ht="16.5" x14ac:dyDescent="0.2">
      <c r="AE394" s="41">
        <v>390</v>
      </c>
      <c r="AF394" s="18">
        <f>MATCH(AE394,游戏节奏!$B$4:$B$103,1)</f>
        <v>100</v>
      </c>
      <c r="AG394" s="41">
        <f t="shared" si="85"/>
        <v>0</v>
      </c>
      <c r="AH394" s="41">
        <f t="shared" si="86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87"/>
        <v>77622</v>
      </c>
      <c r="AM394" s="41">
        <f t="shared" si="88"/>
        <v>2862</v>
      </c>
      <c r="AN394" s="41">
        <f t="shared" si="89"/>
        <v>60499</v>
      </c>
      <c r="CB394" s="44">
        <v>391</v>
      </c>
      <c r="CC394" s="18">
        <f t="shared" si="90"/>
        <v>10</v>
      </c>
      <c r="CD394" s="18">
        <f t="shared" si="91"/>
        <v>1606012</v>
      </c>
      <c r="CE394" s="44" t="str">
        <f t="shared" si="92"/>
        <v>中级神器2配件2-31级</v>
      </c>
      <c r="CF394" s="43" t="s">
        <v>1061</v>
      </c>
      <c r="CG394" s="18">
        <f t="shared" si="93"/>
        <v>31</v>
      </c>
      <c r="CH394" s="18" t="str">
        <f t="shared" si="94"/>
        <v>金币</v>
      </c>
      <c r="CI394" s="44"/>
      <c r="CJ394" s="44"/>
      <c r="CK394" s="44"/>
      <c r="CL394" s="44"/>
      <c r="CM394" s="44"/>
      <c r="CN394" s="44"/>
      <c r="CO394" s="44"/>
      <c r="CP394" s="44"/>
      <c r="CQ394" s="44"/>
    </row>
    <row r="395" spans="31:95" ht="16.5" x14ac:dyDescent="0.2">
      <c r="AE395" s="41">
        <v>391</v>
      </c>
      <c r="AF395" s="18">
        <f>MATCH(AE395,游戏节奏!$B$4:$B$103,1)</f>
        <v>100</v>
      </c>
      <c r="AG395" s="41">
        <f t="shared" si="85"/>
        <v>0</v>
      </c>
      <c r="AH395" s="41">
        <f t="shared" si="86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87"/>
        <v>77622</v>
      </c>
      <c r="AM395" s="41">
        <f t="shared" si="88"/>
        <v>2862</v>
      </c>
      <c r="AN395" s="41">
        <f t="shared" si="89"/>
        <v>60499</v>
      </c>
      <c r="CB395" s="44">
        <v>392</v>
      </c>
      <c r="CC395" s="18">
        <f t="shared" si="90"/>
        <v>10</v>
      </c>
      <c r="CD395" s="18">
        <f t="shared" si="91"/>
        <v>1606012</v>
      </c>
      <c r="CE395" s="44" t="str">
        <f t="shared" si="92"/>
        <v>中级神器2配件2-32级</v>
      </c>
      <c r="CF395" s="43" t="s">
        <v>1061</v>
      </c>
      <c r="CG395" s="18">
        <f t="shared" si="93"/>
        <v>32</v>
      </c>
      <c r="CH395" s="18" t="str">
        <f t="shared" si="94"/>
        <v>金币</v>
      </c>
      <c r="CI395" s="44"/>
      <c r="CJ395" s="44"/>
      <c r="CK395" s="44"/>
      <c r="CL395" s="44"/>
      <c r="CM395" s="44"/>
      <c r="CN395" s="44"/>
      <c r="CO395" s="44"/>
      <c r="CP395" s="44"/>
      <c r="CQ395" s="44"/>
    </row>
    <row r="396" spans="31:95" ht="16.5" x14ac:dyDescent="0.2">
      <c r="AE396" s="41">
        <v>392</v>
      </c>
      <c r="AF396" s="18">
        <f>MATCH(AE396,游戏节奏!$B$4:$B$103,1)</f>
        <v>100</v>
      </c>
      <c r="AG396" s="41">
        <f t="shared" ref="AG396:AG404" si="95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96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87"/>
        <v>77622</v>
      </c>
      <c r="AM396" s="41">
        <f t="shared" si="88"/>
        <v>2862</v>
      </c>
      <c r="AN396" s="41">
        <f t="shared" si="89"/>
        <v>60499</v>
      </c>
      <c r="CB396" s="44">
        <v>393</v>
      </c>
      <c r="CC396" s="18">
        <f t="shared" si="90"/>
        <v>10</v>
      </c>
      <c r="CD396" s="18">
        <f t="shared" si="91"/>
        <v>1606012</v>
      </c>
      <c r="CE396" s="44" t="str">
        <f t="shared" si="92"/>
        <v>中级神器2配件2-33级</v>
      </c>
      <c r="CF396" s="43" t="s">
        <v>1061</v>
      </c>
      <c r="CG396" s="18">
        <f t="shared" si="93"/>
        <v>33</v>
      </c>
      <c r="CH396" s="18" t="str">
        <f t="shared" si="94"/>
        <v>金币</v>
      </c>
      <c r="CI396" s="44"/>
      <c r="CJ396" s="44"/>
      <c r="CK396" s="44"/>
      <c r="CL396" s="44"/>
      <c r="CM396" s="44"/>
      <c r="CN396" s="44"/>
      <c r="CO396" s="44"/>
      <c r="CP396" s="44"/>
      <c r="CQ396" s="44"/>
    </row>
    <row r="397" spans="31:95" ht="16.5" x14ac:dyDescent="0.2">
      <c r="AE397" s="41">
        <v>393</v>
      </c>
      <c r="AF397" s="18">
        <f>MATCH(AE397,游戏节奏!$B$4:$B$103,1)</f>
        <v>100</v>
      </c>
      <c r="AG397" s="41">
        <f t="shared" si="95"/>
        <v>0</v>
      </c>
      <c r="AH397" s="41">
        <f t="shared" si="96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87"/>
        <v>77622</v>
      </c>
      <c r="AM397" s="41">
        <f t="shared" si="88"/>
        <v>2862</v>
      </c>
      <c r="AN397" s="41">
        <f t="shared" si="89"/>
        <v>60499</v>
      </c>
      <c r="CB397" s="44">
        <v>394</v>
      </c>
      <c r="CC397" s="18">
        <f t="shared" si="90"/>
        <v>10</v>
      </c>
      <c r="CD397" s="18">
        <f t="shared" si="91"/>
        <v>1606012</v>
      </c>
      <c r="CE397" s="44" t="str">
        <f t="shared" si="92"/>
        <v>中级神器2配件2-34级</v>
      </c>
      <c r="CF397" s="43" t="s">
        <v>1061</v>
      </c>
      <c r="CG397" s="18">
        <f t="shared" si="93"/>
        <v>34</v>
      </c>
      <c r="CH397" s="18" t="str">
        <f t="shared" si="94"/>
        <v>金币</v>
      </c>
      <c r="CI397" s="44"/>
      <c r="CJ397" s="44"/>
      <c r="CK397" s="44"/>
      <c r="CL397" s="44"/>
      <c r="CM397" s="44"/>
      <c r="CN397" s="44"/>
      <c r="CO397" s="44"/>
      <c r="CP397" s="44"/>
      <c r="CQ397" s="44"/>
    </row>
    <row r="398" spans="31:95" ht="16.5" x14ac:dyDescent="0.2">
      <c r="AE398" s="41">
        <v>394</v>
      </c>
      <c r="AF398" s="18">
        <f>MATCH(AE398,游戏节奏!$B$4:$B$103,1)</f>
        <v>100</v>
      </c>
      <c r="AG398" s="41">
        <f t="shared" si="95"/>
        <v>0</v>
      </c>
      <c r="AH398" s="41">
        <f t="shared" si="96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87"/>
        <v>77622</v>
      </c>
      <c r="AM398" s="41">
        <f t="shared" si="88"/>
        <v>2862</v>
      </c>
      <c r="AN398" s="41">
        <f t="shared" si="89"/>
        <v>60499</v>
      </c>
      <c r="CB398" s="44">
        <v>395</v>
      </c>
      <c r="CC398" s="18">
        <f t="shared" si="90"/>
        <v>10</v>
      </c>
      <c r="CD398" s="18">
        <f t="shared" si="91"/>
        <v>1606012</v>
      </c>
      <c r="CE398" s="44" t="str">
        <f t="shared" si="92"/>
        <v>中级神器2配件2-35级</v>
      </c>
      <c r="CF398" s="43" t="s">
        <v>1061</v>
      </c>
      <c r="CG398" s="18">
        <f t="shared" si="93"/>
        <v>35</v>
      </c>
      <c r="CH398" s="18" t="str">
        <f t="shared" si="94"/>
        <v>金币</v>
      </c>
      <c r="CI398" s="44"/>
      <c r="CJ398" s="44"/>
      <c r="CK398" s="44"/>
      <c r="CL398" s="44"/>
      <c r="CM398" s="44"/>
      <c r="CN398" s="44"/>
      <c r="CO398" s="44"/>
      <c r="CP398" s="44"/>
      <c r="CQ398" s="44"/>
    </row>
    <row r="399" spans="31:95" ht="16.5" x14ac:dyDescent="0.2">
      <c r="AE399" s="41">
        <v>395</v>
      </c>
      <c r="AF399" s="18">
        <f>MATCH(AE399,游戏节奏!$B$4:$B$103,1)</f>
        <v>100</v>
      </c>
      <c r="AG399" s="41">
        <f t="shared" si="95"/>
        <v>0</v>
      </c>
      <c r="AH399" s="41">
        <f t="shared" si="96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87"/>
        <v>77622</v>
      </c>
      <c r="AM399" s="41">
        <f t="shared" si="88"/>
        <v>2862</v>
      </c>
      <c r="AN399" s="41">
        <f t="shared" si="89"/>
        <v>60499</v>
      </c>
      <c r="CB399" s="44">
        <v>396</v>
      </c>
      <c r="CC399" s="18">
        <f t="shared" si="90"/>
        <v>10</v>
      </c>
      <c r="CD399" s="18">
        <f t="shared" si="91"/>
        <v>1606012</v>
      </c>
      <c r="CE399" s="44" t="str">
        <f t="shared" si="92"/>
        <v>中级神器2配件2-36级</v>
      </c>
      <c r="CF399" s="43" t="s">
        <v>1061</v>
      </c>
      <c r="CG399" s="18">
        <f t="shared" si="93"/>
        <v>36</v>
      </c>
      <c r="CH399" s="18" t="str">
        <f t="shared" si="94"/>
        <v>金币</v>
      </c>
      <c r="CI399" s="44"/>
      <c r="CJ399" s="44"/>
      <c r="CK399" s="44"/>
      <c r="CL399" s="44"/>
      <c r="CM399" s="44"/>
      <c r="CN399" s="44"/>
      <c r="CO399" s="44"/>
      <c r="CP399" s="44"/>
      <c r="CQ399" s="44"/>
    </row>
    <row r="400" spans="31:95" ht="16.5" x14ac:dyDescent="0.2">
      <c r="AE400" s="41">
        <v>396</v>
      </c>
      <c r="AF400" s="18">
        <f>MATCH(AE400,游戏节奏!$B$4:$B$103,1)</f>
        <v>100</v>
      </c>
      <c r="AG400" s="41">
        <f t="shared" si="95"/>
        <v>0</v>
      </c>
      <c r="AH400" s="41">
        <f t="shared" si="96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87"/>
        <v>77622</v>
      </c>
      <c r="AM400" s="41">
        <f t="shared" si="88"/>
        <v>2862</v>
      </c>
      <c r="AN400" s="41">
        <f t="shared" si="89"/>
        <v>60499</v>
      </c>
      <c r="CB400" s="44">
        <v>397</v>
      </c>
      <c r="CC400" s="18">
        <f t="shared" si="90"/>
        <v>10</v>
      </c>
      <c r="CD400" s="18">
        <f t="shared" si="91"/>
        <v>1606012</v>
      </c>
      <c r="CE400" s="44" t="str">
        <f t="shared" si="92"/>
        <v>中级神器2配件2-37级</v>
      </c>
      <c r="CF400" s="43" t="s">
        <v>1061</v>
      </c>
      <c r="CG400" s="18">
        <f t="shared" si="93"/>
        <v>37</v>
      </c>
      <c r="CH400" s="18" t="str">
        <f t="shared" si="94"/>
        <v>金币</v>
      </c>
      <c r="CI400" s="44"/>
      <c r="CJ400" s="44"/>
      <c r="CK400" s="44"/>
      <c r="CL400" s="44"/>
      <c r="CM400" s="44"/>
      <c r="CN400" s="44"/>
      <c r="CO400" s="44"/>
      <c r="CP400" s="44"/>
      <c r="CQ400" s="44"/>
    </row>
    <row r="401" spans="31:95" ht="16.5" x14ac:dyDescent="0.2">
      <c r="AE401" s="41">
        <v>397</v>
      </c>
      <c r="AF401" s="18">
        <f>MATCH(AE401,游戏节奏!$B$4:$B$103,1)</f>
        <v>100</v>
      </c>
      <c r="AG401" s="41">
        <f t="shared" si="95"/>
        <v>0</v>
      </c>
      <c r="AH401" s="41">
        <f t="shared" si="96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87"/>
        <v>77622</v>
      </c>
      <c r="AM401" s="41">
        <f t="shared" si="88"/>
        <v>2862</v>
      </c>
      <c r="AN401" s="41">
        <f t="shared" si="89"/>
        <v>60499</v>
      </c>
      <c r="CB401" s="44">
        <v>398</v>
      </c>
      <c r="CC401" s="18">
        <f t="shared" si="90"/>
        <v>10</v>
      </c>
      <c r="CD401" s="18">
        <f t="shared" si="91"/>
        <v>1606012</v>
      </c>
      <c r="CE401" s="44" t="str">
        <f t="shared" si="92"/>
        <v>中级神器2配件2-38级</v>
      </c>
      <c r="CF401" s="43" t="s">
        <v>1061</v>
      </c>
      <c r="CG401" s="18">
        <f t="shared" si="93"/>
        <v>38</v>
      </c>
      <c r="CH401" s="18" t="str">
        <f t="shared" si="94"/>
        <v>金币</v>
      </c>
      <c r="CI401" s="44"/>
      <c r="CJ401" s="44"/>
      <c r="CK401" s="44"/>
      <c r="CL401" s="44"/>
      <c r="CM401" s="44"/>
      <c r="CN401" s="44"/>
      <c r="CO401" s="44"/>
      <c r="CP401" s="44"/>
      <c r="CQ401" s="44"/>
    </row>
    <row r="402" spans="31:95" ht="16.5" x14ac:dyDescent="0.2">
      <c r="AE402" s="41">
        <v>398</v>
      </c>
      <c r="AF402" s="18">
        <f>MATCH(AE402,游戏节奏!$B$4:$B$103,1)</f>
        <v>100</v>
      </c>
      <c r="AG402" s="41">
        <f t="shared" si="95"/>
        <v>0</v>
      </c>
      <c r="AH402" s="41">
        <f t="shared" si="96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87"/>
        <v>77622</v>
      </c>
      <c r="AM402" s="41">
        <f t="shared" si="88"/>
        <v>2862</v>
      </c>
      <c r="AN402" s="41">
        <f t="shared" si="89"/>
        <v>60499</v>
      </c>
      <c r="CB402" s="44">
        <v>399</v>
      </c>
      <c r="CC402" s="18">
        <f t="shared" si="90"/>
        <v>10</v>
      </c>
      <c r="CD402" s="18">
        <f t="shared" si="91"/>
        <v>1606012</v>
      </c>
      <c r="CE402" s="44" t="str">
        <f t="shared" si="92"/>
        <v>中级神器2配件2-39级</v>
      </c>
      <c r="CF402" s="43" t="s">
        <v>1061</v>
      </c>
      <c r="CG402" s="18">
        <f t="shared" si="93"/>
        <v>39</v>
      </c>
      <c r="CH402" s="18" t="str">
        <f t="shared" si="94"/>
        <v>金币</v>
      </c>
      <c r="CI402" s="44"/>
      <c r="CJ402" s="44"/>
      <c r="CK402" s="44"/>
      <c r="CL402" s="44"/>
      <c r="CM402" s="44"/>
      <c r="CN402" s="44"/>
      <c r="CO402" s="44"/>
      <c r="CP402" s="44"/>
      <c r="CQ402" s="44"/>
    </row>
    <row r="403" spans="31:95" ht="16.5" x14ac:dyDescent="0.2">
      <c r="AE403" s="41">
        <v>399</v>
      </c>
      <c r="AF403" s="18">
        <f>MATCH(AE403,游戏节奏!$B$4:$B$103,1)</f>
        <v>100</v>
      </c>
      <c r="AG403" s="41">
        <f t="shared" si="95"/>
        <v>0</v>
      </c>
      <c r="AH403" s="41">
        <f t="shared" si="96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87"/>
        <v>77622</v>
      </c>
      <c r="AM403" s="41">
        <f t="shared" si="88"/>
        <v>2862</v>
      </c>
      <c r="AN403" s="41">
        <f t="shared" si="89"/>
        <v>60499</v>
      </c>
      <c r="CB403" s="44">
        <v>400</v>
      </c>
      <c r="CC403" s="18">
        <f t="shared" si="90"/>
        <v>10</v>
      </c>
      <c r="CD403" s="18">
        <f t="shared" si="91"/>
        <v>1606012</v>
      </c>
      <c r="CE403" s="44" t="str">
        <f t="shared" si="92"/>
        <v>中级神器2配件2-40级</v>
      </c>
      <c r="CF403" s="43" t="s">
        <v>1061</v>
      </c>
      <c r="CG403" s="18">
        <f t="shared" si="93"/>
        <v>40</v>
      </c>
      <c r="CH403" s="18" t="str">
        <f t="shared" si="94"/>
        <v>金币</v>
      </c>
      <c r="CI403" s="44"/>
      <c r="CJ403" s="44"/>
      <c r="CK403" s="44"/>
      <c r="CL403" s="44"/>
      <c r="CM403" s="44"/>
      <c r="CN403" s="44"/>
      <c r="CO403" s="44"/>
      <c r="CP403" s="44"/>
      <c r="CQ403" s="44"/>
    </row>
    <row r="404" spans="31:95" ht="16.5" x14ac:dyDescent="0.2">
      <c r="AE404" s="41">
        <v>400</v>
      </c>
      <c r="AF404" s="18">
        <f>MATCH(AE404,游戏节奏!$B$4:$B$103,1)</f>
        <v>100</v>
      </c>
      <c r="AG404" s="41">
        <f t="shared" si="95"/>
        <v>0</v>
      </c>
      <c r="AH404" s="41">
        <f t="shared" si="96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87"/>
        <v>77622</v>
      </c>
      <c r="AM404" s="41">
        <f t="shared" si="88"/>
        <v>2862</v>
      </c>
      <c r="AN404" s="41">
        <f t="shared" si="89"/>
        <v>60499</v>
      </c>
      <c r="CB404" s="44">
        <v>401</v>
      </c>
      <c r="CC404" s="18">
        <f t="shared" si="90"/>
        <v>11</v>
      </c>
      <c r="CD404" s="18">
        <f t="shared" si="91"/>
        <v>1606013</v>
      </c>
      <c r="CE404" s="44" t="str">
        <f t="shared" si="92"/>
        <v>中级神器2配件3-1级</v>
      </c>
      <c r="CF404" s="43" t="s">
        <v>1061</v>
      </c>
      <c r="CG404" s="18">
        <f t="shared" si="93"/>
        <v>1</v>
      </c>
      <c r="CH404" s="18" t="str">
        <f t="shared" si="94"/>
        <v>中级神器2配件3激活</v>
      </c>
      <c r="CI404" s="44"/>
      <c r="CJ404" s="44"/>
      <c r="CK404" s="44"/>
      <c r="CL404" s="44"/>
      <c r="CM404" s="44"/>
      <c r="CN404" s="44"/>
      <c r="CO404" s="44"/>
      <c r="CP404" s="44"/>
      <c r="CQ404" s="44"/>
    </row>
    <row r="405" spans="31:95" ht="16.5" x14ac:dyDescent="0.2">
      <c r="CB405" s="44">
        <v>402</v>
      </c>
      <c r="CC405" s="18">
        <f t="shared" si="90"/>
        <v>11</v>
      </c>
      <c r="CD405" s="18">
        <f t="shared" si="91"/>
        <v>1606013</v>
      </c>
      <c r="CE405" s="44" t="str">
        <f t="shared" si="92"/>
        <v>中级神器2配件3-2级</v>
      </c>
      <c r="CF405" s="43" t="s">
        <v>1061</v>
      </c>
      <c r="CG405" s="18">
        <f t="shared" si="93"/>
        <v>2</v>
      </c>
      <c r="CH405" s="18" t="str">
        <f t="shared" si="94"/>
        <v>金币</v>
      </c>
      <c r="CI405" s="44"/>
      <c r="CJ405" s="44"/>
      <c r="CK405" s="44"/>
      <c r="CL405" s="44"/>
      <c r="CM405" s="44"/>
      <c r="CN405" s="44"/>
      <c r="CO405" s="44"/>
      <c r="CP405" s="44"/>
      <c r="CQ405" s="44"/>
    </row>
    <row r="406" spans="31:95" ht="16.5" x14ac:dyDescent="0.2">
      <c r="CB406" s="44">
        <v>403</v>
      </c>
      <c r="CC406" s="18">
        <f t="shared" si="90"/>
        <v>11</v>
      </c>
      <c r="CD406" s="18">
        <f t="shared" si="91"/>
        <v>1606013</v>
      </c>
      <c r="CE406" s="44" t="str">
        <f t="shared" si="92"/>
        <v>中级神器2配件3-3级</v>
      </c>
      <c r="CF406" s="43" t="s">
        <v>1061</v>
      </c>
      <c r="CG406" s="18">
        <f t="shared" si="93"/>
        <v>3</v>
      </c>
      <c r="CH406" s="18" t="str">
        <f t="shared" si="94"/>
        <v>金币</v>
      </c>
      <c r="CI406" s="44"/>
      <c r="CJ406" s="44"/>
      <c r="CK406" s="44"/>
      <c r="CL406" s="44"/>
      <c r="CM406" s="44"/>
      <c r="CN406" s="44"/>
      <c r="CO406" s="44"/>
      <c r="CP406" s="44"/>
      <c r="CQ406" s="44"/>
    </row>
    <row r="407" spans="31:95" ht="16.5" x14ac:dyDescent="0.2">
      <c r="CB407" s="44">
        <v>404</v>
      </c>
      <c r="CC407" s="18">
        <f t="shared" si="90"/>
        <v>11</v>
      </c>
      <c r="CD407" s="18">
        <f t="shared" si="91"/>
        <v>1606013</v>
      </c>
      <c r="CE407" s="44" t="str">
        <f t="shared" si="92"/>
        <v>中级神器2配件3-4级</v>
      </c>
      <c r="CF407" s="43" t="s">
        <v>1061</v>
      </c>
      <c r="CG407" s="18">
        <f t="shared" si="93"/>
        <v>4</v>
      </c>
      <c r="CH407" s="18" t="str">
        <f t="shared" si="94"/>
        <v>金币</v>
      </c>
      <c r="CI407" s="44"/>
      <c r="CJ407" s="44"/>
      <c r="CK407" s="44"/>
      <c r="CL407" s="44"/>
      <c r="CM407" s="44"/>
      <c r="CN407" s="44"/>
      <c r="CO407" s="44"/>
      <c r="CP407" s="44"/>
      <c r="CQ407" s="44"/>
    </row>
    <row r="408" spans="31:95" ht="16.5" x14ac:dyDescent="0.2">
      <c r="CB408" s="44">
        <v>405</v>
      </c>
      <c r="CC408" s="18">
        <f t="shared" si="90"/>
        <v>11</v>
      </c>
      <c r="CD408" s="18">
        <f t="shared" si="91"/>
        <v>1606013</v>
      </c>
      <c r="CE408" s="44" t="str">
        <f t="shared" si="92"/>
        <v>中级神器2配件3-5级</v>
      </c>
      <c r="CF408" s="43" t="s">
        <v>1061</v>
      </c>
      <c r="CG408" s="18">
        <f t="shared" si="93"/>
        <v>5</v>
      </c>
      <c r="CH408" s="18" t="str">
        <f t="shared" si="94"/>
        <v>金币</v>
      </c>
      <c r="CI408" s="44"/>
      <c r="CJ408" s="44"/>
      <c r="CK408" s="44"/>
      <c r="CL408" s="44"/>
      <c r="CM408" s="44"/>
      <c r="CN408" s="44"/>
      <c r="CO408" s="44"/>
      <c r="CP408" s="44"/>
      <c r="CQ408" s="44"/>
    </row>
    <row r="409" spans="31:95" ht="16.5" x14ac:dyDescent="0.2">
      <c r="CB409" s="44">
        <v>406</v>
      </c>
      <c r="CC409" s="18">
        <f t="shared" si="90"/>
        <v>11</v>
      </c>
      <c r="CD409" s="18">
        <f t="shared" si="91"/>
        <v>1606013</v>
      </c>
      <c r="CE409" s="44" t="str">
        <f t="shared" si="92"/>
        <v>中级神器2配件3-6级</v>
      </c>
      <c r="CF409" s="43" t="s">
        <v>1061</v>
      </c>
      <c r="CG409" s="18">
        <f t="shared" si="93"/>
        <v>6</v>
      </c>
      <c r="CH409" s="18" t="str">
        <f t="shared" si="94"/>
        <v>金币</v>
      </c>
      <c r="CI409" s="44"/>
      <c r="CJ409" s="44"/>
      <c r="CK409" s="44"/>
      <c r="CL409" s="44"/>
      <c r="CM409" s="44"/>
      <c r="CN409" s="44"/>
      <c r="CO409" s="44"/>
      <c r="CP409" s="44"/>
      <c r="CQ409" s="44"/>
    </row>
    <row r="410" spans="31:95" ht="16.5" x14ac:dyDescent="0.2">
      <c r="CB410" s="44">
        <v>407</v>
      </c>
      <c r="CC410" s="18">
        <f t="shared" si="90"/>
        <v>11</v>
      </c>
      <c r="CD410" s="18">
        <f t="shared" si="91"/>
        <v>1606013</v>
      </c>
      <c r="CE410" s="44" t="str">
        <f t="shared" si="92"/>
        <v>中级神器2配件3-7级</v>
      </c>
      <c r="CF410" s="43" t="s">
        <v>1061</v>
      </c>
      <c r="CG410" s="18">
        <f t="shared" si="93"/>
        <v>7</v>
      </c>
      <c r="CH410" s="18" t="str">
        <f t="shared" si="94"/>
        <v>金币</v>
      </c>
      <c r="CI410" s="44"/>
      <c r="CJ410" s="44"/>
      <c r="CK410" s="44"/>
      <c r="CL410" s="44"/>
      <c r="CM410" s="44"/>
      <c r="CN410" s="44"/>
      <c r="CO410" s="44"/>
      <c r="CP410" s="44"/>
      <c r="CQ410" s="44"/>
    </row>
    <row r="411" spans="31:95" ht="16.5" x14ac:dyDescent="0.2">
      <c r="CB411" s="44">
        <v>408</v>
      </c>
      <c r="CC411" s="18">
        <f t="shared" si="90"/>
        <v>11</v>
      </c>
      <c r="CD411" s="18">
        <f t="shared" si="91"/>
        <v>1606013</v>
      </c>
      <c r="CE411" s="44" t="str">
        <f t="shared" si="92"/>
        <v>中级神器2配件3-8级</v>
      </c>
      <c r="CF411" s="43" t="s">
        <v>1061</v>
      </c>
      <c r="CG411" s="18">
        <f t="shared" si="93"/>
        <v>8</v>
      </c>
      <c r="CH411" s="18" t="str">
        <f t="shared" si="94"/>
        <v>金币</v>
      </c>
      <c r="CI411" s="44"/>
      <c r="CJ411" s="44"/>
      <c r="CK411" s="44"/>
      <c r="CL411" s="44"/>
      <c r="CM411" s="44"/>
      <c r="CN411" s="44"/>
      <c r="CO411" s="44"/>
      <c r="CP411" s="44"/>
      <c r="CQ411" s="44"/>
    </row>
    <row r="412" spans="31:95" ht="16.5" x14ac:dyDescent="0.2">
      <c r="CB412" s="44">
        <v>409</v>
      </c>
      <c r="CC412" s="18">
        <f t="shared" si="90"/>
        <v>11</v>
      </c>
      <c r="CD412" s="18">
        <f t="shared" si="91"/>
        <v>1606013</v>
      </c>
      <c r="CE412" s="44" t="str">
        <f t="shared" si="92"/>
        <v>中级神器2配件3-9级</v>
      </c>
      <c r="CF412" s="43" t="s">
        <v>1061</v>
      </c>
      <c r="CG412" s="18">
        <f t="shared" si="93"/>
        <v>9</v>
      </c>
      <c r="CH412" s="18" t="str">
        <f t="shared" si="94"/>
        <v>金币</v>
      </c>
      <c r="CI412" s="44"/>
      <c r="CJ412" s="44"/>
      <c r="CK412" s="44"/>
      <c r="CL412" s="44"/>
      <c r="CM412" s="44"/>
      <c r="CN412" s="44"/>
      <c r="CO412" s="44"/>
      <c r="CP412" s="44"/>
      <c r="CQ412" s="44"/>
    </row>
    <row r="413" spans="31:95" ht="16.5" x14ac:dyDescent="0.2">
      <c r="CB413" s="44">
        <v>410</v>
      </c>
      <c r="CC413" s="18">
        <f t="shared" si="90"/>
        <v>11</v>
      </c>
      <c r="CD413" s="18">
        <f t="shared" si="91"/>
        <v>1606013</v>
      </c>
      <c r="CE413" s="44" t="str">
        <f t="shared" si="92"/>
        <v>中级神器2配件3-10级</v>
      </c>
      <c r="CF413" s="43" t="s">
        <v>1061</v>
      </c>
      <c r="CG413" s="18">
        <f t="shared" si="93"/>
        <v>10</v>
      </c>
      <c r="CH413" s="18" t="str">
        <f t="shared" si="94"/>
        <v>金币</v>
      </c>
      <c r="CI413" s="44"/>
      <c r="CJ413" s="44"/>
      <c r="CK413" s="44"/>
      <c r="CL413" s="44"/>
      <c r="CM413" s="44"/>
      <c r="CN413" s="44"/>
      <c r="CO413" s="44"/>
      <c r="CP413" s="44"/>
      <c r="CQ413" s="44"/>
    </row>
    <row r="414" spans="31:95" ht="16.5" x14ac:dyDescent="0.2">
      <c r="CB414" s="44">
        <v>411</v>
      </c>
      <c r="CC414" s="18">
        <f t="shared" si="90"/>
        <v>11</v>
      </c>
      <c r="CD414" s="18">
        <f t="shared" si="91"/>
        <v>1606013</v>
      </c>
      <c r="CE414" s="44" t="str">
        <f t="shared" si="92"/>
        <v>中级神器2配件3-11级</v>
      </c>
      <c r="CF414" s="43" t="s">
        <v>1061</v>
      </c>
      <c r="CG414" s="18">
        <f t="shared" si="93"/>
        <v>11</v>
      </c>
      <c r="CH414" s="18" t="str">
        <f t="shared" si="94"/>
        <v>金币</v>
      </c>
      <c r="CI414" s="44"/>
      <c r="CJ414" s="44"/>
      <c r="CK414" s="44"/>
      <c r="CL414" s="44"/>
      <c r="CM414" s="44"/>
      <c r="CN414" s="44"/>
      <c r="CO414" s="44"/>
      <c r="CP414" s="44"/>
      <c r="CQ414" s="44"/>
    </row>
    <row r="415" spans="31:95" ht="16.5" x14ac:dyDescent="0.2">
      <c r="CB415" s="44">
        <v>412</v>
      </c>
      <c r="CC415" s="18">
        <f t="shared" si="90"/>
        <v>11</v>
      </c>
      <c r="CD415" s="18">
        <f t="shared" si="91"/>
        <v>1606013</v>
      </c>
      <c r="CE415" s="44" t="str">
        <f t="shared" si="92"/>
        <v>中级神器2配件3-12级</v>
      </c>
      <c r="CF415" s="43" t="s">
        <v>1061</v>
      </c>
      <c r="CG415" s="18">
        <f t="shared" si="93"/>
        <v>12</v>
      </c>
      <c r="CH415" s="18" t="str">
        <f t="shared" si="94"/>
        <v>金币</v>
      </c>
      <c r="CI415" s="44"/>
      <c r="CJ415" s="44"/>
      <c r="CK415" s="44"/>
      <c r="CL415" s="44"/>
      <c r="CM415" s="44"/>
      <c r="CN415" s="44"/>
      <c r="CO415" s="44"/>
      <c r="CP415" s="44"/>
      <c r="CQ415" s="44"/>
    </row>
    <row r="416" spans="31:95" ht="16.5" x14ac:dyDescent="0.2">
      <c r="CB416" s="44">
        <v>413</v>
      </c>
      <c r="CC416" s="18">
        <f t="shared" si="90"/>
        <v>11</v>
      </c>
      <c r="CD416" s="18">
        <f t="shared" si="91"/>
        <v>1606013</v>
      </c>
      <c r="CE416" s="44" t="str">
        <f t="shared" si="92"/>
        <v>中级神器2配件3-13级</v>
      </c>
      <c r="CF416" s="43" t="s">
        <v>1061</v>
      </c>
      <c r="CG416" s="18">
        <f t="shared" si="93"/>
        <v>13</v>
      </c>
      <c r="CH416" s="18" t="str">
        <f t="shared" si="94"/>
        <v>金币</v>
      </c>
      <c r="CI416" s="44"/>
      <c r="CJ416" s="44"/>
      <c r="CK416" s="44"/>
      <c r="CL416" s="44"/>
      <c r="CM416" s="44"/>
      <c r="CN416" s="44"/>
      <c r="CO416" s="44"/>
      <c r="CP416" s="44"/>
      <c r="CQ416" s="44"/>
    </row>
    <row r="417" spans="80:95" ht="16.5" x14ac:dyDescent="0.2">
      <c r="CB417" s="44">
        <v>414</v>
      </c>
      <c r="CC417" s="18">
        <f t="shared" si="90"/>
        <v>11</v>
      </c>
      <c r="CD417" s="18">
        <f t="shared" si="91"/>
        <v>1606013</v>
      </c>
      <c r="CE417" s="44" t="str">
        <f t="shared" si="92"/>
        <v>中级神器2配件3-14级</v>
      </c>
      <c r="CF417" s="43" t="s">
        <v>1061</v>
      </c>
      <c r="CG417" s="18">
        <f t="shared" si="93"/>
        <v>14</v>
      </c>
      <c r="CH417" s="18" t="str">
        <f t="shared" si="94"/>
        <v>金币</v>
      </c>
      <c r="CI417" s="44"/>
      <c r="CJ417" s="44"/>
      <c r="CK417" s="44"/>
      <c r="CL417" s="44"/>
      <c r="CM417" s="44"/>
      <c r="CN417" s="44"/>
      <c r="CO417" s="44"/>
      <c r="CP417" s="44"/>
      <c r="CQ417" s="44"/>
    </row>
    <row r="418" spans="80:95" ht="16.5" x14ac:dyDescent="0.2">
      <c r="CB418" s="44">
        <v>415</v>
      </c>
      <c r="CC418" s="18">
        <f t="shared" si="90"/>
        <v>11</v>
      </c>
      <c r="CD418" s="18">
        <f t="shared" si="91"/>
        <v>1606013</v>
      </c>
      <c r="CE418" s="44" t="str">
        <f t="shared" si="92"/>
        <v>中级神器2配件3-15级</v>
      </c>
      <c r="CF418" s="43" t="s">
        <v>1061</v>
      </c>
      <c r="CG418" s="18">
        <f t="shared" si="93"/>
        <v>15</v>
      </c>
      <c r="CH418" s="18" t="str">
        <f t="shared" si="94"/>
        <v>金币</v>
      </c>
      <c r="CI418" s="44"/>
      <c r="CJ418" s="44"/>
      <c r="CK418" s="44"/>
      <c r="CL418" s="44"/>
      <c r="CM418" s="44"/>
      <c r="CN418" s="44"/>
      <c r="CO418" s="44"/>
      <c r="CP418" s="44"/>
      <c r="CQ418" s="44"/>
    </row>
    <row r="419" spans="80:95" ht="16.5" x14ac:dyDescent="0.2">
      <c r="CB419" s="44">
        <v>416</v>
      </c>
      <c r="CC419" s="18">
        <f t="shared" si="90"/>
        <v>11</v>
      </c>
      <c r="CD419" s="18">
        <f t="shared" si="91"/>
        <v>1606013</v>
      </c>
      <c r="CE419" s="44" t="str">
        <f t="shared" si="92"/>
        <v>中级神器2配件3-16级</v>
      </c>
      <c r="CF419" s="43" t="s">
        <v>1061</v>
      </c>
      <c r="CG419" s="18">
        <f t="shared" si="93"/>
        <v>16</v>
      </c>
      <c r="CH419" s="18" t="str">
        <f t="shared" si="94"/>
        <v>金币</v>
      </c>
      <c r="CI419" s="44"/>
      <c r="CJ419" s="44"/>
      <c r="CK419" s="44"/>
      <c r="CL419" s="44"/>
      <c r="CM419" s="44"/>
      <c r="CN419" s="44"/>
      <c r="CO419" s="44"/>
      <c r="CP419" s="44"/>
      <c r="CQ419" s="44"/>
    </row>
    <row r="420" spans="80:95" ht="16.5" x14ac:dyDescent="0.2">
      <c r="CB420" s="44">
        <v>417</v>
      </c>
      <c r="CC420" s="18">
        <f t="shared" si="90"/>
        <v>11</v>
      </c>
      <c r="CD420" s="18">
        <f t="shared" si="91"/>
        <v>1606013</v>
      </c>
      <c r="CE420" s="44" t="str">
        <f t="shared" si="92"/>
        <v>中级神器2配件3-17级</v>
      </c>
      <c r="CF420" s="43" t="s">
        <v>1061</v>
      </c>
      <c r="CG420" s="18">
        <f t="shared" si="93"/>
        <v>17</v>
      </c>
      <c r="CH420" s="18" t="str">
        <f t="shared" si="94"/>
        <v>金币</v>
      </c>
      <c r="CI420" s="44"/>
      <c r="CJ420" s="44"/>
      <c r="CK420" s="44"/>
      <c r="CL420" s="44"/>
      <c r="CM420" s="44"/>
      <c r="CN420" s="44"/>
      <c r="CO420" s="44"/>
      <c r="CP420" s="44"/>
      <c r="CQ420" s="44"/>
    </row>
    <row r="421" spans="80:95" ht="16.5" x14ac:dyDescent="0.2">
      <c r="CB421" s="44">
        <v>418</v>
      </c>
      <c r="CC421" s="18">
        <f t="shared" si="90"/>
        <v>11</v>
      </c>
      <c r="CD421" s="18">
        <f t="shared" si="91"/>
        <v>1606013</v>
      </c>
      <c r="CE421" s="44" t="str">
        <f t="shared" si="92"/>
        <v>中级神器2配件3-18级</v>
      </c>
      <c r="CF421" s="43" t="s">
        <v>1061</v>
      </c>
      <c r="CG421" s="18">
        <f t="shared" si="93"/>
        <v>18</v>
      </c>
      <c r="CH421" s="18" t="str">
        <f t="shared" si="94"/>
        <v>金币</v>
      </c>
      <c r="CI421" s="44"/>
      <c r="CJ421" s="44"/>
      <c r="CK421" s="44"/>
      <c r="CL421" s="44"/>
      <c r="CM421" s="44"/>
      <c r="CN421" s="44"/>
      <c r="CO421" s="44"/>
      <c r="CP421" s="44"/>
      <c r="CQ421" s="44"/>
    </row>
    <row r="422" spans="80:95" ht="16.5" x14ac:dyDescent="0.2">
      <c r="CB422" s="44">
        <v>419</v>
      </c>
      <c r="CC422" s="18">
        <f t="shared" si="90"/>
        <v>11</v>
      </c>
      <c r="CD422" s="18">
        <f t="shared" si="91"/>
        <v>1606013</v>
      </c>
      <c r="CE422" s="44" t="str">
        <f t="shared" si="92"/>
        <v>中级神器2配件3-19级</v>
      </c>
      <c r="CF422" s="43" t="s">
        <v>1061</v>
      </c>
      <c r="CG422" s="18">
        <f t="shared" si="93"/>
        <v>19</v>
      </c>
      <c r="CH422" s="18" t="str">
        <f t="shared" si="94"/>
        <v>金币</v>
      </c>
      <c r="CI422" s="44"/>
      <c r="CJ422" s="44"/>
      <c r="CK422" s="44"/>
      <c r="CL422" s="44"/>
      <c r="CM422" s="44"/>
      <c r="CN422" s="44"/>
      <c r="CO422" s="44"/>
      <c r="CP422" s="44"/>
      <c r="CQ422" s="44"/>
    </row>
    <row r="423" spans="80:95" ht="16.5" x14ac:dyDescent="0.2">
      <c r="CB423" s="44">
        <v>420</v>
      </c>
      <c r="CC423" s="18">
        <f t="shared" si="90"/>
        <v>11</v>
      </c>
      <c r="CD423" s="18">
        <f t="shared" si="91"/>
        <v>1606013</v>
      </c>
      <c r="CE423" s="44" t="str">
        <f t="shared" si="92"/>
        <v>中级神器2配件3-20级</v>
      </c>
      <c r="CF423" s="43" t="s">
        <v>1061</v>
      </c>
      <c r="CG423" s="18">
        <f t="shared" si="93"/>
        <v>20</v>
      </c>
      <c r="CH423" s="18" t="str">
        <f t="shared" si="94"/>
        <v>金币</v>
      </c>
      <c r="CI423" s="44"/>
      <c r="CJ423" s="44"/>
      <c r="CK423" s="44"/>
      <c r="CL423" s="44"/>
      <c r="CM423" s="44"/>
      <c r="CN423" s="44"/>
      <c r="CO423" s="44"/>
      <c r="CP423" s="44"/>
      <c r="CQ423" s="44"/>
    </row>
    <row r="424" spans="80:95" ht="16.5" x14ac:dyDescent="0.2">
      <c r="CB424" s="44">
        <v>421</v>
      </c>
      <c r="CC424" s="18">
        <f t="shared" si="90"/>
        <v>11</v>
      </c>
      <c r="CD424" s="18">
        <f t="shared" si="91"/>
        <v>1606013</v>
      </c>
      <c r="CE424" s="44" t="str">
        <f t="shared" si="92"/>
        <v>中级神器2配件3-21级</v>
      </c>
      <c r="CF424" s="43" t="s">
        <v>1061</v>
      </c>
      <c r="CG424" s="18">
        <f t="shared" si="93"/>
        <v>21</v>
      </c>
      <c r="CH424" s="18" t="str">
        <f t="shared" si="94"/>
        <v>金币</v>
      </c>
      <c r="CI424" s="44"/>
      <c r="CJ424" s="44"/>
      <c r="CK424" s="44"/>
      <c r="CL424" s="44"/>
      <c r="CM424" s="44"/>
      <c r="CN424" s="44"/>
      <c r="CO424" s="44"/>
      <c r="CP424" s="44"/>
      <c r="CQ424" s="44"/>
    </row>
    <row r="425" spans="80:95" ht="16.5" x14ac:dyDescent="0.2">
      <c r="CB425" s="44">
        <v>422</v>
      </c>
      <c r="CC425" s="18">
        <f t="shared" si="90"/>
        <v>11</v>
      </c>
      <c r="CD425" s="18">
        <f t="shared" si="91"/>
        <v>1606013</v>
      </c>
      <c r="CE425" s="44" t="str">
        <f t="shared" si="92"/>
        <v>中级神器2配件3-22级</v>
      </c>
      <c r="CF425" s="43" t="s">
        <v>1061</v>
      </c>
      <c r="CG425" s="18">
        <f t="shared" si="93"/>
        <v>22</v>
      </c>
      <c r="CH425" s="18" t="str">
        <f t="shared" si="94"/>
        <v>金币</v>
      </c>
      <c r="CI425" s="44"/>
      <c r="CJ425" s="44"/>
      <c r="CK425" s="44"/>
      <c r="CL425" s="44"/>
      <c r="CM425" s="44"/>
      <c r="CN425" s="44"/>
      <c r="CO425" s="44"/>
      <c r="CP425" s="44"/>
      <c r="CQ425" s="44"/>
    </row>
    <row r="426" spans="80:95" ht="16.5" x14ac:dyDescent="0.2">
      <c r="CB426" s="44">
        <v>423</v>
      </c>
      <c r="CC426" s="18">
        <f t="shared" si="90"/>
        <v>11</v>
      </c>
      <c r="CD426" s="18">
        <f t="shared" si="91"/>
        <v>1606013</v>
      </c>
      <c r="CE426" s="44" t="str">
        <f t="shared" si="92"/>
        <v>中级神器2配件3-23级</v>
      </c>
      <c r="CF426" s="43" t="s">
        <v>1061</v>
      </c>
      <c r="CG426" s="18">
        <f t="shared" si="93"/>
        <v>23</v>
      </c>
      <c r="CH426" s="18" t="str">
        <f t="shared" si="94"/>
        <v>金币</v>
      </c>
      <c r="CI426" s="44"/>
      <c r="CJ426" s="44"/>
      <c r="CK426" s="44"/>
      <c r="CL426" s="44"/>
      <c r="CM426" s="44"/>
      <c r="CN426" s="44"/>
      <c r="CO426" s="44"/>
      <c r="CP426" s="44"/>
      <c r="CQ426" s="44"/>
    </row>
    <row r="427" spans="80:95" ht="16.5" x14ac:dyDescent="0.2">
      <c r="CB427" s="44">
        <v>424</v>
      </c>
      <c r="CC427" s="18">
        <f t="shared" si="90"/>
        <v>11</v>
      </c>
      <c r="CD427" s="18">
        <f t="shared" si="91"/>
        <v>1606013</v>
      </c>
      <c r="CE427" s="44" t="str">
        <f t="shared" si="92"/>
        <v>中级神器2配件3-24级</v>
      </c>
      <c r="CF427" s="43" t="s">
        <v>1061</v>
      </c>
      <c r="CG427" s="18">
        <f t="shared" si="93"/>
        <v>24</v>
      </c>
      <c r="CH427" s="18" t="str">
        <f t="shared" si="94"/>
        <v>金币</v>
      </c>
      <c r="CI427" s="44"/>
      <c r="CJ427" s="44"/>
      <c r="CK427" s="44"/>
      <c r="CL427" s="44"/>
      <c r="CM427" s="44"/>
      <c r="CN427" s="44"/>
      <c r="CO427" s="44"/>
      <c r="CP427" s="44"/>
      <c r="CQ427" s="44"/>
    </row>
    <row r="428" spans="80:95" ht="16.5" x14ac:dyDescent="0.2">
      <c r="CB428" s="44">
        <v>425</v>
      </c>
      <c r="CC428" s="18">
        <f t="shared" si="90"/>
        <v>11</v>
      </c>
      <c r="CD428" s="18">
        <f t="shared" si="91"/>
        <v>1606013</v>
      </c>
      <c r="CE428" s="44" t="str">
        <f t="shared" si="92"/>
        <v>中级神器2配件3-25级</v>
      </c>
      <c r="CF428" s="43" t="s">
        <v>1061</v>
      </c>
      <c r="CG428" s="18">
        <f t="shared" si="93"/>
        <v>25</v>
      </c>
      <c r="CH428" s="18" t="str">
        <f t="shared" si="94"/>
        <v>金币</v>
      </c>
      <c r="CI428" s="44"/>
      <c r="CJ428" s="44"/>
      <c r="CK428" s="44"/>
      <c r="CL428" s="44"/>
      <c r="CM428" s="44"/>
      <c r="CN428" s="44"/>
      <c r="CO428" s="44"/>
      <c r="CP428" s="44"/>
      <c r="CQ428" s="44"/>
    </row>
    <row r="429" spans="80:95" ht="16.5" x14ac:dyDescent="0.2">
      <c r="CB429" s="44">
        <v>426</v>
      </c>
      <c r="CC429" s="18">
        <f t="shared" si="90"/>
        <v>11</v>
      </c>
      <c r="CD429" s="18">
        <f t="shared" si="91"/>
        <v>1606013</v>
      </c>
      <c r="CE429" s="44" t="str">
        <f t="shared" si="92"/>
        <v>中级神器2配件3-26级</v>
      </c>
      <c r="CF429" s="43" t="s">
        <v>1061</v>
      </c>
      <c r="CG429" s="18">
        <f t="shared" si="93"/>
        <v>26</v>
      </c>
      <c r="CH429" s="18" t="str">
        <f t="shared" si="94"/>
        <v>金币</v>
      </c>
      <c r="CI429" s="44"/>
      <c r="CJ429" s="44"/>
      <c r="CK429" s="44"/>
      <c r="CL429" s="44"/>
      <c r="CM429" s="44"/>
      <c r="CN429" s="44"/>
      <c r="CO429" s="44"/>
      <c r="CP429" s="44"/>
      <c r="CQ429" s="44"/>
    </row>
    <row r="430" spans="80:95" ht="16.5" x14ac:dyDescent="0.2">
      <c r="CB430" s="44">
        <v>427</v>
      </c>
      <c r="CC430" s="18">
        <f t="shared" si="90"/>
        <v>11</v>
      </c>
      <c r="CD430" s="18">
        <f t="shared" si="91"/>
        <v>1606013</v>
      </c>
      <c r="CE430" s="44" t="str">
        <f t="shared" si="92"/>
        <v>中级神器2配件3-27级</v>
      </c>
      <c r="CF430" s="43" t="s">
        <v>1061</v>
      </c>
      <c r="CG430" s="18">
        <f t="shared" si="93"/>
        <v>27</v>
      </c>
      <c r="CH430" s="18" t="str">
        <f t="shared" si="94"/>
        <v>金币</v>
      </c>
      <c r="CI430" s="44"/>
      <c r="CJ430" s="44"/>
      <c r="CK430" s="44"/>
      <c r="CL430" s="44"/>
      <c r="CM430" s="44"/>
      <c r="CN430" s="44"/>
      <c r="CO430" s="44"/>
      <c r="CP430" s="44"/>
      <c r="CQ430" s="44"/>
    </row>
    <row r="431" spans="80:95" ht="16.5" x14ac:dyDescent="0.2">
      <c r="CB431" s="44">
        <v>428</v>
      </c>
      <c r="CC431" s="18">
        <f t="shared" si="90"/>
        <v>11</v>
      </c>
      <c r="CD431" s="18">
        <f t="shared" si="91"/>
        <v>1606013</v>
      </c>
      <c r="CE431" s="44" t="str">
        <f t="shared" si="92"/>
        <v>中级神器2配件3-28级</v>
      </c>
      <c r="CF431" s="43" t="s">
        <v>1061</v>
      </c>
      <c r="CG431" s="18">
        <f t="shared" si="93"/>
        <v>28</v>
      </c>
      <c r="CH431" s="18" t="str">
        <f t="shared" si="94"/>
        <v>金币</v>
      </c>
      <c r="CI431" s="44"/>
      <c r="CJ431" s="44"/>
      <c r="CK431" s="44"/>
      <c r="CL431" s="44"/>
      <c r="CM431" s="44"/>
      <c r="CN431" s="44"/>
      <c r="CO431" s="44"/>
      <c r="CP431" s="44"/>
      <c r="CQ431" s="44"/>
    </row>
    <row r="432" spans="80:95" ht="16.5" x14ac:dyDescent="0.2">
      <c r="CB432" s="44">
        <v>429</v>
      </c>
      <c r="CC432" s="18">
        <f t="shared" si="90"/>
        <v>11</v>
      </c>
      <c r="CD432" s="18">
        <f t="shared" si="91"/>
        <v>1606013</v>
      </c>
      <c r="CE432" s="44" t="str">
        <f t="shared" si="92"/>
        <v>中级神器2配件3-29级</v>
      </c>
      <c r="CF432" s="43" t="s">
        <v>1061</v>
      </c>
      <c r="CG432" s="18">
        <f t="shared" si="93"/>
        <v>29</v>
      </c>
      <c r="CH432" s="18" t="str">
        <f t="shared" si="94"/>
        <v>金币</v>
      </c>
      <c r="CI432" s="44"/>
      <c r="CJ432" s="44"/>
      <c r="CK432" s="44"/>
      <c r="CL432" s="44"/>
      <c r="CM432" s="44"/>
      <c r="CN432" s="44"/>
      <c r="CO432" s="44"/>
      <c r="CP432" s="44"/>
      <c r="CQ432" s="44"/>
    </row>
    <row r="433" spans="80:95" ht="16.5" x14ac:dyDescent="0.2">
      <c r="CB433" s="44">
        <v>430</v>
      </c>
      <c r="CC433" s="18">
        <f t="shared" si="90"/>
        <v>11</v>
      </c>
      <c r="CD433" s="18">
        <f t="shared" si="91"/>
        <v>1606013</v>
      </c>
      <c r="CE433" s="44" t="str">
        <f t="shared" si="92"/>
        <v>中级神器2配件3-30级</v>
      </c>
      <c r="CF433" s="43" t="s">
        <v>1061</v>
      </c>
      <c r="CG433" s="18">
        <f t="shared" si="93"/>
        <v>30</v>
      </c>
      <c r="CH433" s="18" t="str">
        <f t="shared" si="94"/>
        <v>金币</v>
      </c>
      <c r="CI433" s="44"/>
      <c r="CJ433" s="44"/>
      <c r="CK433" s="44"/>
      <c r="CL433" s="44"/>
      <c r="CM433" s="44"/>
      <c r="CN433" s="44"/>
      <c r="CO433" s="44"/>
      <c r="CP433" s="44"/>
      <c r="CQ433" s="44"/>
    </row>
    <row r="434" spans="80:95" ht="16.5" x14ac:dyDescent="0.2">
      <c r="CB434" s="44">
        <v>431</v>
      </c>
      <c r="CC434" s="18">
        <f t="shared" si="90"/>
        <v>11</v>
      </c>
      <c r="CD434" s="18">
        <f t="shared" si="91"/>
        <v>1606013</v>
      </c>
      <c r="CE434" s="44" t="str">
        <f t="shared" si="92"/>
        <v>中级神器2配件3-31级</v>
      </c>
      <c r="CF434" s="43" t="s">
        <v>1061</v>
      </c>
      <c r="CG434" s="18">
        <f t="shared" si="93"/>
        <v>31</v>
      </c>
      <c r="CH434" s="18" t="str">
        <f t="shared" si="94"/>
        <v>金币</v>
      </c>
      <c r="CI434" s="44"/>
      <c r="CJ434" s="44"/>
      <c r="CK434" s="44"/>
      <c r="CL434" s="44"/>
      <c r="CM434" s="44"/>
      <c r="CN434" s="44"/>
      <c r="CO434" s="44"/>
      <c r="CP434" s="44"/>
      <c r="CQ434" s="44"/>
    </row>
    <row r="435" spans="80:95" ht="16.5" x14ac:dyDescent="0.2">
      <c r="CB435" s="44">
        <v>432</v>
      </c>
      <c r="CC435" s="18">
        <f t="shared" si="90"/>
        <v>11</v>
      </c>
      <c r="CD435" s="18">
        <f t="shared" si="91"/>
        <v>1606013</v>
      </c>
      <c r="CE435" s="44" t="str">
        <f t="shared" si="92"/>
        <v>中级神器2配件3-32级</v>
      </c>
      <c r="CF435" s="43" t="s">
        <v>1061</v>
      </c>
      <c r="CG435" s="18">
        <f t="shared" si="93"/>
        <v>32</v>
      </c>
      <c r="CH435" s="18" t="str">
        <f t="shared" si="94"/>
        <v>金币</v>
      </c>
      <c r="CI435" s="44"/>
      <c r="CJ435" s="44"/>
      <c r="CK435" s="44"/>
      <c r="CL435" s="44"/>
      <c r="CM435" s="44"/>
      <c r="CN435" s="44"/>
      <c r="CO435" s="44"/>
      <c r="CP435" s="44"/>
      <c r="CQ435" s="44"/>
    </row>
    <row r="436" spans="80:95" ht="16.5" x14ac:dyDescent="0.2">
      <c r="CB436" s="44">
        <v>433</v>
      </c>
      <c r="CC436" s="18">
        <f t="shared" si="90"/>
        <v>11</v>
      </c>
      <c r="CD436" s="18">
        <f t="shared" si="91"/>
        <v>1606013</v>
      </c>
      <c r="CE436" s="44" t="str">
        <f t="shared" si="92"/>
        <v>中级神器2配件3-33级</v>
      </c>
      <c r="CF436" s="43" t="s">
        <v>1061</v>
      </c>
      <c r="CG436" s="18">
        <f t="shared" si="93"/>
        <v>33</v>
      </c>
      <c r="CH436" s="18" t="str">
        <f t="shared" si="94"/>
        <v>金币</v>
      </c>
      <c r="CI436" s="44"/>
      <c r="CJ436" s="44"/>
      <c r="CK436" s="44"/>
      <c r="CL436" s="44"/>
      <c r="CM436" s="44"/>
      <c r="CN436" s="44"/>
      <c r="CO436" s="44"/>
      <c r="CP436" s="44"/>
      <c r="CQ436" s="44"/>
    </row>
    <row r="437" spans="80:95" ht="16.5" x14ac:dyDescent="0.2">
      <c r="CB437" s="44">
        <v>434</v>
      </c>
      <c r="CC437" s="18">
        <f t="shared" si="90"/>
        <v>11</v>
      </c>
      <c r="CD437" s="18">
        <f t="shared" si="91"/>
        <v>1606013</v>
      </c>
      <c r="CE437" s="44" t="str">
        <f t="shared" si="92"/>
        <v>中级神器2配件3-34级</v>
      </c>
      <c r="CF437" s="43" t="s">
        <v>1061</v>
      </c>
      <c r="CG437" s="18">
        <f t="shared" si="93"/>
        <v>34</v>
      </c>
      <c r="CH437" s="18" t="str">
        <f t="shared" si="94"/>
        <v>金币</v>
      </c>
      <c r="CI437" s="44"/>
      <c r="CJ437" s="44"/>
      <c r="CK437" s="44"/>
      <c r="CL437" s="44"/>
      <c r="CM437" s="44"/>
      <c r="CN437" s="44"/>
      <c r="CO437" s="44"/>
      <c r="CP437" s="44"/>
      <c r="CQ437" s="44"/>
    </row>
    <row r="438" spans="80:95" ht="16.5" x14ac:dyDescent="0.2">
      <c r="CB438" s="44">
        <v>435</v>
      </c>
      <c r="CC438" s="18">
        <f t="shared" si="90"/>
        <v>11</v>
      </c>
      <c r="CD438" s="18">
        <f t="shared" si="91"/>
        <v>1606013</v>
      </c>
      <c r="CE438" s="44" t="str">
        <f t="shared" si="92"/>
        <v>中级神器2配件3-35级</v>
      </c>
      <c r="CF438" s="43" t="s">
        <v>1061</v>
      </c>
      <c r="CG438" s="18">
        <f t="shared" si="93"/>
        <v>35</v>
      </c>
      <c r="CH438" s="18" t="str">
        <f t="shared" si="94"/>
        <v>金币</v>
      </c>
      <c r="CI438" s="44"/>
      <c r="CJ438" s="44"/>
      <c r="CK438" s="44"/>
      <c r="CL438" s="44"/>
      <c r="CM438" s="44"/>
      <c r="CN438" s="44"/>
      <c r="CO438" s="44"/>
      <c r="CP438" s="44"/>
      <c r="CQ438" s="44"/>
    </row>
    <row r="439" spans="80:95" ht="16.5" x14ac:dyDescent="0.2">
      <c r="CB439" s="44">
        <v>436</v>
      </c>
      <c r="CC439" s="18">
        <f t="shared" si="90"/>
        <v>11</v>
      </c>
      <c r="CD439" s="18">
        <f t="shared" si="91"/>
        <v>1606013</v>
      </c>
      <c r="CE439" s="44" t="str">
        <f t="shared" si="92"/>
        <v>中级神器2配件3-36级</v>
      </c>
      <c r="CF439" s="43" t="s">
        <v>1061</v>
      </c>
      <c r="CG439" s="18">
        <f t="shared" si="93"/>
        <v>36</v>
      </c>
      <c r="CH439" s="18" t="str">
        <f t="shared" si="94"/>
        <v>金币</v>
      </c>
      <c r="CI439" s="44"/>
      <c r="CJ439" s="44"/>
      <c r="CK439" s="44"/>
      <c r="CL439" s="44"/>
      <c r="CM439" s="44"/>
      <c r="CN439" s="44"/>
      <c r="CO439" s="44"/>
      <c r="CP439" s="44"/>
      <c r="CQ439" s="44"/>
    </row>
    <row r="440" spans="80:95" ht="16.5" x14ac:dyDescent="0.2">
      <c r="CB440" s="44">
        <v>437</v>
      </c>
      <c r="CC440" s="18">
        <f t="shared" si="90"/>
        <v>11</v>
      </c>
      <c r="CD440" s="18">
        <f t="shared" si="91"/>
        <v>1606013</v>
      </c>
      <c r="CE440" s="44" t="str">
        <f t="shared" si="92"/>
        <v>中级神器2配件3-37级</v>
      </c>
      <c r="CF440" s="43" t="s">
        <v>1061</v>
      </c>
      <c r="CG440" s="18">
        <f t="shared" si="93"/>
        <v>37</v>
      </c>
      <c r="CH440" s="18" t="str">
        <f t="shared" si="94"/>
        <v>金币</v>
      </c>
      <c r="CI440" s="44"/>
      <c r="CJ440" s="44"/>
      <c r="CK440" s="44"/>
      <c r="CL440" s="44"/>
      <c r="CM440" s="44"/>
      <c r="CN440" s="44"/>
      <c r="CO440" s="44"/>
      <c r="CP440" s="44"/>
      <c r="CQ440" s="44"/>
    </row>
    <row r="441" spans="80:95" ht="16.5" x14ac:dyDescent="0.2">
      <c r="CB441" s="44">
        <v>438</v>
      </c>
      <c r="CC441" s="18">
        <f t="shared" si="90"/>
        <v>11</v>
      </c>
      <c r="CD441" s="18">
        <f t="shared" si="91"/>
        <v>1606013</v>
      </c>
      <c r="CE441" s="44" t="str">
        <f t="shared" si="92"/>
        <v>中级神器2配件3-38级</v>
      </c>
      <c r="CF441" s="43" t="s">
        <v>1061</v>
      </c>
      <c r="CG441" s="18">
        <f t="shared" si="93"/>
        <v>38</v>
      </c>
      <c r="CH441" s="18" t="str">
        <f t="shared" si="94"/>
        <v>金币</v>
      </c>
      <c r="CI441" s="44"/>
      <c r="CJ441" s="44"/>
      <c r="CK441" s="44"/>
      <c r="CL441" s="44"/>
      <c r="CM441" s="44"/>
      <c r="CN441" s="44"/>
      <c r="CO441" s="44"/>
      <c r="CP441" s="44"/>
      <c r="CQ441" s="44"/>
    </row>
    <row r="442" spans="80:95" ht="16.5" x14ac:dyDescent="0.2">
      <c r="CB442" s="44">
        <v>439</v>
      </c>
      <c r="CC442" s="18">
        <f t="shared" si="90"/>
        <v>11</v>
      </c>
      <c r="CD442" s="18">
        <f t="shared" si="91"/>
        <v>1606013</v>
      </c>
      <c r="CE442" s="44" t="str">
        <f t="shared" si="92"/>
        <v>中级神器2配件3-39级</v>
      </c>
      <c r="CF442" s="43" t="s">
        <v>1061</v>
      </c>
      <c r="CG442" s="18">
        <f t="shared" si="93"/>
        <v>39</v>
      </c>
      <c r="CH442" s="18" t="str">
        <f t="shared" si="94"/>
        <v>金币</v>
      </c>
      <c r="CI442" s="44"/>
      <c r="CJ442" s="44"/>
      <c r="CK442" s="44"/>
      <c r="CL442" s="44"/>
      <c r="CM442" s="44"/>
      <c r="CN442" s="44"/>
      <c r="CO442" s="44"/>
      <c r="CP442" s="44"/>
      <c r="CQ442" s="44"/>
    </row>
    <row r="443" spans="80:95" ht="16.5" x14ac:dyDescent="0.2">
      <c r="CB443" s="44">
        <v>440</v>
      </c>
      <c r="CC443" s="18">
        <f t="shared" si="90"/>
        <v>11</v>
      </c>
      <c r="CD443" s="18">
        <f t="shared" si="91"/>
        <v>1606013</v>
      </c>
      <c r="CE443" s="44" t="str">
        <f t="shared" si="92"/>
        <v>中级神器2配件3-40级</v>
      </c>
      <c r="CF443" s="43" t="s">
        <v>1061</v>
      </c>
      <c r="CG443" s="18">
        <f t="shared" si="93"/>
        <v>40</v>
      </c>
      <c r="CH443" s="18" t="str">
        <f t="shared" si="94"/>
        <v>金币</v>
      </c>
      <c r="CI443" s="44"/>
      <c r="CJ443" s="44"/>
      <c r="CK443" s="44"/>
      <c r="CL443" s="44"/>
      <c r="CM443" s="44"/>
      <c r="CN443" s="44"/>
      <c r="CO443" s="44"/>
      <c r="CP443" s="44"/>
      <c r="CQ443" s="44"/>
    </row>
    <row r="444" spans="80:95" ht="16.5" x14ac:dyDescent="0.2">
      <c r="CB444" s="44">
        <v>441</v>
      </c>
      <c r="CC444" s="18">
        <f t="shared" si="90"/>
        <v>12</v>
      </c>
      <c r="CD444" s="18">
        <f t="shared" si="91"/>
        <v>1606014</v>
      </c>
      <c r="CE444" s="44" t="str">
        <f t="shared" si="92"/>
        <v>中级神器2配件4-1级</v>
      </c>
      <c r="CF444" s="43" t="s">
        <v>1061</v>
      </c>
      <c r="CG444" s="18">
        <f t="shared" si="93"/>
        <v>1</v>
      </c>
      <c r="CH444" s="18" t="str">
        <f t="shared" si="94"/>
        <v>中级神器2配件4激活</v>
      </c>
      <c r="CI444" s="44"/>
      <c r="CJ444" s="44"/>
      <c r="CK444" s="44"/>
      <c r="CL444" s="44"/>
      <c r="CM444" s="44"/>
      <c r="CN444" s="44"/>
      <c r="CO444" s="44"/>
      <c r="CP444" s="44"/>
      <c r="CQ444" s="44"/>
    </row>
    <row r="445" spans="80:95" ht="16.5" x14ac:dyDescent="0.2">
      <c r="CB445" s="44">
        <v>442</v>
      </c>
      <c r="CC445" s="18">
        <f t="shared" si="90"/>
        <v>12</v>
      </c>
      <c r="CD445" s="18">
        <f t="shared" si="91"/>
        <v>1606014</v>
      </c>
      <c r="CE445" s="44" t="str">
        <f t="shared" si="92"/>
        <v>中级神器2配件4-2级</v>
      </c>
      <c r="CF445" s="43" t="s">
        <v>1061</v>
      </c>
      <c r="CG445" s="18">
        <f t="shared" si="93"/>
        <v>2</v>
      </c>
      <c r="CH445" s="18" t="str">
        <f t="shared" si="94"/>
        <v>金币</v>
      </c>
      <c r="CI445" s="44"/>
      <c r="CJ445" s="44"/>
      <c r="CK445" s="44"/>
      <c r="CL445" s="44"/>
      <c r="CM445" s="44"/>
      <c r="CN445" s="44"/>
      <c r="CO445" s="44"/>
      <c r="CP445" s="44"/>
      <c r="CQ445" s="44"/>
    </row>
    <row r="446" spans="80:95" ht="16.5" x14ac:dyDescent="0.2">
      <c r="CB446" s="44">
        <v>443</v>
      </c>
      <c r="CC446" s="18">
        <f t="shared" si="90"/>
        <v>12</v>
      </c>
      <c r="CD446" s="18">
        <f t="shared" si="91"/>
        <v>1606014</v>
      </c>
      <c r="CE446" s="44" t="str">
        <f t="shared" si="92"/>
        <v>中级神器2配件4-3级</v>
      </c>
      <c r="CF446" s="43" t="s">
        <v>1061</v>
      </c>
      <c r="CG446" s="18">
        <f t="shared" si="93"/>
        <v>3</v>
      </c>
      <c r="CH446" s="18" t="str">
        <f t="shared" si="94"/>
        <v>金币</v>
      </c>
      <c r="CI446" s="44"/>
      <c r="CJ446" s="44"/>
      <c r="CK446" s="44"/>
      <c r="CL446" s="44"/>
      <c r="CM446" s="44"/>
      <c r="CN446" s="44"/>
      <c r="CO446" s="44"/>
      <c r="CP446" s="44"/>
      <c r="CQ446" s="44"/>
    </row>
    <row r="447" spans="80:95" ht="16.5" x14ac:dyDescent="0.2">
      <c r="CB447" s="44">
        <v>444</v>
      </c>
      <c r="CC447" s="18">
        <f t="shared" si="90"/>
        <v>12</v>
      </c>
      <c r="CD447" s="18">
        <f t="shared" si="91"/>
        <v>1606014</v>
      </c>
      <c r="CE447" s="44" t="str">
        <f t="shared" si="92"/>
        <v>中级神器2配件4-4级</v>
      </c>
      <c r="CF447" s="43" t="s">
        <v>1061</v>
      </c>
      <c r="CG447" s="18">
        <f t="shared" si="93"/>
        <v>4</v>
      </c>
      <c r="CH447" s="18" t="str">
        <f t="shared" si="94"/>
        <v>金币</v>
      </c>
      <c r="CI447" s="44"/>
      <c r="CJ447" s="44"/>
      <c r="CK447" s="44"/>
      <c r="CL447" s="44"/>
      <c r="CM447" s="44"/>
      <c r="CN447" s="44"/>
      <c r="CO447" s="44"/>
      <c r="CP447" s="44"/>
      <c r="CQ447" s="44"/>
    </row>
    <row r="448" spans="80:95" ht="16.5" x14ac:dyDescent="0.2">
      <c r="CB448" s="44">
        <v>445</v>
      </c>
      <c r="CC448" s="18">
        <f t="shared" si="90"/>
        <v>12</v>
      </c>
      <c r="CD448" s="18">
        <f t="shared" si="91"/>
        <v>1606014</v>
      </c>
      <c r="CE448" s="44" t="str">
        <f t="shared" si="92"/>
        <v>中级神器2配件4-5级</v>
      </c>
      <c r="CF448" s="43" t="s">
        <v>1061</v>
      </c>
      <c r="CG448" s="18">
        <f t="shared" si="93"/>
        <v>5</v>
      </c>
      <c r="CH448" s="18" t="str">
        <f t="shared" si="94"/>
        <v>金币</v>
      </c>
      <c r="CI448" s="44"/>
      <c r="CJ448" s="44"/>
      <c r="CK448" s="44"/>
      <c r="CL448" s="44"/>
      <c r="CM448" s="44"/>
      <c r="CN448" s="44"/>
      <c r="CO448" s="44"/>
      <c r="CP448" s="44"/>
      <c r="CQ448" s="44"/>
    </row>
    <row r="449" spans="80:95" ht="16.5" x14ac:dyDescent="0.2">
      <c r="CB449" s="44">
        <v>446</v>
      </c>
      <c r="CC449" s="18">
        <f t="shared" si="90"/>
        <v>12</v>
      </c>
      <c r="CD449" s="18">
        <f t="shared" si="91"/>
        <v>1606014</v>
      </c>
      <c r="CE449" s="44" t="str">
        <f t="shared" si="92"/>
        <v>中级神器2配件4-6级</v>
      </c>
      <c r="CF449" s="43" t="s">
        <v>1061</v>
      </c>
      <c r="CG449" s="18">
        <f t="shared" si="93"/>
        <v>6</v>
      </c>
      <c r="CH449" s="18" t="str">
        <f t="shared" si="94"/>
        <v>金币</v>
      </c>
      <c r="CI449" s="44"/>
      <c r="CJ449" s="44"/>
      <c r="CK449" s="44"/>
      <c r="CL449" s="44"/>
      <c r="CM449" s="44"/>
      <c r="CN449" s="44"/>
      <c r="CO449" s="44"/>
      <c r="CP449" s="44"/>
      <c r="CQ449" s="44"/>
    </row>
    <row r="450" spans="80:95" ht="16.5" x14ac:dyDescent="0.2">
      <c r="CB450" s="44">
        <v>447</v>
      </c>
      <c r="CC450" s="18">
        <f t="shared" si="90"/>
        <v>12</v>
      </c>
      <c r="CD450" s="18">
        <f t="shared" si="91"/>
        <v>1606014</v>
      </c>
      <c r="CE450" s="44" t="str">
        <f t="shared" si="92"/>
        <v>中级神器2配件4-7级</v>
      </c>
      <c r="CF450" s="43" t="s">
        <v>1061</v>
      </c>
      <c r="CG450" s="18">
        <f t="shared" si="93"/>
        <v>7</v>
      </c>
      <c r="CH450" s="18" t="str">
        <f t="shared" si="94"/>
        <v>金币</v>
      </c>
      <c r="CI450" s="44"/>
      <c r="CJ450" s="44"/>
      <c r="CK450" s="44"/>
      <c r="CL450" s="44"/>
      <c r="CM450" s="44"/>
      <c r="CN450" s="44"/>
      <c r="CO450" s="44"/>
      <c r="CP450" s="44"/>
      <c r="CQ450" s="44"/>
    </row>
    <row r="451" spans="80:95" ht="16.5" x14ac:dyDescent="0.2">
      <c r="CB451" s="44">
        <v>448</v>
      </c>
      <c r="CC451" s="18">
        <f t="shared" si="90"/>
        <v>12</v>
      </c>
      <c r="CD451" s="18">
        <f t="shared" si="91"/>
        <v>1606014</v>
      </c>
      <c r="CE451" s="44" t="str">
        <f t="shared" si="92"/>
        <v>中级神器2配件4-8级</v>
      </c>
      <c r="CF451" s="43" t="s">
        <v>1061</v>
      </c>
      <c r="CG451" s="18">
        <f t="shared" si="93"/>
        <v>8</v>
      </c>
      <c r="CH451" s="18" t="str">
        <f t="shared" si="94"/>
        <v>金币</v>
      </c>
      <c r="CI451" s="44"/>
      <c r="CJ451" s="44"/>
      <c r="CK451" s="44"/>
      <c r="CL451" s="44"/>
      <c r="CM451" s="44"/>
      <c r="CN451" s="44"/>
      <c r="CO451" s="44"/>
      <c r="CP451" s="44"/>
      <c r="CQ451" s="44"/>
    </row>
    <row r="452" spans="80:95" ht="16.5" x14ac:dyDescent="0.2">
      <c r="CB452" s="44">
        <v>449</v>
      </c>
      <c r="CC452" s="18">
        <f t="shared" si="90"/>
        <v>12</v>
      </c>
      <c r="CD452" s="18">
        <f t="shared" si="91"/>
        <v>1606014</v>
      </c>
      <c r="CE452" s="44" t="str">
        <f t="shared" si="92"/>
        <v>中级神器2配件4-9级</v>
      </c>
      <c r="CF452" s="43" t="s">
        <v>1061</v>
      </c>
      <c r="CG452" s="18">
        <f t="shared" si="93"/>
        <v>9</v>
      </c>
      <c r="CH452" s="18" t="str">
        <f t="shared" si="94"/>
        <v>金币</v>
      </c>
      <c r="CI452" s="44"/>
      <c r="CJ452" s="44"/>
      <c r="CK452" s="44"/>
      <c r="CL452" s="44"/>
      <c r="CM452" s="44"/>
      <c r="CN452" s="44"/>
      <c r="CO452" s="44"/>
      <c r="CP452" s="44"/>
      <c r="CQ452" s="44"/>
    </row>
    <row r="453" spans="80:95" ht="16.5" x14ac:dyDescent="0.2">
      <c r="CB453" s="44">
        <v>450</v>
      </c>
      <c r="CC453" s="18">
        <f t="shared" ref="CC453:CC516" si="97">INT((CB453-1)/40)+1</f>
        <v>12</v>
      </c>
      <c r="CD453" s="18">
        <f t="shared" ref="CD453:CD516" si="98">INDEX($BQ$4:$BQ$33,CC453)</f>
        <v>1606014</v>
      </c>
      <c r="CE453" s="44" t="str">
        <f t="shared" ref="CE453:CE516" si="99">INDEX($BR$4:$BR$33,CC453)&amp;"-"&amp;CG453&amp;"级"</f>
        <v>中级神器2配件4-10级</v>
      </c>
      <c r="CF453" s="43" t="s">
        <v>1061</v>
      </c>
      <c r="CG453" s="18">
        <f t="shared" ref="CG453:CG516" si="100">MOD(CB453-1,40)+1</f>
        <v>10</v>
      </c>
      <c r="CH453" s="18" t="str">
        <f t="shared" ref="CH453:CH516" si="101">IF(CG453=1,INDEX($BR$4:$BR$33,CC453)&amp;"激活","金币")</f>
        <v>金币</v>
      </c>
      <c r="CI453" s="44"/>
      <c r="CJ453" s="44"/>
      <c r="CK453" s="44"/>
      <c r="CL453" s="44"/>
      <c r="CM453" s="44"/>
      <c r="CN453" s="44"/>
      <c r="CO453" s="44"/>
      <c r="CP453" s="44"/>
      <c r="CQ453" s="44"/>
    </row>
    <row r="454" spans="80:95" ht="16.5" x14ac:dyDescent="0.2">
      <c r="CB454" s="44">
        <v>451</v>
      </c>
      <c r="CC454" s="18">
        <f t="shared" si="97"/>
        <v>12</v>
      </c>
      <c r="CD454" s="18">
        <f t="shared" si="98"/>
        <v>1606014</v>
      </c>
      <c r="CE454" s="44" t="str">
        <f t="shared" si="99"/>
        <v>中级神器2配件4-11级</v>
      </c>
      <c r="CF454" s="43" t="s">
        <v>1061</v>
      </c>
      <c r="CG454" s="18">
        <f t="shared" si="100"/>
        <v>11</v>
      </c>
      <c r="CH454" s="18" t="str">
        <f t="shared" si="101"/>
        <v>金币</v>
      </c>
      <c r="CI454" s="44"/>
      <c r="CJ454" s="44"/>
      <c r="CK454" s="44"/>
      <c r="CL454" s="44"/>
      <c r="CM454" s="44"/>
      <c r="CN454" s="44"/>
      <c r="CO454" s="44"/>
      <c r="CP454" s="44"/>
      <c r="CQ454" s="44"/>
    </row>
    <row r="455" spans="80:95" ht="16.5" x14ac:dyDescent="0.2">
      <c r="CB455" s="44">
        <v>452</v>
      </c>
      <c r="CC455" s="18">
        <f t="shared" si="97"/>
        <v>12</v>
      </c>
      <c r="CD455" s="18">
        <f t="shared" si="98"/>
        <v>1606014</v>
      </c>
      <c r="CE455" s="44" t="str">
        <f t="shared" si="99"/>
        <v>中级神器2配件4-12级</v>
      </c>
      <c r="CF455" s="43" t="s">
        <v>1061</v>
      </c>
      <c r="CG455" s="18">
        <f t="shared" si="100"/>
        <v>12</v>
      </c>
      <c r="CH455" s="18" t="str">
        <f t="shared" si="101"/>
        <v>金币</v>
      </c>
      <c r="CI455" s="44"/>
      <c r="CJ455" s="44"/>
      <c r="CK455" s="44"/>
      <c r="CL455" s="44"/>
      <c r="CM455" s="44"/>
      <c r="CN455" s="44"/>
      <c r="CO455" s="44"/>
      <c r="CP455" s="44"/>
      <c r="CQ455" s="44"/>
    </row>
    <row r="456" spans="80:95" ht="16.5" x14ac:dyDescent="0.2">
      <c r="CB456" s="44">
        <v>453</v>
      </c>
      <c r="CC456" s="18">
        <f t="shared" si="97"/>
        <v>12</v>
      </c>
      <c r="CD456" s="18">
        <f t="shared" si="98"/>
        <v>1606014</v>
      </c>
      <c r="CE456" s="44" t="str">
        <f t="shared" si="99"/>
        <v>中级神器2配件4-13级</v>
      </c>
      <c r="CF456" s="43" t="s">
        <v>1061</v>
      </c>
      <c r="CG456" s="18">
        <f t="shared" si="100"/>
        <v>13</v>
      </c>
      <c r="CH456" s="18" t="str">
        <f t="shared" si="101"/>
        <v>金币</v>
      </c>
      <c r="CI456" s="44"/>
      <c r="CJ456" s="44"/>
      <c r="CK456" s="44"/>
      <c r="CL456" s="44"/>
      <c r="CM456" s="44"/>
      <c r="CN456" s="44"/>
      <c r="CO456" s="44"/>
      <c r="CP456" s="44"/>
      <c r="CQ456" s="44"/>
    </row>
    <row r="457" spans="80:95" ht="16.5" x14ac:dyDescent="0.2">
      <c r="CB457" s="44">
        <v>454</v>
      </c>
      <c r="CC457" s="18">
        <f t="shared" si="97"/>
        <v>12</v>
      </c>
      <c r="CD457" s="18">
        <f t="shared" si="98"/>
        <v>1606014</v>
      </c>
      <c r="CE457" s="44" t="str">
        <f t="shared" si="99"/>
        <v>中级神器2配件4-14级</v>
      </c>
      <c r="CF457" s="43" t="s">
        <v>1061</v>
      </c>
      <c r="CG457" s="18">
        <f t="shared" si="100"/>
        <v>14</v>
      </c>
      <c r="CH457" s="18" t="str">
        <f t="shared" si="101"/>
        <v>金币</v>
      </c>
      <c r="CI457" s="44"/>
      <c r="CJ457" s="44"/>
      <c r="CK457" s="44"/>
      <c r="CL457" s="44"/>
      <c r="CM457" s="44"/>
      <c r="CN457" s="44"/>
      <c r="CO457" s="44"/>
      <c r="CP457" s="44"/>
      <c r="CQ457" s="44"/>
    </row>
    <row r="458" spans="80:95" ht="16.5" x14ac:dyDescent="0.2">
      <c r="CB458" s="44">
        <v>455</v>
      </c>
      <c r="CC458" s="18">
        <f t="shared" si="97"/>
        <v>12</v>
      </c>
      <c r="CD458" s="18">
        <f t="shared" si="98"/>
        <v>1606014</v>
      </c>
      <c r="CE458" s="44" t="str">
        <f t="shared" si="99"/>
        <v>中级神器2配件4-15级</v>
      </c>
      <c r="CF458" s="43" t="s">
        <v>1061</v>
      </c>
      <c r="CG458" s="18">
        <f t="shared" si="100"/>
        <v>15</v>
      </c>
      <c r="CH458" s="18" t="str">
        <f t="shared" si="101"/>
        <v>金币</v>
      </c>
      <c r="CI458" s="44"/>
      <c r="CJ458" s="44"/>
      <c r="CK458" s="44"/>
      <c r="CL458" s="44"/>
      <c r="CM458" s="44"/>
      <c r="CN458" s="44"/>
      <c r="CO458" s="44"/>
      <c r="CP458" s="44"/>
      <c r="CQ458" s="44"/>
    </row>
    <row r="459" spans="80:95" ht="16.5" x14ac:dyDescent="0.2">
      <c r="CB459" s="44">
        <v>456</v>
      </c>
      <c r="CC459" s="18">
        <f t="shared" si="97"/>
        <v>12</v>
      </c>
      <c r="CD459" s="18">
        <f t="shared" si="98"/>
        <v>1606014</v>
      </c>
      <c r="CE459" s="44" t="str">
        <f t="shared" si="99"/>
        <v>中级神器2配件4-16级</v>
      </c>
      <c r="CF459" s="43" t="s">
        <v>1061</v>
      </c>
      <c r="CG459" s="18">
        <f t="shared" si="100"/>
        <v>16</v>
      </c>
      <c r="CH459" s="18" t="str">
        <f t="shared" si="101"/>
        <v>金币</v>
      </c>
      <c r="CI459" s="44"/>
      <c r="CJ459" s="44"/>
      <c r="CK459" s="44"/>
      <c r="CL459" s="44"/>
      <c r="CM459" s="44"/>
      <c r="CN459" s="44"/>
      <c r="CO459" s="44"/>
      <c r="CP459" s="44"/>
      <c r="CQ459" s="44"/>
    </row>
    <row r="460" spans="80:95" ht="16.5" x14ac:dyDescent="0.2">
      <c r="CB460" s="44">
        <v>457</v>
      </c>
      <c r="CC460" s="18">
        <f t="shared" si="97"/>
        <v>12</v>
      </c>
      <c r="CD460" s="18">
        <f t="shared" si="98"/>
        <v>1606014</v>
      </c>
      <c r="CE460" s="44" t="str">
        <f t="shared" si="99"/>
        <v>中级神器2配件4-17级</v>
      </c>
      <c r="CF460" s="43" t="s">
        <v>1061</v>
      </c>
      <c r="CG460" s="18">
        <f t="shared" si="100"/>
        <v>17</v>
      </c>
      <c r="CH460" s="18" t="str">
        <f t="shared" si="101"/>
        <v>金币</v>
      </c>
      <c r="CI460" s="44"/>
      <c r="CJ460" s="44"/>
      <c r="CK460" s="44"/>
      <c r="CL460" s="44"/>
      <c r="CM460" s="44"/>
      <c r="CN460" s="44"/>
      <c r="CO460" s="44"/>
      <c r="CP460" s="44"/>
      <c r="CQ460" s="44"/>
    </row>
    <row r="461" spans="80:95" ht="16.5" x14ac:dyDescent="0.2">
      <c r="CB461" s="44">
        <v>458</v>
      </c>
      <c r="CC461" s="18">
        <f t="shared" si="97"/>
        <v>12</v>
      </c>
      <c r="CD461" s="18">
        <f t="shared" si="98"/>
        <v>1606014</v>
      </c>
      <c r="CE461" s="44" t="str">
        <f t="shared" si="99"/>
        <v>中级神器2配件4-18级</v>
      </c>
      <c r="CF461" s="43" t="s">
        <v>1061</v>
      </c>
      <c r="CG461" s="18">
        <f t="shared" si="100"/>
        <v>18</v>
      </c>
      <c r="CH461" s="18" t="str">
        <f t="shared" si="101"/>
        <v>金币</v>
      </c>
      <c r="CI461" s="44"/>
      <c r="CJ461" s="44"/>
      <c r="CK461" s="44"/>
      <c r="CL461" s="44"/>
      <c r="CM461" s="44"/>
      <c r="CN461" s="44"/>
      <c r="CO461" s="44"/>
      <c r="CP461" s="44"/>
      <c r="CQ461" s="44"/>
    </row>
    <row r="462" spans="80:95" ht="16.5" x14ac:dyDescent="0.2">
      <c r="CB462" s="44">
        <v>459</v>
      </c>
      <c r="CC462" s="18">
        <f t="shared" si="97"/>
        <v>12</v>
      </c>
      <c r="CD462" s="18">
        <f t="shared" si="98"/>
        <v>1606014</v>
      </c>
      <c r="CE462" s="44" t="str">
        <f t="shared" si="99"/>
        <v>中级神器2配件4-19级</v>
      </c>
      <c r="CF462" s="43" t="s">
        <v>1061</v>
      </c>
      <c r="CG462" s="18">
        <f t="shared" si="100"/>
        <v>19</v>
      </c>
      <c r="CH462" s="18" t="str">
        <f t="shared" si="101"/>
        <v>金币</v>
      </c>
      <c r="CI462" s="44"/>
      <c r="CJ462" s="44"/>
      <c r="CK462" s="44"/>
      <c r="CL462" s="44"/>
      <c r="CM462" s="44"/>
      <c r="CN462" s="44"/>
      <c r="CO462" s="44"/>
      <c r="CP462" s="44"/>
      <c r="CQ462" s="44"/>
    </row>
    <row r="463" spans="80:95" ht="16.5" x14ac:dyDescent="0.2">
      <c r="CB463" s="44">
        <v>460</v>
      </c>
      <c r="CC463" s="18">
        <f t="shared" si="97"/>
        <v>12</v>
      </c>
      <c r="CD463" s="18">
        <f t="shared" si="98"/>
        <v>1606014</v>
      </c>
      <c r="CE463" s="44" t="str">
        <f t="shared" si="99"/>
        <v>中级神器2配件4-20级</v>
      </c>
      <c r="CF463" s="43" t="s">
        <v>1061</v>
      </c>
      <c r="CG463" s="18">
        <f t="shared" si="100"/>
        <v>20</v>
      </c>
      <c r="CH463" s="18" t="str">
        <f t="shared" si="101"/>
        <v>金币</v>
      </c>
      <c r="CI463" s="44"/>
      <c r="CJ463" s="44"/>
      <c r="CK463" s="44"/>
      <c r="CL463" s="44"/>
      <c r="CM463" s="44"/>
      <c r="CN463" s="44"/>
      <c r="CO463" s="44"/>
      <c r="CP463" s="44"/>
      <c r="CQ463" s="44"/>
    </row>
    <row r="464" spans="80:95" ht="16.5" x14ac:dyDescent="0.2">
      <c r="CB464" s="44">
        <v>461</v>
      </c>
      <c r="CC464" s="18">
        <f t="shared" si="97"/>
        <v>12</v>
      </c>
      <c r="CD464" s="18">
        <f t="shared" si="98"/>
        <v>1606014</v>
      </c>
      <c r="CE464" s="44" t="str">
        <f t="shared" si="99"/>
        <v>中级神器2配件4-21级</v>
      </c>
      <c r="CF464" s="43" t="s">
        <v>1061</v>
      </c>
      <c r="CG464" s="18">
        <f t="shared" si="100"/>
        <v>21</v>
      </c>
      <c r="CH464" s="18" t="str">
        <f t="shared" si="101"/>
        <v>金币</v>
      </c>
      <c r="CI464" s="44"/>
      <c r="CJ464" s="44"/>
      <c r="CK464" s="44"/>
      <c r="CL464" s="44"/>
      <c r="CM464" s="44"/>
      <c r="CN464" s="44"/>
      <c r="CO464" s="44"/>
      <c r="CP464" s="44"/>
      <c r="CQ464" s="44"/>
    </row>
    <row r="465" spans="80:95" ht="16.5" x14ac:dyDescent="0.2">
      <c r="CB465" s="44">
        <v>462</v>
      </c>
      <c r="CC465" s="18">
        <f t="shared" si="97"/>
        <v>12</v>
      </c>
      <c r="CD465" s="18">
        <f t="shared" si="98"/>
        <v>1606014</v>
      </c>
      <c r="CE465" s="44" t="str">
        <f t="shared" si="99"/>
        <v>中级神器2配件4-22级</v>
      </c>
      <c r="CF465" s="43" t="s">
        <v>1061</v>
      </c>
      <c r="CG465" s="18">
        <f t="shared" si="100"/>
        <v>22</v>
      </c>
      <c r="CH465" s="18" t="str">
        <f t="shared" si="101"/>
        <v>金币</v>
      </c>
      <c r="CI465" s="44"/>
      <c r="CJ465" s="44"/>
      <c r="CK465" s="44"/>
      <c r="CL465" s="44"/>
      <c r="CM465" s="44"/>
      <c r="CN465" s="44"/>
      <c r="CO465" s="44"/>
      <c r="CP465" s="44"/>
      <c r="CQ465" s="44"/>
    </row>
    <row r="466" spans="80:95" ht="16.5" x14ac:dyDescent="0.2">
      <c r="CB466" s="44">
        <v>463</v>
      </c>
      <c r="CC466" s="18">
        <f t="shared" si="97"/>
        <v>12</v>
      </c>
      <c r="CD466" s="18">
        <f t="shared" si="98"/>
        <v>1606014</v>
      </c>
      <c r="CE466" s="44" t="str">
        <f t="shared" si="99"/>
        <v>中级神器2配件4-23级</v>
      </c>
      <c r="CF466" s="43" t="s">
        <v>1061</v>
      </c>
      <c r="CG466" s="18">
        <f t="shared" si="100"/>
        <v>23</v>
      </c>
      <c r="CH466" s="18" t="str">
        <f t="shared" si="101"/>
        <v>金币</v>
      </c>
      <c r="CI466" s="44"/>
      <c r="CJ466" s="44"/>
      <c r="CK466" s="44"/>
      <c r="CL466" s="44"/>
      <c r="CM466" s="44"/>
      <c r="CN466" s="44"/>
      <c r="CO466" s="44"/>
      <c r="CP466" s="44"/>
      <c r="CQ466" s="44"/>
    </row>
    <row r="467" spans="80:95" ht="16.5" x14ac:dyDescent="0.2">
      <c r="CB467" s="44">
        <v>464</v>
      </c>
      <c r="CC467" s="18">
        <f t="shared" si="97"/>
        <v>12</v>
      </c>
      <c r="CD467" s="18">
        <f t="shared" si="98"/>
        <v>1606014</v>
      </c>
      <c r="CE467" s="44" t="str">
        <f t="shared" si="99"/>
        <v>中级神器2配件4-24级</v>
      </c>
      <c r="CF467" s="43" t="s">
        <v>1061</v>
      </c>
      <c r="CG467" s="18">
        <f t="shared" si="100"/>
        <v>24</v>
      </c>
      <c r="CH467" s="18" t="str">
        <f t="shared" si="101"/>
        <v>金币</v>
      </c>
      <c r="CI467" s="44"/>
      <c r="CJ467" s="44"/>
      <c r="CK467" s="44"/>
      <c r="CL467" s="44"/>
      <c r="CM467" s="44"/>
      <c r="CN467" s="44"/>
      <c r="CO467" s="44"/>
      <c r="CP467" s="44"/>
      <c r="CQ467" s="44"/>
    </row>
    <row r="468" spans="80:95" ht="16.5" x14ac:dyDescent="0.2">
      <c r="CB468" s="44">
        <v>465</v>
      </c>
      <c r="CC468" s="18">
        <f t="shared" si="97"/>
        <v>12</v>
      </c>
      <c r="CD468" s="18">
        <f t="shared" si="98"/>
        <v>1606014</v>
      </c>
      <c r="CE468" s="44" t="str">
        <f t="shared" si="99"/>
        <v>中级神器2配件4-25级</v>
      </c>
      <c r="CF468" s="43" t="s">
        <v>1061</v>
      </c>
      <c r="CG468" s="18">
        <f t="shared" si="100"/>
        <v>25</v>
      </c>
      <c r="CH468" s="18" t="str">
        <f t="shared" si="101"/>
        <v>金币</v>
      </c>
      <c r="CI468" s="44"/>
      <c r="CJ468" s="44"/>
      <c r="CK468" s="44"/>
      <c r="CL468" s="44"/>
      <c r="CM468" s="44"/>
      <c r="CN468" s="44"/>
      <c r="CO468" s="44"/>
      <c r="CP468" s="44"/>
      <c r="CQ468" s="44"/>
    </row>
    <row r="469" spans="80:95" ht="16.5" x14ac:dyDescent="0.2">
      <c r="CB469" s="44">
        <v>466</v>
      </c>
      <c r="CC469" s="18">
        <f t="shared" si="97"/>
        <v>12</v>
      </c>
      <c r="CD469" s="18">
        <f t="shared" si="98"/>
        <v>1606014</v>
      </c>
      <c r="CE469" s="44" t="str">
        <f t="shared" si="99"/>
        <v>中级神器2配件4-26级</v>
      </c>
      <c r="CF469" s="43" t="s">
        <v>1061</v>
      </c>
      <c r="CG469" s="18">
        <f t="shared" si="100"/>
        <v>26</v>
      </c>
      <c r="CH469" s="18" t="str">
        <f t="shared" si="101"/>
        <v>金币</v>
      </c>
      <c r="CI469" s="44"/>
      <c r="CJ469" s="44"/>
      <c r="CK469" s="44"/>
      <c r="CL469" s="44"/>
      <c r="CM469" s="44"/>
      <c r="CN469" s="44"/>
      <c r="CO469" s="44"/>
      <c r="CP469" s="44"/>
      <c r="CQ469" s="44"/>
    </row>
    <row r="470" spans="80:95" ht="16.5" x14ac:dyDescent="0.2">
      <c r="CB470" s="44">
        <v>467</v>
      </c>
      <c r="CC470" s="18">
        <f t="shared" si="97"/>
        <v>12</v>
      </c>
      <c r="CD470" s="18">
        <f t="shared" si="98"/>
        <v>1606014</v>
      </c>
      <c r="CE470" s="44" t="str">
        <f t="shared" si="99"/>
        <v>中级神器2配件4-27级</v>
      </c>
      <c r="CF470" s="43" t="s">
        <v>1061</v>
      </c>
      <c r="CG470" s="18">
        <f t="shared" si="100"/>
        <v>27</v>
      </c>
      <c r="CH470" s="18" t="str">
        <f t="shared" si="101"/>
        <v>金币</v>
      </c>
      <c r="CI470" s="44"/>
      <c r="CJ470" s="44"/>
      <c r="CK470" s="44"/>
      <c r="CL470" s="44"/>
      <c r="CM470" s="44"/>
      <c r="CN470" s="44"/>
      <c r="CO470" s="44"/>
      <c r="CP470" s="44"/>
      <c r="CQ470" s="44"/>
    </row>
    <row r="471" spans="80:95" ht="16.5" x14ac:dyDescent="0.2">
      <c r="CB471" s="44">
        <v>468</v>
      </c>
      <c r="CC471" s="18">
        <f t="shared" si="97"/>
        <v>12</v>
      </c>
      <c r="CD471" s="18">
        <f t="shared" si="98"/>
        <v>1606014</v>
      </c>
      <c r="CE471" s="44" t="str">
        <f t="shared" si="99"/>
        <v>中级神器2配件4-28级</v>
      </c>
      <c r="CF471" s="43" t="s">
        <v>1061</v>
      </c>
      <c r="CG471" s="18">
        <f t="shared" si="100"/>
        <v>28</v>
      </c>
      <c r="CH471" s="18" t="str">
        <f t="shared" si="101"/>
        <v>金币</v>
      </c>
      <c r="CI471" s="44"/>
      <c r="CJ471" s="44"/>
      <c r="CK471" s="44"/>
      <c r="CL471" s="44"/>
      <c r="CM471" s="44"/>
      <c r="CN471" s="44"/>
      <c r="CO471" s="44"/>
      <c r="CP471" s="44"/>
      <c r="CQ471" s="44"/>
    </row>
    <row r="472" spans="80:95" ht="16.5" x14ac:dyDescent="0.2">
      <c r="CB472" s="44">
        <v>469</v>
      </c>
      <c r="CC472" s="18">
        <f t="shared" si="97"/>
        <v>12</v>
      </c>
      <c r="CD472" s="18">
        <f t="shared" si="98"/>
        <v>1606014</v>
      </c>
      <c r="CE472" s="44" t="str">
        <f t="shared" si="99"/>
        <v>中级神器2配件4-29级</v>
      </c>
      <c r="CF472" s="43" t="s">
        <v>1061</v>
      </c>
      <c r="CG472" s="18">
        <f t="shared" si="100"/>
        <v>29</v>
      </c>
      <c r="CH472" s="18" t="str">
        <f t="shared" si="101"/>
        <v>金币</v>
      </c>
      <c r="CI472" s="44"/>
      <c r="CJ472" s="44"/>
      <c r="CK472" s="44"/>
      <c r="CL472" s="44"/>
      <c r="CM472" s="44"/>
      <c r="CN472" s="44"/>
      <c r="CO472" s="44"/>
      <c r="CP472" s="44"/>
      <c r="CQ472" s="44"/>
    </row>
    <row r="473" spans="80:95" ht="16.5" x14ac:dyDescent="0.2">
      <c r="CB473" s="44">
        <v>470</v>
      </c>
      <c r="CC473" s="18">
        <f t="shared" si="97"/>
        <v>12</v>
      </c>
      <c r="CD473" s="18">
        <f t="shared" si="98"/>
        <v>1606014</v>
      </c>
      <c r="CE473" s="44" t="str">
        <f t="shared" si="99"/>
        <v>中级神器2配件4-30级</v>
      </c>
      <c r="CF473" s="43" t="s">
        <v>1061</v>
      </c>
      <c r="CG473" s="18">
        <f t="shared" si="100"/>
        <v>30</v>
      </c>
      <c r="CH473" s="18" t="str">
        <f t="shared" si="101"/>
        <v>金币</v>
      </c>
      <c r="CI473" s="44"/>
      <c r="CJ473" s="44"/>
      <c r="CK473" s="44"/>
      <c r="CL473" s="44"/>
      <c r="CM473" s="44"/>
      <c r="CN473" s="44"/>
      <c r="CO473" s="44"/>
      <c r="CP473" s="44"/>
      <c r="CQ473" s="44"/>
    </row>
    <row r="474" spans="80:95" ht="16.5" x14ac:dyDescent="0.2">
      <c r="CB474" s="44">
        <v>471</v>
      </c>
      <c r="CC474" s="18">
        <f t="shared" si="97"/>
        <v>12</v>
      </c>
      <c r="CD474" s="18">
        <f t="shared" si="98"/>
        <v>1606014</v>
      </c>
      <c r="CE474" s="44" t="str">
        <f t="shared" si="99"/>
        <v>中级神器2配件4-31级</v>
      </c>
      <c r="CF474" s="43" t="s">
        <v>1061</v>
      </c>
      <c r="CG474" s="18">
        <f t="shared" si="100"/>
        <v>31</v>
      </c>
      <c r="CH474" s="18" t="str">
        <f t="shared" si="101"/>
        <v>金币</v>
      </c>
      <c r="CI474" s="44"/>
      <c r="CJ474" s="44"/>
      <c r="CK474" s="44"/>
      <c r="CL474" s="44"/>
      <c r="CM474" s="44"/>
      <c r="CN474" s="44"/>
      <c r="CO474" s="44"/>
      <c r="CP474" s="44"/>
      <c r="CQ474" s="44"/>
    </row>
    <row r="475" spans="80:95" ht="16.5" x14ac:dyDescent="0.2">
      <c r="CB475" s="44">
        <v>472</v>
      </c>
      <c r="CC475" s="18">
        <f t="shared" si="97"/>
        <v>12</v>
      </c>
      <c r="CD475" s="18">
        <f t="shared" si="98"/>
        <v>1606014</v>
      </c>
      <c r="CE475" s="44" t="str">
        <f t="shared" si="99"/>
        <v>中级神器2配件4-32级</v>
      </c>
      <c r="CF475" s="43" t="s">
        <v>1061</v>
      </c>
      <c r="CG475" s="18">
        <f t="shared" si="100"/>
        <v>32</v>
      </c>
      <c r="CH475" s="18" t="str">
        <f t="shared" si="101"/>
        <v>金币</v>
      </c>
      <c r="CI475" s="44"/>
      <c r="CJ475" s="44"/>
      <c r="CK475" s="44"/>
      <c r="CL475" s="44"/>
      <c r="CM475" s="44"/>
      <c r="CN475" s="44"/>
      <c r="CO475" s="44"/>
      <c r="CP475" s="44"/>
      <c r="CQ475" s="44"/>
    </row>
    <row r="476" spans="80:95" ht="16.5" x14ac:dyDescent="0.2">
      <c r="CB476" s="44">
        <v>473</v>
      </c>
      <c r="CC476" s="18">
        <f t="shared" si="97"/>
        <v>12</v>
      </c>
      <c r="CD476" s="18">
        <f t="shared" si="98"/>
        <v>1606014</v>
      </c>
      <c r="CE476" s="44" t="str">
        <f t="shared" si="99"/>
        <v>中级神器2配件4-33级</v>
      </c>
      <c r="CF476" s="43" t="s">
        <v>1061</v>
      </c>
      <c r="CG476" s="18">
        <f t="shared" si="100"/>
        <v>33</v>
      </c>
      <c r="CH476" s="18" t="str">
        <f t="shared" si="101"/>
        <v>金币</v>
      </c>
      <c r="CI476" s="44"/>
      <c r="CJ476" s="44"/>
      <c r="CK476" s="44"/>
      <c r="CL476" s="44"/>
      <c r="CM476" s="44"/>
      <c r="CN476" s="44"/>
      <c r="CO476" s="44"/>
      <c r="CP476" s="44"/>
      <c r="CQ476" s="44"/>
    </row>
    <row r="477" spans="80:95" ht="16.5" x14ac:dyDescent="0.2">
      <c r="CB477" s="44">
        <v>474</v>
      </c>
      <c r="CC477" s="18">
        <f t="shared" si="97"/>
        <v>12</v>
      </c>
      <c r="CD477" s="18">
        <f t="shared" si="98"/>
        <v>1606014</v>
      </c>
      <c r="CE477" s="44" t="str">
        <f t="shared" si="99"/>
        <v>中级神器2配件4-34级</v>
      </c>
      <c r="CF477" s="43" t="s">
        <v>1061</v>
      </c>
      <c r="CG477" s="18">
        <f t="shared" si="100"/>
        <v>34</v>
      </c>
      <c r="CH477" s="18" t="str">
        <f t="shared" si="101"/>
        <v>金币</v>
      </c>
      <c r="CI477" s="44"/>
      <c r="CJ477" s="44"/>
      <c r="CK477" s="44"/>
      <c r="CL477" s="44"/>
      <c r="CM477" s="44"/>
      <c r="CN477" s="44"/>
      <c r="CO477" s="44"/>
      <c r="CP477" s="44"/>
      <c r="CQ477" s="44"/>
    </row>
    <row r="478" spans="80:95" ht="16.5" x14ac:dyDescent="0.2">
      <c r="CB478" s="44">
        <v>475</v>
      </c>
      <c r="CC478" s="18">
        <f t="shared" si="97"/>
        <v>12</v>
      </c>
      <c r="CD478" s="18">
        <f t="shared" si="98"/>
        <v>1606014</v>
      </c>
      <c r="CE478" s="44" t="str">
        <f t="shared" si="99"/>
        <v>中级神器2配件4-35级</v>
      </c>
      <c r="CF478" s="43" t="s">
        <v>1061</v>
      </c>
      <c r="CG478" s="18">
        <f t="shared" si="100"/>
        <v>35</v>
      </c>
      <c r="CH478" s="18" t="str">
        <f t="shared" si="101"/>
        <v>金币</v>
      </c>
      <c r="CI478" s="44"/>
      <c r="CJ478" s="44"/>
      <c r="CK478" s="44"/>
      <c r="CL478" s="44"/>
      <c r="CM478" s="44"/>
      <c r="CN478" s="44"/>
      <c r="CO478" s="44"/>
      <c r="CP478" s="44"/>
      <c r="CQ478" s="44"/>
    </row>
    <row r="479" spans="80:95" ht="16.5" x14ac:dyDescent="0.2">
      <c r="CB479" s="44">
        <v>476</v>
      </c>
      <c r="CC479" s="18">
        <f t="shared" si="97"/>
        <v>12</v>
      </c>
      <c r="CD479" s="18">
        <f t="shared" si="98"/>
        <v>1606014</v>
      </c>
      <c r="CE479" s="44" t="str">
        <f t="shared" si="99"/>
        <v>中级神器2配件4-36级</v>
      </c>
      <c r="CF479" s="43" t="s">
        <v>1061</v>
      </c>
      <c r="CG479" s="18">
        <f t="shared" si="100"/>
        <v>36</v>
      </c>
      <c r="CH479" s="18" t="str">
        <f t="shared" si="101"/>
        <v>金币</v>
      </c>
      <c r="CI479" s="44"/>
      <c r="CJ479" s="44"/>
      <c r="CK479" s="44"/>
      <c r="CL479" s="44"/>
      <c r="CM479" s="44"/>
      <c r="CN479" s="44"/>
      <c r="CO479" s="44"/>
      <c r="CP479" s="44"/>
      <c r="CQ479" s="44"/>
    </row>
    <row r="480" spans="80:95" ht="16.5" x14ac:dyDescent="0.2">
      <c r="CB480" s="44">
        <v>477</v>
      </c>
      <c r="CC480" s="18">
        <f t="shared" si="97"/>
        <v>12</v>
      </c>
      <c r="CD480" s="18">
        <f t="shared" si="98"/>
        <v>1606014</v>
      </c>
      <c r="CE480" s="44" t="str">
        <f t="shared" si="99"/>
        <v>中级神器2配件4-37级</v>
      </c>
      <c r="CF480" s="43" t="s">
        <v>1061</v>
      </c>
      <c r="CG480" s="18">
        <f t="shared" si="100"/>
        <v>37</v>
      </c>
      <c r="CH480" s="18" t="str">
        <f t="shared" si="101"/>
        <v>金币</v>
      </c>
      <c r="CI480" s="44"/>
      <c r="CJ480" s="44"/>
      <c r="CK480" s="44"/>
      <c r="CL480" s="44"/>
      <c r="CM480" s="44"/>
      <c r="CN480" s="44"/>
      <c r="CO480" s="44"/>
      <c r="CP480" s="44"/>
      <c r="CQ480" s="44"/>
    </row>
    <row r="481" spans="80:95" ht="16.5" x14ac:dyDescent="0.2">
      <c r="CB481" s="44">
        <v>478</v>
      </c>
      <c r="CC481" s="18">
        <f t="shared" si="97"/>
        <v>12</v>
      </c>
      <c r="CD481" s="18">
        <f t="shared" si="98"/>
        <v>1606014</v>
      </c>
      <c r="CE481" s="44" t="str">
        <f t="shared" si="99"/>
        <v>中级神器2配件4-38级</v>
      </c>
      <c r="CF481" s="43" t="s">
        <v>1061</v>
      </c>
      <c r="CG481" s="18">
        <f t="shared" si="100"/>
        <v>38</v>
      </c>
      <c r="CH481" s="18" t="str">
        <f t="shared" si="101"/>
        <v>金币</v>
      </c>
      <c r="CI481" s="44"/>
      <c r="CJ481" s="44"/>
      <c r="CK481" s="44"/>
      <c r="CL481" s="44"/>
      <c r="CM481" s="44"/>
      <c r="CN481" s="44"/>
      <c r="CO481" s="44"/>
      <c r="CP481" s="44"/>
      <c r="CQ481" s="44"/>
    </row>
    <row r="482" spans="80:95" ht="16.5" x14ac:dyDescent="0.2">
      <c r="CB482" s="44">
        <v>479</v>
      </c>
      <c r="CC482" s="18">
        <f t="shared" si="97"/>
        <v>12</v>
      </c>
      <c r="CD482" s="18">
        <f t="shared" si="98"/>
        <v>1606014</v>
      </c>
      <c r="CE482" s="44" t="str">
        <f t="shared" si="99"/>
        <v>中级神器2配件4-39级</v>
      </c>
      <c r="CF482" s="43" t="s">
        <v>1061</v>
      </c>
      <c r="CG482" s="18">
        <f t="shared" si="100"/>
        <v>39</v>
      </c>
      <c r="CH482" s="18" t="str">
        <f t="shared" si="101"/>
        <v>金币</v>
      </c>
      <c r="CI482" s="44"/>
      <c r="CJ482" s="44"/>
      <c r="CK482" s="44"/>
      <c r="CL482" s="44"/>
      <c r="CM482" s="44"/>
      <c r="CN482" s="44"/>
      <c r="CO482" s="44"/>
      <c r="CP482" s="44"/>
      <c r="CQ482" s="44"/>
    </row>
    <row r="483" spans="80:95" ht="16.5" x14ac:dyDescent="0.2">
      <c r="CB483" s="44">
        <v>480</v>
      </c>
      <c r="CC483" s="18">
        <f t="shared" si="97"/>
        <v>12</v>
      </c>
      <c r="CD483" s="18">
        <f t="shared" si="98"/>
        <v>1606014</v>
      </c>
      <c r="CE483" s="44" t="str">
        <f t="shared" si="99"/>
        <v>中级神器2配件4-40级</v>
      </c>
      <c r="CF483" s="43" t="s">
        <v>1061</v>
      </c>
      <c r="CG483" s="18">
        <f t="shared" si="100"/>
        <v>40</v>
      </c>
      <c r="CH483" s="18" t="str">
        <f t="shared" si="101"/>
        <v>金币</v>
      </c>
      <c r="CI483" s="44"/>
      <c r="CJ483" s="44"/>
      <c r="CK483" s="44"/>
      <c r="CL483" s="44"/>
      <c r="CM483" s="44"/>
      <c r="CN483" s="44"/>
      <c r="CO483" s="44"/>
      <c r="CP483" s="44"/>
      <c r="CQ483" s="44"/>
    </row>
    <row r="484" spans="80:95" ht="16.5" x14ac:dyDescent="0.2">
      <c r="CB484" s="44">
        <v>481</v>
      </c>
      <c r="CC484" s="18">
        <f t="shared" si="97"/>
        <v>13</v>
      </c>
      <c r="CD484" s="18">
        <f t="shared" si="98"/>
        <v>1606015</v>
      </c>
      <c r="CE484" s="44" t="str">
        <f t="shared" si="99"/>
        <v>高级神器1配件1-1级</v>
      </c>
      <c r="CF484" s="43" t="s">
        <v>1061</v>
      </c>
      <c r="CG484" s="18">
        <f t="shared" si="100"/>
        <v>1</v>
      </c>
      <c r="CH484" s="18" t="str">
        <f t="shared" si="101"/>
        <v>高级神器1配件1激活</v>
      </c>
      <c r="CI484" s="44"/>
      <c r="CJ484" s="44"/>
      <c r="CK484" s="44"/>
      <c r="CL484" s="44"/>
      <c r="CM484" s="44"/>
      <c r="CN484" s="44"/>
      <c r="CO484" s="44"/>
      <c r="CP484" s="44"/>
      <c r="CQ484" s="44"/>
    </row>
    <row r="485" spans="80:95" ht="16.5" x14ac:dyDescent="0.2">
      <c r="CB485" s="44">
        <v>482</v>
      </c>
      <c r="CC485" s="18">
        <f t="shared" si="97"/>
        <v>13</v>
      </c>
      <c r="CD485" s="18">
        <f t="shared" si="98"/>
        <v>1606015</v>
      </c>
      <c r="CE485" s="44" t="str">
        <f t="shared" si="99"/>
        <v>高级神器1配件1-2级</v>
      </c>
      <c r="CF485" s="43" t="s">
        <v>1061</v>
      </c>
      <c r="CG485" s="18">
        <f t="shared" si="100"/>
        <v>2</v>
      </c>
      <c r="CH485" s="18" t="str">
        <f t="shared" si="101"/>
        <v>金币</v>
      </c>
      <c r="CI485" s="44"/>
      <c r="CJ485" s="44"/>
      <c r="CK485" s="44"/>
      <c r="CL485" s="44"/>
      <c r="CM485" s="44"/>
      <c r="CN485" s="44"/>
      <c r="CO485" s="44"/>
      <c r="CP485" s="44"/>
      <c r="CQ485" s="44"/>
    </row>
    <row r="486" spans="80:95" ht="16.5" x14ac:dyDescent="0.2">
      <c r="CB486" s="44">
        <v>483</v>
      </c>
      <c r="CC486" s="18">
        <f t="shared" si="97"/>
        <v>13</v>
      </c>
      <c r="CD486" s="18">
        <f t="shared" si="98"/>
        <v>1606015</v>
      </c>
      <c r="CE486" s="44" t="str">
        <f t="shared" si="99"/>
        <v>高级神器1配件1-3级</v>
      </c>
      <c r="CF486" s="43" t="s">
        <v>1061</v>
      </c>
      <c r="CG486" s="18">
        <f t="shared" si="100"/>
        <v>3</v>
      </c>
      <c r="CH486" s="18" t="str">
        <f t="shared" si="101"/>
        <v>金币</v>
      </c>
      <c r="CI486" s="44"/>
      <c r="CJ486" s="44"/>
      <c r="CK486" s="44"/>
      <c r="CL486" s="44"/>
      <c r="CM486" s="44"/>
      <c r="CN486" s="44"/>
      <c r="CO486" s="44"/>
      <c r="CP486" s="44"/>
      <c r="CQ486" s="44"/>
    </row>
    <row r="487" spans="80:95" ht="16.5" x14ac:dyDescent="0.2">
      <c r="CB487" s="44">
        <v>484</v>
      </c>
      <c r="CC487" s="18">
        <f t="shared" si="97"/>
        <v>13</v>
      </c>
      <c r="CD487" s="18">
        <f t="shared" si="98"/>
        <v>1606015</v>
      </c>
      <c r="CE487" s="44" t="str">
        <f t="shared" si="99"/>
        <v>高级神器1配件1-4级</v>
      </c>
      <c r="CF487" s="43" t="s">
        <v>1061</v>
      </c>
      <c r="CG487" s="18">
        <f t="shared" si="100"/>
        <v>4</v>
      </c>
      <c r="CH487" s="18" t="str">
        <f t="shared" si="101"/>
        <v>金币</v>
      </c>
      <c r="CI487" s="44"/>
      <c r="CJ487" s="44"/>
      <c r="CK487" s="44"/>
      <c r="CL487" s="44"/>
      <c r="CM487" s="44"/>
      <c r="CN487" s="44"/>
      <c r="CO487" s="44"/>
      <c r="CP487" s="44"/>
      <c r="CQ487" s="44"/>
    </row>
    <row r="488" spans="80:95" ht="16.5" x14ac:dyDescent="0.2">
      <c r="CB488" s="44">
        <v>485</v>
      </c>
      <c r="CC488" s="18">
        <f t="shared" si="97"/>
        <v>13</v>
      </c>
      <c r="CD488" s="18">
        <f t="shared" si="98"/>
        <v>1606015</v>
      </c>
      <c r="CE488" s="44" t="str">
        <f t="shared" si="99"/>
        <v>高级神器1配件1-5级</v>
      </c>
      <c r="CF488" s="43" t="s">
        <v>1061</v>
      </c>
      <c r="CG488" s="18">
        <f t="shared" si="100"/>
        <v>5</v>
      </c>
      <c r="CH488" s="18" t="str">
        <f t="shared" si="101"/>
        <v>金币</v>
      </c>
      <c r="CI488" s="44"/>
      <c r="CJ488" s="44"/>
      <c r="CK488" s="44"/>
      <c r="CL488" s="44"/>
      <c r="CM488" s="44"/>
      <c r="CN488" s="44"/>
      <c r="CO488" s="44"/>
      <c r="CP488" s="44"/>
      <c r="CQ488" s="44"/>
    </row>
    <row r="489" spans="80:95" ht="16.5" x14ac:dyDescent="0.2">
      <c r="CB489" s="44">
        <v>486</v>
      </c>
      <c r="CC489" s="18">
        <f t="shared" si="97"/>
        <v>13</v>
      </c>
      <c r="CD489" s="18">
        <f t="shared" si="98"/>
        <v>1606015</v>
      </c>
      <c r="CE489" s="44" t="str">
        <f t="shared" si="99"/>
        <v>高级神器1配件1-6级</v>
      </c>
      <c r="CF489" s="43" t="s">
        <v>1061</v>
      </c>
      <c r="CG489" s="18">
        <f t="shared" si="100"/>
        <v>6</v>
      </c>
      <c r="CH489" s="18" t="str">
        <f t="shared" si="101"/>
        <v>金币</v>
      </c>
      <c r="CI489" s="44"/>
      <c r="CJ489" s="44"/>
      <c r="CK489" s="44"/>
      <c r="CL489" s="44"/>
      <c r="CM489" s="44"/>
      <c r="CN489" s="44"/>
      <c r="CO489" s="44"/>
      <c r="CP489" s="44"/>
      <c r="CQ489" s="44"/>
    </row>
    <row r="490" spans="80:95" ht="16.5" x14ac:dyDescent="0.2">
      <c r="CB490" s="44">
        <v>487</v>
      </c>
      <c r="CC490" s="18">
        <f t="shared" si="97"/>
        <v>13</v>
      </c>
      <c r="CD490" s="18">
        <f t="shared" si="98"/>
        <v>1606015</v>
      </c>
      <c r="CE490" s="44" t="str">
        <f t="shared" si="99"/>
        <v>高级神器1配件1-7级</v>
      </c>
      <c r="CF490" s="43" t="s">
        <v>1061</v>
      </c>
      <c r="CG490" s="18">
        <f t="shared" si="100"/>
        <v>7</v>
      </c>
      <c r="CH490" s="18" t="str">
        <f t="shared" si="101"/>
        <v>金币</v>
      </c>
      <c r="CI490" s="44"/>
      <c r="CJ490" s="44"/>
      <c r="CK490" s="44"/>
      <c r="CL490" s="44"/>
      <c r="CM490" s="44"/>
      <c r="CN490" s="44"/>
      <c r="CO490" s="44"/>
      <c r="CP490" s="44"/>
      <c r="CQ490" s="44"/>
    </row>
    <row r="491" spans="80:95" ht="16.5" x14ac:dyDescent="0.2">
      <c r="CB491" s="44">
        <v>488</v>
      </c>
      <c r="CC491" s="18">
        <f t="shared" si="97"/>
        <v>13</v>
      </c>
      <c r="CD491" s="18">
        <f t="shared" si="98"/>
        <v>1606015</v>
      </c>
      <c r="CE491" s="44" t="str">
        <f t="shared" si="99"/>
        <v>高级神器1配件1-8级</v>
      </c>
      <c r="CF491" s="43" t="s">
        <v>1061</v>
      </c>
      <c r="CG491" s="18">
        <f t="shared" si="100"/>
        <v>8</v>
      </c>
      <c r="CH491" s="18" t="str">
        <f t="shared" si="101"/>
        <v>金币</v>
      </c>
      <c r="CI491" s="44"/>
      <c r="CJ491" s="44"/>
      <c r="CK491" s="44"/>
      <c r="CL491" s="44"/>
      <c r="CM491" s="44"/>
      <c r="CN491" s="44"/>
      <c r="CO491" s="44"/>
      <c r="CP491" s="44"/>
      <c r="CQ491" s="44"/>
    </row>
    <row r="492" spans="80:95" ht="16.5" x14ac:dyDescent="0.2">
      <c r="CB492" s="44">
        <v>489</v>
      </c>
      <c r="CC492" s="18">
        <f t="shared" si="97"/>
        <v>13</v>
      </c>
      <c r="CD492" s="18">
        <f t="shared" si="98"/>
        <v>1606015</v>
      </c>
      <c r="CE492" s="44" t="str">
        <f t="shared" si="99"/>
        <v>高级神器1配件1-9级</v>
      </c>
      <c r="CF492" s="43" t="s">
        <v>1061</v>
      </c>
      <c r="CG492" s="18">
        <f t="shared" si="100"/>
        <v>9</v>
      </c>
      <c r="CH492" s="18" t="str">
        <f t="shared" si="101"/>
        <v>金币</v>
      </c>
      <c r="CI492" s="44"/>
      <c r="CJ492" s="44"/>
      <c r="CK492" s="44"/>
      <c r="CL492" s="44"/>
      <c r="CM492" s="44"/>
      <c r="CN492" s="44"/>
      <c r="CO492" s="44"/>
      <c r="CP492" s="44"/>
      <c r="CQ492" s="44"/>
    </row>
    <row r="493" spans="80:95" ht="16.5" x14ac:dyDescent="0.2">
      <c r="CB493" s="44">
        <v>490</v>
      </c>
      <c r="CC493" s="18">
        <f t="shared" si="97"/>
        <v>13</v>
      </c>
      <c r="CD493" s="18">
        <f t="shared" si="98"/>
        <v>1606015</v>
      </c>
      <c r="CE493" s="44" t="str">
        <f t="shared" si="99"/>
        <v>高级神器1配件1-10级</v>
      </c>
      <c r="CF493" s="43" t="s">
        <v>1061</v>
      </c>
      <c r="CG493" s="18">
        <f t="shared" si="100"/>
        <v>10</v>
      </c>
      <c r="CH493" s="18" t="str">
        <f t="shared" si="101"/>
        <v>金币</v>
      </c>
      <c r="CI493" s="44"/>
      <c r="CJ493" s="44"/>
      <c r="CK493" s="44"/>
      <c r="CL493" s="44"/>
      <c r="CM493" s="44"/>
      <c r="CN493" s="44"/>
      <c r="CO493" s="44"/>
      <c r="CP493" s="44"/>
      <c r="CQ493" s="44"/>
    </row>
    <row r="494" spans="80:95" ht="16.5" x14ac:dyDescent="0.2">
      <c r="CB494" s="44">
        <v>491</v>
      </c>
      <c r="CC494" s="18">
        <f t="shared" si="97"/>
        <v>13</v>
      </c>
      <c r="CD494" s="18">
        <f t="shared" si="98"/>
        <v>1606015</v>
      </c>
      <c r="CE494" s="44" t="str">
        <f t="shared" si="99"/>
        <v>高级神器1配件1-11级</v>
      </c>
      <c r="CF494" s="43" t="s">
        <v>1061</v>
      </c>
      <c r="CG494" s="18">
        <f t="shared" si="100"/>
        <v>11</v>
      </c>
      <c r="CH494" s="18" t="str">
        <f t="shared" si="101"/>
        <v>金币</v>
      </c>
      <c r="CI494" s="44"/>
      <c r="CJ494" s="44"/>
      <c r="CK494" s="44"/>
      <c r="CL494" s="44"/>
      <c r="CM494" s="44"/>
      <c r="CN494" s="44"/>
      <c r="CO494" s="44"/>
      <c r="CP494" s="44"/>
      <c r="CQ494" s="44"/>
    </row>
    <row r="495" spans="80:95" ht="16.5" x14ac:dyDescent="0.2">
      <c r="CB495" s="44">
        <v>492</v>
      </c>
      <c r="CC495" s="18">
        <f t="shared" si="97"/>
        <v>13</v>
      </c>
      <c r="CD495" s="18">
        <f t="shared" si="98"/>
        <v>1606015</v>
      </c>
      <c r="CE495" s="44" t="str">
        <f t="shared" si="99"/>
        <v>高级神器1配件1-12级</v>
      </c>
      <c r="CF495" s="43" t="s">
        <v>1061</v>
      </c>
      <c r="CG495" s="18">
        <f t="shared" si="100"/>
        <v>12</v>
      </c>
      <c r="CH495" s="18" t="str">
        <f t="shared" si="101"/>
        <v>金币</v>
      </c>
      <c r="CI495" s="44"/>
      <c r="CJ495" s="44"/>
      <c r="CK495" s="44"/>
      <c r="CL495" s="44"/>
      <c r="CM495" s="44"/>
      <c r="CN495" s="44"/>
      <c r="CO495" s="44"/>
      <c r="CP495" s="44"/>
      <c r="CQ495" s="44"/>
    </row>
    <row r="496" spans="80:95" ht="16.5" x14ac:dyDescent="0.2">
      <c r="CB496" s="44">
        <v>493</v>
      </c>
      <c r="CC496" s="18">
        <f t="shared" si="97"/>
        <v>13</v>
      </c>
      <c r="CD496" s="18">
        <f t="shared" si="98"/>
        <v>1606015</v>
      </c>
      <c r="CE496" s="44" t="str">
        <f t="shared" si="99"/>
        <v>高级神器1配件1-13级</v>
      </c>
      <c r="CF496" s="43" t="s">
        <v>1061</v>
      </c>
      <c r="CG496" s="18">
        <f t="shared" si="100"/>
        <v>13</v>
      </c>
      <c r="CH496" s="18" t="str">
        <f t="shared" si="101"/>
        <v>金币</v>
      </c>
      <c r="CI496" s="44"/>
      <c r="CJ496" s="44"/>
      <c r="CK496" s="44"/>
      <c r="CL496" s="44"/>
      <c r="CM496" s="44"/>
      <c r="CN496" s="44"/>
      <c r="CO496" s="44"/>
      <c r="CP496" s="44"/>
      <c r="CQ496" s="44"/>
    </row>
    <row r="497" spans="80:95" ht="16.5" x14ac:dyDescent="0.2">
      <c r="CB497" s="44">
        <v>494</v>
      </c>
      <c r="CC497" s="18">
        <f t="shared" si="97"/>
        <v>13</v>
      </c>
      <c r="CD497" s="18">
        <f t="shared" si="98"/>
        <v>1606015</v>
      </c>
      <c r="CE497" s="44" t="str">
        <f t="shared" si="99"/>
        <v>高级神器1配件1-14级</v>
      </c>
      <c r="CF497" s="43" t="s">
        <v>1061</v>
      </c>
      <c r="CG497" s="18">
        <f t="shared" si="100"/>
        <v>14</v>
      </c>
      <c r="CH497" s="18" t="str">
        <f t="shared" si="101"/>
        <v>金币</v>
      </c>
      <c r="CI497" s="44"/>
      <c r="CJ497" s="44"/>
      <c r="CK497" s="44"/>
      <c r="CL497" s="44"/>
      <c r="CM497" s="44"/>
      <c r="CN497" s="44"/>
      <c r="CO497" s="44"/>
      <c r="CP497" s="44"/>
      <c r="CQ497" s="44"/>
    </row>
    <row r="498" spans="80:95" ht="16.5" x14ac:dyDescent="0.2">
      <c r="CB498" s="44">
        <v>495</v>
      </c>
      <c r="CC498" s="18">
        <f t="shared" si="97"/>
        <v>13</v>
      </c>
      <c r="CD498" s="18">
        <f t="shared" si="98"/>
        <v>1606015</v>
      </c>
      <c r="CE498" s="44" t="str">
        <f t="shared" si="99"/>
        <v>高级神器1配件1-15级</v>
      </c>
      <c r="CF498" s="43" t="s">
        <v>1061</v>
      </c>
      <c r="CG498" s="18">
        <f t="shared" si="100"/>
        <v>15</v>
      </c>
      <c r="CH498" s="18" t="str">
        <f t="shared" si="101"/>
        <v>金币</v>
      </c>
      <c r="CI498" s="44"/>
      <c r="CJ498" s="44"/>
      <c r="CK498" s="44"/>
      <c r="CL498" s="44"/>
      <c r="CM498" s="44"/>
      <c r="CN498" s="44"/>
      <c r="CO498" s="44"/>
      <c r="CP498" s="44"/>
      <c r="CQ498" s="44"/>
    </row>
    <row r="499" spans="80:95" ht="16.5" x14ac:dyDescent="0.2">
      <c r="CB499" s="44">
        <v>496</v>
      </c>
      <c r="CC499" s="18">
        <f t="shared" si="97"/>
        <v>13</v>
      </c>
      <c r="CD499" s="18">
        <f t="shared" si="98"/>
        <v>1606015</v>
      </c>
      <c r="CE499" s="44" t="str">
        <f t="shared" si="99"/>
        <v>高级神器1配件1-16级</v>
      </c>
      <c r="CF499" s="43" t="s">
        <v>1061</v>
      </c>
      <c r="CG499" s="18">
        <f t="shared" si="100"/>
        <v>16</v>
      </c>
      <c r="CH499" s="18" t="str">
        <f t="shared" si="101"/>
        <v>金币</v>
      </c>
      <c r="CI499" s="44"/>
      <c r="CJ499" s="44"/>
      <c r="CK499" s="44"/>
      <c r="CL499" s="44"/>
      <c r="CM499" s="44"/>
      <c r="CN499" s="44"/>
      <c r="CO499" s="44"/>
      <c r="CP499" s="44"/>
      <c r="CQ499" s="44"/>
    </row>
    <row r="500" spans="80:95" ht="16.5" x14ac:dyDescent="0.2">
      <c r="CB500" s="44">
        <v>497</v>
      </c>
      <c r="CC500" s="18">
        <f t="shared" si="97"/>
        <v>13</v>
      </c>
      <c r="CD500" s="18">
        <f t="shared" si="98"/>
        <v>1606015</v>
      </c>
      <c r="CE500" s="44" t="str">
        <f t="shared" si="99"/>
        <v>高级神器1配件1-17级</v>
      </c>
      <c r="CF500" s="43" t="s">
        <v>1061</v>
      </c>
      <c r="CG500" s="18">
        <f t="shared" si="100"/>
        <v>17</v>
      </c>
      <c r="CH500" s="18" t="str">
        <f t="shared" si="101"/>
        <v>金币</v>
      </c>
      <c r="CI500" s="44"/>
      <c r="CJ500" s="44"/>
      <c r="CK500" s="44"/>
      <c r="CL500" s="44"/>
      <c r="CM500" s="44"/>
      <c r="CN500" s="44"/>
      <c r="CO500" s="44"/>
      <c r="CP500" s="44"/>
      <c r="CQ500" s="44"/>
    </row>
    <row r="501" spans="80:95" ht="16.5" x14ac:dyDescent="0.2">
      <c r="CB501" s="44">
        <v>498</v>
      </c>
      <c r="CC501" s="18">
        <f t="shared" si="97"/>
        <v>13</v>
      </c>
      <c r="CD501" s="18">
        <f t="shared" si="98"/>
        <v>1606015</v>
      </c>
      <c r="CE501" s="44" t="str">
        <f t="shared" si="99"/>
        <v>高级神器1配件1-18级</v>
      </c>
      <c r="CF501" s="43" t="s">
        <v>1061</v>
      </c>
      <c r="CG501" s="18">
        <f t="shared" si="100"/>
        <v>18</v>
      </c>
      <c r="CH501" s="18" t="str">
        <f t="shared" si="101"/>
        <v>金币</v>
      </c>
      <c r="CI501" s="44"/>
      <c r="CJ501" s="44"/>
      <c r="CK501" s="44"/>
      <c r="CL501" s="44"/>
      <c r="CM501" s="44"/>
      <c r="CN501" s="44"/>
      <c r="CO501" s="44"/>
      <c r="CP501" s="44"/>
      <c r="CQ501" s="44"/>
    </row>
    <row r="502" spans="80:95" ht="16.5" x14ac:dyDescent="0.2">
      <c r="CB502" s="44">
        <v>499</v>
      </c>
      <c r="CC502" s="18">
        <f t="shared" si="97"/>
        <v>13</v>
      </c>
      <c r="CD502" s="18">
        <f t="shared" si="98"/>
        <v>1606015</v>
      </c>
      <c r="CE502" s="44" t="str">
        <f t="shared" si="99"/>
        <v>高级神器1配件1-19级</v>
      </c>
      <c r="CF502" s="43" t="s">
        <v>1061</v>
      </c>
      <c r="CG502" s="18">
        <f t="shared" si="100"/>
        <v>19</v>
      </c>
      <c r="CH502" s="18" t="str">
        <f t="shared" si="101"/>
        <v>金币</v>
      </c>
      <c r="CI502" s="44"/>
      <c r="CJ502" s="44"/>
      <c r="CK502" s="44"/>
      <c r="CL502" s="44"/>
      <c r="CM502" s="44"/>
      <c r="CN502" s="44"/>
      <c r="CO502" s="44"/>
      <c r="CP502" s="44"/>
      <c r="CQ502" s="44"/>
    </row>
    <row r="503" spans="80:95" ht="16.5" x14ac:dyDescent="0.2">
      <c r="CB503" s="44">
        <v>500</v>
      </c>
      <c r="CC503" s="18">
        <f t="shared" si="97"/>
        <v>13</v>
      </c>
      <c r="CD503" s="18">
        <f t="shared" si="98"/>
        <v>1606015</v>
      </c>
      <c r="CE503" s="44" t="str">
        <f t="shared" si="99"/>
        <v>高级神器1配件1-20级</v>
      </c>
      <c r="CF503" s="43" t="s">
        <v>1061</v>
      </c>
      <c r="CG503" s="18">
        <f t="shared" si="100"/>
        <v>20</v>
      </c>
      <c r="CH503" s="18" t="str">
        <f t="shared" si="101"/>
        <v>金币</v>
      </c>
      <c r="CI503" s="44"/>
      <c r="CJ503" s="44"/>
      <c r="CK503" s="44"/>
      <c r="CL503" s="44"/>
      <c r="CM503" s="44"/>
      <c r="CN503" s="44"/>
      <c r="CO503" s="44"/>
      <c r="CP503" s="44"/>
      <c r="CQ503" s="44"/>
    </row>
    <row r="504" spans="80:95" ht="16.5" x14ac:dyDescent="0.2">
      <c r="CB504" s="44">
        <v>501</v>
      </c>
      <c r="CC504" s="18">
        <f t="shared" si="97"/>
        <v>13</v>
      </c>
      <c r="CD504" s="18">
        <f t="shared" si="98"/>
        <v>1606015</v>
      </c>
      <c r="CE504" s="44" t="str">
        <f t="shared" si="99"/>
        <v>高级神器1配件1-21级</v>
      </c>
      <c r="CF504" s="43" t="s">
        <v>1061</v>
      </c>
      <c r="CG504" s="18">
        <f t="shared" si="100"/>
        <v>21</v>
      </c>
      <c r="CH504" s="18" t="str">
        <f t="shared" si="101"/>
        <v>金币</v>
      </c>
      <c r="CI504" s="44"/>
      <c r="CJ504" s="44"/>
      <c r="CK504" s="44"/>
      <c r="CL504" s="44"/>
      <c r="CM504" s="44"/>
      <c r="CN504" s="44"/>
      <c r="CO504" s="44"/>
      <c r="CP504" s="44"/>
      <c r="CQ504" s="44"/>
    </row>
    <row r="505" spans="80:95" ht="16.5" x14ac:dyDescent="0.2">
      <c r="CB505" s="44">
        <v>502</v>
      </c>
      <c r="CC505" s="18">
        <f t="shared" si="97"/>
        <v>13</v>
      </c>
      <c r="CD505" s="18">
        <f t="shared" si="98"/>
        <v>1606015</v>
      </c>
      <c r="CE505" s="44" t="str">
        <f t="shared" si="99"/>
        <v>高级神器1配件1-22级</v>
      </c>
      <c r="CF505" s="43" t="s">
        <v>1061</v>
      </c>
      <c r="CG505" s="18">
        <f t="shared" si="100"/>
        <v>22</v>
      </c>
      <c r="CH505" s="18" t="str">
        <f t="shared" si="101"/>
        <v>金币</v>
      </c>
      <c r="CI505" s="44"/>
      <c r="CJ505" s="44"/>
      <c r="CK505" s="44"/>
      <c r="CL505" s="44"/>
      <c r="CM505" s="44"/>
      <c r="CN505" s="44"/>
      <c r="CO505" s="44"/>
      <c r="CP505" s="44"/>
      <c r="CQ505" s="44"/>
    </row>
    <row r="506" spans="80:95" ht="16.5" x14ac:dyDescent="0.2">
      <c r="CB506" s="44">
        <v>503</v>
      </c>
      <c r="CC506" s="18">
        <f t="shared" si="97"/>
        <v>13</v>
      </c>
      <c r="CD506" s="18">
        <f t="shared" si="98"/>
        <v>1606015</v>
      </c>
      <c r="CE506" s="44" t="str">
        <f t="shared" si="99"/>
        <v>高级神器1配件1-23级</v>
      </c>
      <c r="CF506" s="43" t="s">
        <v>1061</v>
      </c>
      <c r="CG506" s="18">
        <f t="shared" si="100"/>
        <v>23</v>
      </c>
      <c r="CH506" s="18" t="str">
        <f t="shared" si="101"/>
        <v>金币</v>
      </c>
      <c r="CI506" s="44"/>
      <c r="CJ506" s="44"/>
      <c r="CK506" s="44"/>
      <c r="CL506" s="44"/>
      <c r="CM506" s="44"/>
      <c r="CN506" s="44"/>
      <c r="CO506" s="44"/>
      <c r="CP506" s="44"/>
      <c r="CQ506" s="44"/>
    </row>
    <row r="507" spans="80:95" ht="16.5" x14ac:dyDescent="0.2">
      <c r="CB507" s="44">
        <v>504</v>
      </c>
      <c r="CC507" s="18">
        <f t="shared" si="97"/>
        <v>13</v>
      </c>
      <c r="CD507" s="18">
        <f t="shared" si="98"/>
        <v>1606015</v>
      </c>
      <c r="CE507" s="44" t="str">
        <f t="shared" si="99"/>
        <v>高级神器1配件1-24级</v>
      </c>
      <c r="CF507" s="43" t="s">
        <v>1061</v>
      </c>
      <c r="CG507" s="18">
        <f t="shared" si="100"/>
        <v>24</v>
      </c>
      <c r="CH507" s="18" t="str">
        <f t="shared" si="101"/>
        <v>金币</v>
      </c>
      <c r="CI507" s="44"/>
      <c r="CJ507" s="44"/>
      <c r="CK507" s="44"/>
      <c r="CL507" s="44"/>
      <c r="CM507" s="44"/>
      <c r="CN507" s="44"/>
      <c r="CO507" s="44"/>
      <c r="CP507" s="44"/>
      <c r="CQ507" s="44"/>
    </row>
    <row r="508" spans="80:95" ht="16.5" x14ac:dyDescent="0.2">
      <c r="CB508" s="44">
        <v>505</v>
      </c>
      <c r="CC508" s="18">
        <f t="shared" si="97"/>
        <v>13</v>
      </c>
      <c r="CD508" s="18">
        <f t="shared" si="98"/>
        <v>1606015</v>
      </c>
      <c r="CE508" s="44" t="str">
        <f t="shared" si="99"/>
        <v>高级神器1配件1-25级</v>
      </c>
      <c r="CF508" s="43" t="s">
        <v>1061</v>
      </c>
      <c r="CG508" s="18">
        <f t="shared" si="100"/>
        <v>25</v>
      </c>
      <c r="CH508" s="18" t="str">
        <f t="shared" si="101"/>
        <v>金币</v>
      </c>
      <c r="CI508" s="44"/>
      <c r="CJ508" s="44"/>
      <c r="CK508" s="44"/>
      <c r="CL508" s="44"/>
      <c r="CM508" s="44"/>
      <c r="CN508" s="44"/>
      <c r="CO508" s="44"/>
      <c r="CP508" s="44"/>
      <c r="CQ508" s="44"/>
    </row>
    <row r="509" spans="80:95" ht="16.5" x14ac:dyDescent="0.2">
      <c r="CB509" s="44">
        <v>506</v>
      </c>
      <c r="CC509" s="18">
        <f t="shared" si="97"/>
        <v>13</v>
      </c>
      <c r="CD509" s="18">
        <f t="shared" si="98"/>
        <v>1606015</v>
      </c>
      <c r="CE509" s="44" t="str">
        <f t="shared" si="99"/>
        <v>高级神器1配件1-26级</v>
      </c>
      <c r="CF509" s="43" t="s">
        <v>1061</v>
      </c>
      <c r="CG509" s="18">
        <f t="shared" si="100"/>
        <v>26</v>
      </c>
      <c r="CH509" s="18" t="str">
        <f t="shared" si="101"/>
        <v>金币</v>
      </c>
      <c r="CI509" s="44"/>
      <c r="CJ509" s="44"/>
      <c r="CK509" s="44"/>
      <c r="CL509" s="44"/>
      <c r="CM509" s="44"/>
      <c r="CN509" s="44"/>
      <c r="CO509" s="44"/>
      <c r="CP509" s="44"/>
      <c r="CQ509" s="44"/>
    </row>
    <row r="510" spans="80:95" ht="16.5" x14ac:dyDescent="0.2">
      <c r="CB510" s="44">
        <v>507</v>
      </c>
      <c r="CC510" s="18">
        <f t="shared" si="97"/>
        <v>13</v>
      </c>
      <c r="CD510" s="18">
        <f t="shared" si="98"/>
        <v>1606015</v>
      </c>
      <c r="CE510" s="44" t="str">
        <f t="shared" si="99"/>
        <v>高级神器1配件1-27级</v>
      </c>
      <c r="CF510" s="43" t="s">
        <v>1061</v>
      </c>
      <c r="CG510" s="18">
        <f t="shared" si="100"/>
        <v>27</v>
      </c>
      <c r="CH510" s="18" t="str">
        <f t="shared" si="101"/>
        <v>金币</v>
      </c>
      <c r="CI510" s="44"/>
      <c r="CJ510" s="44"/>
      <c r="CK510" s="44"/>
      <c r="CL510" s="44"/>
      <c r="CM510" s="44"/>
      <c r="CN510" s="44"/>
      <c r="CO510" s="44"/>
      <c r="CP510" s="44"/>
      <c r="CQ510" s="44"/>
    </row>
    <row r="511" spans="80:95" ht="16.5" x14ac:dyDescent="0.2">
      <c r="CB511" s="44">
        <v>508</v>
      </c>
      <c r="CC511" s="18">
        <f t="shared" si="97"/>
        <v>13</v>
      </c>
      <c r="CD511" s="18">
        <f t="shared" si="98"/>
        <v>1606015</v>
      </c>
      <c r="CE511" s="44" t="str">
        <f t="shared" si="99"/>
        <v>高级神器1配件1-28级</v>
      </c>
      <c r="CF511" s="43" t="s">
        <v>1061</v>
      </c>
      <c r="CG511" s="18">
        <f t="shared" si="100"/>
        <v>28</v>
      </c>
      <c r="CH511" s="18" t="str">
        <f t="shared" si="101"/>
        <v>金币</v>
      </c>
      <c r="CI511" s="44"/>
      <c r="CJ511" s="44"/>
      <c r="CK511" s="44"/>
      <c r="CL511" s="44"/>
      <c r="CM511" s="44"/>
      <c r="CN511" s="44"/>
      <c r="CO511" s="44"/>
      <c r="CP511" s="44"/>
      <c r="CQ511" s="44"/>
    </row>
    <row r="512" spans="80:95" ht="16.5" x14ac:dyDescent="0.2">
      <c r="CB512" s="44">
        <v>509</v>
      </c>
      <c r="CC512" s="18">
        <f t="shared" si="97"/>
        <v>13</v>
      </c>
      <c r="CD512" s="18">
        <f t="shared" si="98"/>
        <v>1606015</v>
      </c>
      <c r="CE512" s="44" t="str">
        <f t="shared" si="99"/>
        <v>高级神器1配件1-29级</v>
      </c>
      <c r="CF512" s="43" t="s">
        <v>1061</v>
      </c>
      <c r="CG512" s="18">
        <f t="shared" si="100"/>
        <v>29</v>
      </c>
      <c r="CH512" s="18" t="str">
        <f t="shared" si="101"/>
        <v>金币</v>
      </c>
      <c r="CI512" s="44"/>
      <c r="CJ512" s="44"/>
      <c r="CK512" s="44"/>
      <c r="CL512" s="44"/>
      <c r="CM512" s="44"/>
      <c r="CN512" s="44"/>
      <c r="CO512" s="44"/>
      <c r="CP512" s="44"/>
      <c r="CQ512" s="44"/>
    </row>
    <row r="513" spans="80:95" ht="16.5" x14ac:dyDescent="0.2">
      <c r="CB513" s="44">
        <v>510</v>
      </c>
      <c r="CC513" s="18">
        <f t="shared" si="97"/>
        <v>13</v>
      </c>
      <c r="CD513" s="18">
        <f t="shared" si="98"/>
        <v>1606015</v>
      </c>
      <c r="CE513" s="44" t="str">
        <f t="shared" si="99"/>
        <v>高级神器1配件1-30级</v>
      </c>
      <c r="CF513" s="43" t="s">
        <v>1061</v>
      </c>
      <c r="CG513" s="18">
        <f t="shared" si="100"/>
        <v>30</v>
      </c>
      <c r="CH513" s="18" t="str">
        <f t="shared" si="101"/>
        <v>金币</v>
      </c>
      <c r="CI513" s="44"/>
      <c r="CJ513" s="44"/>
      <c r="CK513" s="44"/>
      <c r="CL513" s="44"/>
      <c r="CM513" s="44"/>
      <c r="CN513" s="44"/>
      <c r="CO513" s="44"/>
      <c r="CP513" s="44"/>
      <c r="CQ513" s="44"/>
    </row>
    <row r="514" spans="80:95" ht="16.5" x14ac:dyDescent="0.2">
      <c r="CB514" s="44">
        <v>511</v>
      </c>
      <c r="CC514" s="18">
        <f t="shared" si="97"/>
        <v>13</v>
      </c>
      <c r="CD514" s="18">
        <f t="shared" si="98"/>
        <v>1606015</v>
      </c>
      <c r="CE514" s="44" t="str">
        <f t="shared" si="99"/>
        <v>高级神器1配件1-31级</v>
      </c>
      <c r="CF514" s="43" t="s">
        <v>1061</v>
      </c>
      <c r="CG514" s="18">
        <f t="shared" si="100"/>
        <v>31</v>
      </c>
      <c r="CH514" s="18" t="str">
        <f t="shared" si="101"/>
        <v>金币</v>
      </c>
      <c r="CI514" s="44"/>
      <c r="CJ514" s="44"/>
      <c r="CK514" s="44"/>
      <c r="CL514" s="44"/>
      <c r="CM514" s="44"/>
      <c r="CN514" s="44"/>
      <c r="CO514" s="44"/>
      <c r="CP514" s="44"/>
      <c r="CQ514" s="44"/>
    </row>
    <row r="515" spans="80:95" ht="16.5" x14ac:dyDescent="0.2">
      <c r="CB515" s="44">
        <v>512</v>
      </c>
      <c r="CC515" s="18">
        <f t="shared" si="97"/>
        <v>13</v>
      </c>
      <c r="CD515" s="18">
        <f t="shared" si="98"/>
        <v>1606015</v>
      </c>
      <c r="CE515" s="44" t="str">
        <f t="shared" si="99"/>
        <v>高级神器1配件1-32级</v>
      </c>
      <c r="CF515" s="43" t="s">
        <v>1061</v>
      </c>
      <c r="CG515" s="18">
        <f t="shared" si="100"/>
        <v>32</v>
      </c>
      <c r="CH515" s="18" t="str">
        <f t="shared" si="101"/>
        <v>金币</v>
      </c>
      <c r="CI515" s="44"/>
      <c r="CJ515" s="44"/>
      <c r="CK515" s="44"/>
      <c r="CL515" s="44"/>
      <c r="CM515" s="44"/>
      <c r="CN515" s="44"/>
      <c r="CO515" s="44"/>
      <c r="CP515" s="44"/>
      <c r="CQ515" s="44"/>
    </row>
    <row r="516" spans="80:95" ht="16.5" x14ac:dyDescent="0.2">
      <c r="CB516" s="44">
        <v>513</v>
      </c>
      <c r="CC516" s="18">
        <f t="shared" si="97"/>
        <v>13</v>
      </c>
      <c r="CD516" s="18">
        <f t="shared" si="98"/>
        <v>1606015</v>
      </c>
      <c r="CE516" s="44" t="str">
        <f t="shared" si="99"/>
        <v>高级神器1配件1-33级</v>
      </c>
      <c r="CF516" s="43" t="s">
        <v>1061</v>
      </c>
      <c r="CG516" s="18">
        <f t="shared" si="100"/>
        <v>33</v>
      </c>
      <c r="CH516" s="18" t="str">
        <f t="shared" si="101"/>
        <v>金币</v>
      </c>
      <c r="CI516" s="44"/>
      <c r="CJ516" s="44"/>
      <c r="CK516" s="44"/>
      <c r="CL516" s="44"/>
      <c r="CM516" s="44"/>
      <c r="CN516" s="44"/>
      <c r="CO516" s="44"/>
      <c r="CP516" s="44"/>
      <c r="CQ516" s="44"/>
    </row>
    <row r="517" spans="80:95" ht="16.5" x14ac:dyDescent="0.2">
      <c r="CB517" s="44">
        <v>514</v>
      </c>
      <c r="CC517" s="18">
        <f t="shared" ref="CC517:CC580" si="102">INT((CB517-1)/40)+1</f>
        <v>13</v>
      </c>
      <c r="CD517" s="18">
        <f t="shared" ref="CD517:CD580" si="103">INDEX($BQ$4:$BQ$33,CC517)</f>
        <v>1606015</v>
      </c>
      <c r="CE517" s="44" t="str">
        <f t="shared" ref="CE517:CE580" si="104">INDEX($BR$4:$BR$33,CC517)&amp;"-"&amp;CG517&amp;"级"</f>
        <v>高级神器1配件1-34级</v>
      </c>
      <c r="CF517" s="43" t="s">
        <v>1061</v>
      </c>
      <c r="CG517" s="18">
        <f t="shared" ref="CG517:CG580" si="105">MOD(CB517-1,40)+1</f>
        <v>34</v>
      </c>
      <c r="CH517" s="18" t="str">
        <f t="shared" ref="CH517:CH580" si="106">IF(CG517=1,INDEX($BR$4:$BR$33,CC517)&amp;"激活","金币")</f>
        <v>金币</v>
      </c>
      <c r="CI517" s="44"/>
      <c r="CJ517" s="44"/>
      <c r="CK517" s="44"/>
      <c r="CL517" s="44"/>
      <c r="CM517" s="44"/>
      <c r="CN517" s="44"/>
      <c r="CO517" s="44"/>
      <c r="CP517" s="44"/>
      <c r="CQ517" s="44"/>
    </row>
    <row r="518" spans="80:95" ht="16.5" x14ac:dyDescent="0.2">
      <c r="CB518" s="44">
        <v>515</v>
      </c>
      <c r="CC518" s="18">
        <f t="shared" si="102"/>
        <v>13</v>
      </c>
      <c r="CD518" s="18">
        <f t="shared" si="103"/>
        <v>1606015</v>
      </c>
      <c r="CE518" s="44" t="str">
        <f t="shared" si="104"/>
        <v>高级神器1配件1-35级</v>
      </c>
      <c r="CF518" s="43" t="s">
        <v>1061</v>
      </c>
      <c r="CG518" s="18">
        <f t="shared" si="105"/>
        <v>35</v>
      </c>
      <c r="CH518" s="18" t="str">
        <f t="shared" si="106"/>
        <v>金币</v>
      </c>
      <c r="CI518" s="44"/>
      <c r="CJ518" s="44"/>
      <c r="CK518" s="44"/>
      <c r="CL518" s="44"/>
      <c r="CM518" s="44"/>
      <c r="CN518" s="44"/>
      <c r="CO518" s="44"/>
      <c r="CP518" s="44"/>
      <c r="CQ518" s="44"/>
    </row>
    <row r="519" spans="80:95" ht="16.5" x14ac:dyDescent="0.2">
      <c r="CB519" s="44">
        <v>516</v>
      </c>
      <c r="CC519" s="18">
        <f t="shared" si="102"/>
        <v>13</v>
      </c>
      <c r="CD519" s="18">
        <f t="shared" si="103"/>
        <v>1606015</v>
      </c>
      <c r="CE519" s="44" t="str">
        <f t="shared" si="104"/>
        <v>高级神器1配件1-36级</v>
      </c>
      <c r="CF519" s="43" t="s">
        <v>1061</v>
      </c>
      <c r="CG519" s="18">
        <f t="shared" si="105"/>
        <v>36</v>
      </c>
      <c r="CH519" s="18" t="str">
        <f t="shared" si="106"/>
        <v>金币</v>
      </c>
      <c r="CI519" s="44"/>
      <c r="CJ519" s="44"/>
      <c r="CK519" s="44"/>
      <c r="CL519" s="44"/>
      <c r="CM519" s="44"/>
      <c r="CN519" s="44"/>
      <c r="CO519" s="44"/>
      <c r="CP519" s="44"/>
      <c r="CQ519" s="44"/>
    </row>
    <row r="520" spans="80:95" ht="16.5" x14ac:dyDescent="0.2">
      <c r="CB520" s="44">
        <v>517</v>
      </c>
      <c r="CC520" s="18">
        <f t="shared" si="102"/>
        <v>13</v>
      </c>
      <c r="CD520" s="18">
        <f t="shared" si="103"/>
        <v>1606015</v>
      </c>
      <c r="CE520" s="44" t="str">
        <f t="shared" si="104"/>
        <v>高级神器1配件1-37级</v>
      </c>
      <c r="CF520" s="43" t="s">
        <v>1061</v>
      </c>
      <c r="CG520" s="18">
        <f t="shared" si="105"/>
        <v>37</v>
      </c>
      <c r="CH520" s="18" t="str">
        <f t="shared" si="106"/>
        <v>金币</v>
      </c>
      <c r="CI520" s="44"/>
      <c r="CJ520" s="44"/>
      <c r="CK520" s="44"/>
      <c r="CL520" s="44"/>
      <c r="CM520" s="44"/>
      <c r="CN520" s="44"/>
      <c r="CO520" s="44"/>
      <c r="CP520" s="44"/>
      <c r="CQ520" s="44"/>
    </row>
    <row r="521" spans="80:95" ht="16.5" x14ac:dyDescent="0.2">
      <c r="CB521" s="44">
        <v>518</v>
      </c>
      <c r="CC521" s="18">
        <f t="shared" si="102"/>
        <v>13</v>
      </c>
      <c r="CD521" s="18">
        <f t="shared" si="103"/>
        <v>1606015</v>
      </c>
      <c r="CE521" s="44" t="str">
        <f t="shared" si="104"/>
        <v>高级神器1配件1-38级</v>
      </c>
      <c r="CF521" s="43" t="s">
        <v>1061</v>
      </c>
      <c r="CG521" s="18">
        <f t="shared" si="105"/>
        <v>38</v>
      </c>
      <c r="CH521" s="18" t="str">
        <f t="shared" si="106"/>
        <v>金币</v>
      </c>
      <c r="CI521" s="44"/>
      <c r="CJ521" s="44"/>
      <c r="CK521" s="44"/>
      <c r="CL521" s="44"/>
      <c r="CM521" s="44"/>
      <c r="CN521" s="44"/>
      <c r="CO521" s="44"/>
      <c r="CP521" s="44"/>
      <c r="CQ521" s="44"/>
    </row>
    <row r="522" spans="80:95" ht="16.5" x14ac:dyDescent="0.2">
      <c r="CB522" s="44">
        <v>519</v>
      </c>
      <c r="CC522" s="18">
        <f t="shared" si="102"/>
        <v>13</v>
      </c>
      <c r="CD522" s="18">
        <f t="shared" si="103"/>
        <v>1606015</v>
      </c>
      <c r="CE522" s="44" t="str">
        <f t="shared" si="104"/>
        <v>高级神器1配件1-39级</v>
      </c>
      <c r="CF522" s="43" t="s">
        <v>1061</v>
      </c>
      <c r="CG522" s="18">
        <f t="shared" si="105"/>
        <v>39</v>
      </c>
      <c r="CH522" s="18" t="str">
        <f t="shared" si="106"/>
        <v>金币</v>
      </c>
      <c r="CI522" s="44"/>
      <c r="CJ522" s="44"/>
      <c r="CK522" s="44"/>
      <c r="CL522" s="44"/>
      <c r="CM522" s="44"/>
      <c r="CN522" s="44"/>
      <c r="CO522" s="44"/>
      <c r="CP522" s="44"/>
      <c r="CQ522" s="44"/>
    </row>
    <row r="523" spans="80:95" ht="16.5" x14ac:dyDescent="0.2">
      <c r="CB523" s="44">
        <v>520</v>
      </c>
      <c r="CC523" s="18">
        <f t="shared" si="102"/>
        <v>13</v>
      </c>
      <c r="CD523" s="18">
        <f t="shared" si="103"/>
        <v>1606015</v>
      </c>
      <c r="CE523" s="44" t="str">
        <f t="shared" si="104"/>
        <v>高级神器1配件1-40级</v>
      </c>
      <c r="CF523" s="43" t="s">
        <v>1061</v>
      </c>
      <c r="CG523" s="18">
        <f t="shared" si="105"/>
        <v>40</v>
      </c>
      <c r="CH523" s="18" t="str">
        <f t="shared" si="106"/>
        <v>金币</v>
      </c>
      <c r="CI523" s="44"/>
      <c r="CJ523" s="44"/>
      <c r="CK523" s="44"/>
      <c r="CL523" s="44"/>
      <c r="CM523" s="44"/>
      <c r="CN523" s="44"/>
      <c r="CO523" s="44"/>
      <c r="CP523" s="44"/>
      <c r="CQ523" s="44"/>
    </row>
    <row r="524" spans="80:95" ht="16.5" x14ac:dyDescent="0.2">
      <c r="CB524" s="44">
        <v>521</v>
      </c>
      <c r="CC524" s="18">
        <f t="shared" si="102"/>
        <v>14</v>
      </c>
      <c r="CD524" s="18">
        <f t="shared" si="103"/>
        <v>1606016</v>
      </c>
      <c r="CE524" s="44" t="str">
        <f t="shared" si="104"/>
        <v>高级神器1配件2-1级</v>
      </c>
      <c r="CF524" s="43" t="s">
        <v>1061</v>
      </c>
      <c r="CG524" s="18">
        <f t="shared" si="105"/>
        <v>1</v>
      </c>
      <c r="CH524" s="18" t="str">
        <f t="shared" si="106"/>
        <v>高级神器1配件2激活</v>
      </c>
      <c r="CI524" s="44"/>
      <c r="CJ524" s="44"/>
      <c r="CK524" s="44"/>
      <c r="CL524" s="44"/>
      <c r="CM524" s="44"/>
      <c r="CN524" s="44"/>
      <c r="CO524" s="44"/>
      <c r="CP524" s="44"/>
      <c r="CQ524" s="44"/>
    </row>
    <row r="525" spans="80:95" ht="16.5" x14ac:dyDescent="0.2">
      <c r="CB525" s="44">
        <v>522</v>
      </c>
      <c r="CC525" s="18">
        <f t="shared" si="102"/>
        <v>14</v>
      </c>
      <c r="CD525" s="18">
        <f t="shared" si="103"/>
        <v>1606016</v>
      </c>
      <c r="CE525" s="44" t="str">
        <f t="shared" si="104"/>
        <v>高级神器1配件2-2级</v>
      </c>
      <c r="CF525" s="43" t="s">
        <v>1061</v>
      </c>
      <c r="CG525" s="18">
        <f t="shared" si="105"/>
        <v>2</v>
      </c>
      <c r="CH525" s="18" t="str">
        <f t="shared" si="106"/>
        <v>金币</v>
      </c>
      <c r="CI525" s="44"/>
      <c r="CJ525" s="44"/>
      <c r="CK525" s="44"/>
      <c r="CL525" s="44"/>
      <c r="CM525" s="44"/>
      <c r="CN525" s="44"/>
      <c r="CO525" s="44"/>
      <c r="CP525" s="44"/>
      <c r="CQ525" s="44"/>
    </row>
    <row r="526" spans="80:95" ht="16.5" x14ac:dyDescent="0.2">
      <c r="CB526" s="44">
        <v>523</v>
      </c>
      <c r="CC526" s="18">
        <f t="shared" si="102"/>
        <v>14</v>
      </c>
      <c r="CD526" s="18">
        <f t="shared" si="103"/>
        <v>1606016</v>
      </c>
      <c r="CE526" s="44" t="str">
        <f t="shared" si="104"/>
        <v>高级神器1配件2-3级</v>
      </c>
      <c r="CF526" s="43" t="s">
        <v>1061</v>
      </c>
      <c r="CG526" s="18">
        <f t="shared" si="105"/>
        <v>3</v>
      </c>
      <c r="CH526" s="18" t="str">
        <f t="shared" si="106"/>
        <v>金币</v>
      </c>
      <c r="CI526" s="44"/>
      <c r="CJ526" s="44"/>
      <c r="CK526" s="44"/>
      <c r="CL526" s="44"/>
      <c r="CM526" s="44"/>
      <c r="CN526" s="44"/>
      <c r="CO526" s="44"/>
      <c r="CP526" s="44"/>
      <c r="CQ526" s="44"/>
    </row>
    <row r="527" spans="80:95" ht="16.5" x14ac:dyDescent="0.2">
      <c r="CB527" s="44">
        <v>524</v>
      </c>
      <c r="CC527" s="18">
        <f t="shared" si="102"/>
        <v>14</v>
      </c>
      <c r="CD527" s="18">
        <f t="shared" si="103"/>
        <v>1606016</v>
      </c>
      <c r="CE527" s="44" t="str">
        <f t="shared" si="104"/>
        <v>高级神器1配件2-4级</v>
      </c>
      <c r="CF527" s="43" t="s">
        <v>1061</v>
      </c>
      <c r="CG527" s="18">
        <f t="shared" si="105"/>
        <v>4</v>
      </c>
      <c r="CH527" s="18" t="str">
        <f t="shared" si="106"/>
        <v>金币</v>
      </c>
      <c r="CI527" s="44"/>
      <c r="CJ527" s="44"/>
      <c r="CK527" s="44"/>
      <c r="CL527" s="44"/>
      <c r="CM527" s="44"/>
      <c r="CN527" s="44"/>
      <c r="CO527" s="44"/>
      <c r="CP527" s="44"/>
      <c r="CQ527" s="44"/>
    </row>
    <row r="528" spans="80:95" ht="16.5" x14ac:dyDescent="0.2">
      <c r="CB528" s="44">
        <v>525</v>
      </c>
      <c r="CC528" s="18">
        <f t="shared" si="102"/>
        <v>14</v>
      </c>
      <c r="CD528" s="18">
        <f t="shared" si="103"/>
        <v>1606016</v>
      </c>
      <c r="CE528" s="44" t="str">
        <f t="shared" si="104"/>
        <v>高级神器1配件2-5级</v>
      </c>
      <c r="CF528" s="43" t="s">
        <v>1061</v>
      </c>
      <c r="CG528" s="18">
        <f t="shared" si="105"/>
        <v>5</v>
      </c>
      <c r="CH528" s="18" t="str">
        <f t="shared" si="106"/>
        <v>金币</v>
      </c>
      <c r="CI528" s="44"/>
      <c r="CJ528" s="44"/>
      <c r="CK528" s="44"/>
      <c r="CL528" s="44"/>
      <c r="CM528" s="44"/>
      <c r="CN528" s="44"/>
      <c r="CO528" s="44"/>
      <c r="CP528" s="44"/>
      <c r="CQ528" s="44"/>
    </row>
    <row r="529" spans="80:95" ht="16.5" x14ac:dyDescent="0.2">
      <c r="CB529" s="44">
        <v>526</v>
      </c>
      <c r="CC529" s="18">
        <f t="shared" si="102"/>
        <v>14</v>
      </c>
      <c r="CD529" s="18">
        <f t="shared" si="103"/>
        <v>1606016</v>
      </c>
      <c r="CE529" s="44" t="str">
        <f t="shared" si="104"/>
        <v>高级神器1配件2-6级</v>
      </c>
      <c r="CF529" s="43" t="s">
        <v>1061</v>
      </c>
      <c r="CG529" s="18">
        <f t="shared" si="105"/>
        <v>6</v>
      </c>
      <c r="CH529" s="18" t="str">
        <f t="shared" si="106"/>
        <v>金币</v>
      </c>
      <c r="CI529" s="44"/>
      <c r="CJ529" s="44"/>
      <c r="CK529" s="44"/>
      <c r="CL529" s="44"/>
      <c r="CM529" s="44"/>
      <c r="CN529" s="44"/>
      <c r="CO529" s="44"/>
      <c r="CP529" s="44"/>
      <c r="CQ529" s="44"/>
    </row>
    <row r="530" spans="80:95" ht="16.5" x14ac:dyDescent="0.2">
      <c r="CB530" s="44">
        <v>527</v>
      </c>
      <c r="CC530" s="18">
        <f t="shared" si="102"/>
        <v>14</v>
      </c>
      <c r="CD530" s="18">
        <f t="shared" si="103"/>
        <v>1606016</v>
      </c>
      <c r="CE530" s="44" t="str">
        <f t="shared" si="104"/>
        <v>高级神器1配件2-7级</v>
      </c>
      <c r="CF530" s="43" t="s">
        <v>1061</v>
      </c>
      <c r="CG530" s="18">
        <f t="shared" si="105"/>
        <v>7</v>
      </c>
      <c r="CH530" s="18" t="str">
        <f t="shared" si="106"/>
        <v>金币</v>
      </c>
      <c r="CI530" s="44"/>
      <c r="CJ530" s="44"/>
      <c r="CK530" s="44"/>
      <c r="CL530" s="44"/>
      <c r="CM530" s="44"/>
      <c r="CN530" s="44"/>
      <c r="CO530" s="44"/>
      <c r="CP530" s="44"/>
      <c r="CQ530" s="44"/>
    </row>
    <row r="531" spans="80:95" ht="16.5" x14ac:dyDescent="0.2">
      <c r="CB531" s="44">
        <v>528</v>
      </c>
      <c r="CC531" s="18">
        <f t="shared" si="102"/>
        <v>14</v>
      </c>
      <c r="CD531" s="18">
        <f t="shared" si="103"/>
        <v>1606016</v>
      </c>
      <c r="CE531" s="44" t="str">
        <f t="shared" si="104"/>
        <v>高级神器1配件2-8级</v>
      </c>
      <c r="CF531" s="43" t="s">
        <v>1061</v>
      </c>
      <c r="CG531" s="18">
        <f t="shared" si="105"/>
        <v>8</v>
      </c>
      <c r="CH531" s="18" t="str">
        <f t="shared" si="106"/>
        <v>金币</v>
      </c>
      <c r="CI531" s="44"/>
      <c r="CJ531" s="44"/>
      <c r="CK531" s="44"/>
      <c r="CL531" s="44"/>
      <c r="CM531" s="44"/>
      <c r="CN531" s="44"/>
      <c r="CO531" s="44"/>
      <c r="CP531" s="44"/>
      <c r="CQ531" s="44"/>
    </row>
    <row r="532" spans="80:95" ht="16.5" x14ac:dyDescent="0.2">
      <c r="CB532" s="44">
        <v>529</v>
      </c>
      <c r="CC532" s="18">
        <f t="shared" si="102"/>
        <v>14</v>
      </c>
      <c r="CD532" s="18">
        <f t="shared" si="103"/>
        <v>1606016</v>
      </c>
      <c r="CE532" s="44" t="str">
        <f t="shared" si="104"/>
        <v>高级神器1配件2-9级</v>
      </c>
      <c r="CF532" s="43" t="s">
        <v>1061</v>
      </c>
      <c r="CG532" s="18">
        <f t="shared" si="105"/>
        <v>9</v>
      </c>
      <c r="CH532" s="18" t="str">
        <f t="shared" si="106"/>
        <v>金币</v>
      </c>
      <c r="CI532" s="44"/>
      <c r="CJ532" s="44"/>
      <c r="CK532" s="44"/>
      <c r="CL532" s="44"/>
      <c r="CM532" s="44"/>
      <c r="CN532" s="44"/>
      <c r="CO532" s="44"/>
      <c r="CP532" s="44"/>
      <c r="CQ532" s="44"/>
    </row>
    <row r="533" spans="80:95" ht="16.5" x14ac:dyDescent="0.2">
      <c r="CB533" s="44">
        <v>530</v>
      </c>
      <c r="CC533" s="18">
        <f t="shared" si="102"/>
        <v>14</v>
      </c>
      <c r="CD533" s="18">
        <f t="shared" si="103"/>
        <v>1606016</v>
      </c>
      <c r="CE533" s="44" t="str">
        <f t="shared" si="104"/>
        <v>高级神器1配件2-10级</v>
      </c>
      <c r="CF533" s="43" t="s">
        <v>1061</v>
      </c>
      <c r="CG533" s="18">
        <f t="shared" si="105"/>
        <v>10</v>
      </c>
      <c r="CH533" s="18" t="str">
        <f t="shared" si="106"/>
        <v>金币</v>
      </c>
      <c r="CI533" s="44"/>
      <c r="CJ533" s="44"/>
      <c r="CK533" s="44"/>
      <c r="CL533" s="44"/>
      <c r="CM533" s="44"/>
      <c r="CN533" s="44"/>
      <c r="CO533" s="44"/>
      <c r="CP533" s="44"/>
      <c r="CQ533" s="44"/>
    </row>
    <row r="534" spans="80:95" ht="16.5" x14ac:dyDescent="0.2">
      <c r="CB534" s="44">
        <v>531</v>
      </c>
      <c r="CC534" s="18">
        <f t="shared" si="102"/>
        <v>14</v>
      </c>
      <c r="CD534" s="18">
        <f t="shared" si="103"/>
        <v>1606016</v>
      </c>
      <c r="CE534" s="44" t="str">
        <f t="shared" si="104"/>
        <v>高级神器1配件2-11级</v>
      </c>
      <c r="CF534" s="43" t="s">
        <v>1061</v>
      </c>
      <c r="CG534" s="18">
        <f t="shared" si="105"/>
        <v>11</v>
      </c>
      <c r="CH534" s="18" t="str">
        <f t="shared" si="106"/>
        <v>金币</v>
      </c>
      <c r="CI534" s="44"/>
      <c r="CJ534" s="44"/>
      <c r="CK534" s="44"/>
      <c r="CL534" s="44"/>
      <c r="CM534" s="44"/>
      <c r="CN534" s="44"/>
      <c r="CO534" s="44"/>
      <c r="CP534" s="44"/>
      <c r="CQ534" s="44"/>
    </row>
    <row r="535" spans="80:95" ht="16.5" x14ac:dyDescent="0.2">
      <c r="CB535" s="44">
        <v>532</v>
      </c>
      <c r="CC535" s="18">
        <f t="shared" si="102"/>
        <v>14</v>
      </c>
      <c r="CD535" s="18">
        <f t="shared" si="103"/>
        <v>1606016</v>
      </c>
      <c r="CE535" s="44" t="str">
        <f t="shared" si="104"/>
        <v>高级神器1配件2-12级</v>
      </c>
      <c r="CF535" s="43" t="s">
        <v>1061</v>
      </c>
      <c r="CG535" s="18">
        <f t="shared" si="105"/>
        <v>12</v>
      </c>
      <c r="CH535" s="18" t="str">
        <f t="shared" si="106"/>
        <v>金币</v>
      </c>
      <c r="CI535" s="44"/>
      <c r="CJ535" s="44"/>
      <c r="CK535" s="44"/>
      <c r="CL535" s="44"/>
      <c r="CM535" s="44"/>
      <c r="CN535" s="44"/>
      <c r="CO535" s="44"/>
      <c r="CP535" s="44"/>
      <c r="CQ535" s="44"/>
    </row>
    <row r="536" spans="80:95" ht="16.5" x14ac:dyDescent="0.2">
      <c r="CB536" s="44">
        <v>533</v>
      </c>
      <c r="CC536" s="18">
        <f t="shared" si="102"/>
        <v>14</v>
      </c>
      <c r="CD536" s="18">
        <f t="shared" si="103"/>
        <v>1606016</v>
      </c>
      <c r="CE536" s="44" t="str">
        <f t="shared" si="104"/>
        <v>高级神器1配件2-13级</v>
      </c>
      <c r="CF536" s="43" t="s">
        <v>1061</v>
      </c>
      <c r="CG536" s="18">
        <f t="shared" si="105"/>
        <v>13</v>
      </c>
      <c r="CH536" s="18" t="str">
        <f t="shared" si="106"/>
        <v>金币</v>
      </c>
      <c r="CI536" s="44"/>
      <c r="CJ536" s="44"/>
      <c r="CK536" s="44"/>
      <c r="CL536" s="44"/>
      <c r="CM536" s="44"/>
      <c r="CN536" s="44"/>
      <c r="CO536" s="44"/>
      <c r="CP536" s="44"/>
      <c r="CQ536" s="44"/>
    </row>
    <row r="537" spans="80:95" ht="16.5" x14ac:dyDescent="0.2">
      <c r="CB537" s="44">
        <v>534</v>
      </c>
      <c r="CC537" s="18">
        <f t="shared" si="102"/>
        <v>14</v>
      </c>
      <c r="CD537" s="18">
        <f t="shared" si="103"/>
        <v>1606016</v>
      </c>
      <c r="CE537" s="44" t="str">
        <f t="shared" si="104"/>
        <v>高级神器1配件2-14级</v>
      </c>
      <c r="CF537" s="43" t="s">
        <v>1061</v>
      </c>
      <c r="CG537" s="18">
        <f t="shared" si="105"/>
        <v>14</v>
      </c>
      <c r="CH537" s="18" t="str">
        <f t="shared" si="106"/>
        <v>金币</v>
      </c>
      <c r="CI537" s="44"/>
      <c r="CJ537" s="44"/>
      <c r="CK537" s="44"/>
      <c r="CL537" s="44"/>
      <c r="CM537" s="44"/>
      <c r="CN537" s="44"/>
      <c r="CO537" s="44"/>
      <c r="CP537" s="44"/>
      <c r="CQ537" s="44"/>
    </row>
    <row r="538" spans="80:95" ht="16.5" x14ac:dyDescent="0.2">
      <c r="CB538" s="44">
        <v>535</v>
      </c>
      <c r="CC538" s="18">
        <f t="shared" si="102"/>
        <v>14</v>
      </c>
      <c r="CD538" s="18">
        <f t="shared" si="103"/>
        <v>1606016</v>
      </c>
      <c r="CE538" s="44" t="str">
        <f t="shared" si="104"/>
        <v>高级神器1配件2-15级</v>
      </c>
      <c r="CF538" s="43" t="s">
        <v>1061</v>
      </c>
      <c r="CG538" s="18">
        <f t="shared" si="105"/>
        <v>15</v>
      </c>
      <c r="CH538" s="18" t="str">
        <f t="shared" si="106"/>
        <v>金币</v>
      </c>
      <c r="CI538" s="44"/>
      <c r="CJ538" s="44"/>
      <c r="CK538" s="44"/>
      <c r="CL538" s="44"/>
      <c r="CM538" s="44"/>
      <c r="CN538" s="44"/>
      <c r="CO538" s="44"/>
      <c r="CP538" s="44"/>
      <c r="CQ538" s="44"/>
    </row>
    <row r="539" spans="80:95" ht="16.5" x14ac:dyDescent="0.2">
      <c r="CB539" s="44">
        <v>536</v>
      </c>
      <c r="CC539" s="18">
        <f t="shared" si="102"/>
        <v>14</v>
      </c>
      <c r="CD539" s="18">
        <f t="shared" si="103"/>
        <v>1606016</v>
      </c>
      <c r="CE539" s="44" t="str">
        <f t="shared" si="104"/>
        <v>高级神器1配件2-16级</v>
      </c>
      <c r="CF539" s="43" t="s">
        <v>1061</v>
      </c>
      <c r="CG539" s="18">
        <f t="shared" si="105"/>
        <v>16</v>
      </c>
      <c r="CH539" s="18" t="str">
        <f t="shared" si="106"/>
        <v>金币</v>
      </c>
      <c r="CI539" s="44"/>
      <c r="CJ539" s="44"/>
      <c r="CK539" s="44"/>
      <c r="CL539" s="44"/>
      <c r="CM539" s="44"/>
      <c r="CN539" s="44"/>
      <c r="CO539" s="44"/>
      <c r="CP539" s="44"/>
      <c r="CQ539" s="44"/>
    </row>
    <row r="540" spans="80:95" ht="16.5" x14ac:dyDescent="0.2">
      <c r="CB540" s="44">
        <v>537</v>
      </c>
      <c r="CC540" s="18">
        <f t="shared" si="102"/>
        <v>14</v>
      </c>
      <c r="CD540" s="18">
        <f t="shared" si="103"/>
        <v>1606016</v>
      </c>
      <c r="CE540" s="44" t="str">
        <f t="shared" si="104"/>
        <v>高级神器1配件2-17级</v>
      </c>
      <c r="CF540" s="43" t="s">
        <v>1061</v>
      </c>
      <c r="CG540" s="18">
        <f t="shared" si="105"/>
        <v>17</v>
      </c>
      <c r="CH540" s="18" t="str">
        <f t="shared" si="106"/>
        <v>金币</v>
      </c>
      <c r="CI540" s="44"/>
      <c r="CJ540" s="44"/>
      <c r="CK540" s="44"/>
      <c r="CL540" s="44"/>
      <c r="CM540" s="44"/>
      <c r="CN540" s="44"/>
      <c r="CO540" s="44"/>
      <c r="CP540" s="44"/>
      <c r="CQ540" s="44"/>
    </row>
    <row r="541" spans="80:95" ht="16.5" x14ac:dyDescent="0.2">
      <c r="CB541" s="44">
        <v>538</v>
      </c>
      <c r="CC541" s="18">
        <f t="shared" si="102"/>
        <v>14</v>
      </c>
      <c r="CD541" s="18">
        <f t="shared" si="103"/>
        <v>1606016</v>
      </c>
      <c r="CE541" s="44" t="str">
        <f t="shared" si="104"/>
        <v>高级神器1配件2-18级</v>
      </c>
      <c r="CF541" s="43" t="s">
        <v>1061</v>
      </c>
      <c r="CG541" s="18">
        <f t="shared" si="105"/>
        <v>18</v>
      </c>
      <c r="CH541" s="18" t="str">
        <f t="shared" si="106"/>
        <v>金币</v>
      </c>
      <c r="CI541" s="44"/>
      <c r="CJ541" s="44"/>
      <c r="CK541" s="44"/>
      <c r="CL541" s="44"/>
      <c r="CM541" s="44"/>
      <c r="CN541" s="44"/>
      <c r="CO541" s="44"/>
      <c r="CP541" s="44"/>
      <c r="CQ541" s="44"/>
    </row>
    <row r="542" spans="80:95" ht="16.5" x14ac:dyDescent="0.2">
      <c r="CB542" s="44">
        <v>539</v>
      </c>
      <c r="CC542" s="18">
        <f t="shared" si="102"/>
        <v>14</v>
      </c>
      <c r="CD542" s="18">
        <f t="shared" si="103"/>
        <v>1606016</v>
      </c>
      <c r="CE542" s="44" t="str">
        <f t="shared" si="104"/>
        <v>高级神器1配件2-19级</v>
      </c>
      <c r="CF542" s="43" t="s">
        <v>1061</v>
      </c>
      <c r="CG542" s="18">
        <f t="shared" si="105"/>
        <v>19</v>
      </c>
      <c r="CH542" s="18" t="str">
        <f t="shared" si="106"/>
        <v>金币</v>
      </c>
      <c r="CI542" s="44"/>
      <c r="CJ542" s="44"/>
      <c r="CK542" s="44"/>
      <c r="CL542" s="44"/>
      <c r="CM542" s="44"/>
      <c r="CN542" s="44"/>
      <c r="CO542" s="44"/>
      <c r="CP542" s="44"/>
      <c r="CQ542" s="44"/>
    </row>
    <row r="543" spans="80:95" ht="16.5" x14ac:dyDescent="0.2">
      <c r="CB543" s="44">
        <v>540</v>
      </c>
      <c r="CC543" s="18">
        <f t="shared" si="102"/>
        <v>14</v>
      </c>
      <c r="CD543" s="18">
        <f t="shared" si="103"/>
        <v>1606016</v>
      </c>
      <c r="CE543" s="44" t="str">
        <f t="shared" si="104"/>
        <v>高级神器1配件2-20级</v>
      </c>
      <c r="CF543" s="43" t="s">
        <v>1061</v>
      </c>
      <c r="CG543" s="18">
        <f t="shared" si="105"/>
        <v>20</v>
      </c>
      <c r="CH543" s="18" t="str">
        <f t="shared" si="106"/>
        <v>金币</v>
      </c>
      <c r="CI543" s="44"/>
      <c r="CJ543" s="44"/>
      <c r="CK543" s="44"/>
      <c r="CL543" s="44"/>
      <c r="CM543" s="44"/>
      <c r="CN543" s="44"/>
      <c r="CO543" s="44"/>
      <c r="CP543" s="44"/>
      <c r="CQ543" s="44"/>
    </row>
    <row r="544" spans="80:95" ht="16.5" x14ac:dyDescent="0.2">
      <c r="CB544" s="44">
        <v>541</v>
      </c>
      <c r="CC544" s="18">
        <f t="shared" si="102"/>
        <v>14</v>
      </c>
      <c r="CD544" s="18">
        <f t="shared" si="103"/>
        <v>1606016</v>
      </c>
      <c r="CE544" s="44" t="str">
        <f t="shared" si="104"/>
        <v>高级神器1配件2-21级</v>
      </c>
      <c r="CF544" s="43" t="s">
        <v>1061</v>
      </c>
      <c r="CG544" s="18">
        <f t="shared" si="105"/>
        <v>21</v>
      </c>
      <c r="CH544" s="18" t="str">
        <f t="shared" si="106"/>
        <v>金币</v>
      </c>
      <c r="CI544" s="44"/>
      <c r="CJ544" s="44"/>
      <c r="CK544" s="44"/>
      <c r="CL544" s="44"/>
      <c r="CM544" s="44"/>
      <c r="CN544" s="44"/>
      <c r="CO544" s="44"/>
      <c r="CP544" s="44"/>
      <c r="CQ544" s="44"/>
    </row>
    <row r="545" spans="80:95" ht="16.5" x14ac:dyDescent="0.2">
      <c r="CB545" s="44">
        <v>542</v>
      </c>
      <c r="CC545" s="18">
        <f t="shared" si="102"/>
        <v>14</v>
      </c>
      <c r="CD545" s="18">
        <f t="shared" si="103"/>
        <v>1606016</v>
      </c>
      <c r="CE545" s="44" t="str">
        <f t="shared" si="104"/>
        <v>高级神器1配件2-22级</v>
      </c>
      <c r="CF545" s="43" t="s">
        <v>1061</v>
      </c>
      <c r="CG545" s="18">
        <f t="shared" si="105"/>
        <v>22</v>
      </c>
      <c r="CH545" s="18" t="str">
        <f t="shared" si="106"/>
        <v>金币</v>
      </c>
      <c r="CI545" s="44"/>
      <c r="CJ545" s="44"/>
      <c r="CK545" s="44"/>
      <c r="CL545" s="44"/>
      <c r="CM545" s="44"/>
      <c r="CN545" s="44"/>
      <c r="CO545" s="44"/>
      <c r="CP545" s="44"/>
      <c r="CQ545" s="44"/>
    </row>
    <row r="546" spans="80:95" ht="16.5" x14ac:dyDescent="0.2">
      <c r="CB546" s="44">
        <v>543</v>
      </c>
      <c r="CC546" s="18">
        <f t="shared" si="102"/>
        <v>14</v>
      </c>
      <c r="CD546" s="18">
        <f t="shared" si="103"/>
        <v>1606016</v>
      </c>
      <c r="CE546" s="44" t="str">
        <f t="shared" si="104"/>
        <v>高级神器1配件2-23级</v>
      </c>
      <c r="CF546" s="43" t="s">
        <v>1061</v>
      </c>
      <c r="CG546" s="18">
        <f t="shared" si="105"/>
        <v>23</v>
      </c>
      <c r="CH546" s="18" t="str">
        <f t="shared" si="106"/>
        <v>金币</v>
      </c>
      <c r="CI546" s="44"/>
      <c r="CJ546" s="44"/>
      <c r="CK546" s="44"/>
      <c r="CL546" s="44"/>
      <c r="CM546" s="44"/>
      <c r="CN546" s="44"/>
      <c r="CO546" s="44"/>
      <c r="CP546" s="44"/>
      <c r="CQ546" s="44"/>
    </row>
    <row r="547" spans="80:95" ht="16.5" x14ac:dyDescent="0.2">
      <c r="CB547" s="44">
        <v>544</v>
      </c>
      <c r="CC547" s="18">
        <f t="shared" si="102"/>
        <v>14</v>
      </c>
      <c r="CD547" s="18">
        <f t="shared" si="103"/>
        <v>1606016</v>
      </c>
      <c r="CE547" s="44" t="str">
        <f t="shared" si="104"/>
        <v>高级神器1配件2-24级</v>
      </c>
      <c r="CF547" s="43" t="s">
        <v>1061</v>
      </c>
      <c r="CG547" s="18">
        <f t="shared" si="105"/>
        <v>24</v>
      </c>
      <c r="CH547" s="18" t="str">
        <f t="shared" si="106"/>
        <v>金币</v>
      </c>
      <c r="CI547" s="44"/>
      <c r="CJ547" s="44"/>
      <c r="CK547" s="44"/>
      <c r="CL547" s="44"/>
      <c r="CM547" s="44"/>
      <c r="CN547" s="44"/>
      <c r="CO547" s="44"/>
      <c r="CP547" s="44"/>
      <c r="CQ547" s="44"/>
    </row>
    <row r="548" spans="80:95" ht="16.5" x14ac:dyDescent="0.2">
      <c r="CB548" s="44">
        <v>545</v>
      </c>
      <c r="CC548" s="18">
        <f t="shared" si="102"/>
        <v>14</v>
      </c>
      <c r="CD548" s="18">
        <f t="shared" si="103"/>
        <v>1606016</v>
      </c>
      <c r="CE548" s="44" t="str">
        <f t="shared" si="104"/>
        <v>高级神器1配件2-25级</v>
      </c>
      <c r="CF548" s="43" t="s">
        <v>1061</v>
      </c>
      <c r="CG548" s="18">
        <f t="shared" si="105"/>
        <v>25</v>
      </c>
      <c r="CH548" s="18" t="str">
        <f t="shared" si="106"/>
        <v>金币</v>
      </c>
      <c r="CI548" s="44"/>
      <c r="CJ548" s="44"/>
      <c r="CK548" s="44"/>
      <c r="CL548" s="44"/>
      <c r="CM548" s="44"/>
      <c r="CN548" s="44"/>
      <c r="CO548" s="44"/>
      <c r="CP548" s="44"/>
      <c r="CQ548" s="44"/>
    </row>
    <row r="549" spans="80:95" ht="16.5" x14ac:dyDescent="0.2">
      <c r="CB549" s="44">
        <v>546</v>
      </c>
      <c r="CC549" s="18">
        <f t="shared" si="102"/>
        <v>14</v>
      </c>
      <c r="CD549" s="18">
        <f t="shared" si="103"/>
        <v>1606016</v>
      </c>
      <c r="CE549" s="44" t="str">
        <f t="shared" si="104"/>
        <v>高级神器1配件2-26级</v>
      </c>
      <c r="CF549" s="43" t="s">
        <v>1061</v>
      </c>
      <c r="CG549" s="18">
        <f t="shared" si="105"/>
        <v>26</v>
      </c>
      <c r="CH549" s="18" t="str">
        <f t="shared" si="106"/>
        <v>金币</v>
      </c>
      <c r="CI549" s="44"/>
      <c r="CJ549" s="44"/>
      <c r="CK549" s="44"/>
      <c r="CL549" s="44"/>
      <c r="CM549" s="44"/>
      <c r="CN549" s="44"/>
      <c r="CO549" s="44"/>
      <c r="CP549" s="44"/>
      <c r="CQ549" s="44"/>
    </row>
    <row r="550" spans="80:95" ht="16.5" x14ac:dyDescent="0.2">
      <c r="CB550" s="44">
        <v>547</v>
      </c>
      <c r="CC550" s="18">
        <f t="shared" si="102"/>
        <v>14</v>
      </c>
      <c r="CD550" s="18">
        <f t="shared" si="103"/>
        <v>1606016</v>
      </c>
      <c r="CE550" s="44" t="str">
        <f t="shared" si="104"/>
        <v>高级神器1配件2-27级</v>
      </c>
      <c r="CF550" s="43" t="s">
        <v>1061</v>
      </c>
      <c r="CG550" s="18">
        <f t="shared" si="105"/>
        <v>27</v>
      </c>
      <c r="CH550" s="18" t="str">
        <f t="shared" si="106"/>
        <v>金币</v>
      </c>
      <c r="CI550" s="44"/>
      <c r="CJ550" s="44"/>
      <c r="CK550" s="44"/>
      <c r="CL550" s="44"/>
      <c r="CM550" s="44"/>
      <c r="CN550" s="44"/>
      <c r="CO550" s="44"/>
      <c r="CP550" s="44"/>
      <c r="CQ550" s="44"/>
    </row>
    <row r="551" spans="80:95" ht="16.5" x14ac:dyDescent="0.2">
      <c r="CB551" s="44">
        <v>548</v>
      </c>
      <c r="CC551" s="18">
        <f t="shared" si="102"/>
        <v>14</v>
      </c>
      <c r="CD551" s="18">
        <f t="shared" si="103"/>
        <v>1606016</v>
      </c>
      <c r="CE551" s="44" t="str">
        <f t="shared" si="104"/>
        <v>高级神器1配件2-28级</v>
      </c>
      <c r="CF551" s="43" t="s">
        <v>1061</v>
      </c>
      <c r="CG551" s="18">
        <f t="shared" si="105"/>
        <v>28</v>
      </c>
      <c r="CH551" s="18" t="str">
        <f t="shared" si="106"/>
        <v>金币</v>
      </c>
      <c r="CI551" s="44"/>
      <c r="CJ551" s="44"/>
      <c r="CK551" s="44"/>
      <c r="CL551" s="44"/>
      <c r="CM551" s="44"/>
      <c r="CN551" s="44"/>
      <c r="CO551" s="44"/>
      <c r="CP551" s="44"/>
      <c r="CQ551" s="44"/>
    </row>
    <row r="552" spans="80:95" ht="16.5" x14ac:dyDescent="0.2">
      <c r="CB552" s="44">
        <v>549</v>
      </c>
      <c r="CC552" s="18">
        <f t="shared" si="102"/>
        <v>14</v>
      </c>
      <c r="CD552" s="18">
        <f t="shared" si="103"/>
        <v>1606016</v>
      </c>
      <c r="CE552" s="44" t="str">
        <f t="shared" si="104"/>
        <v>高级神器1配件2-29级</v>
      </c>
      <c r="CF552" s="43" t="s">
        <v>1061</v>
      </c>
      <c r="CG552" s="18">
        <f t="shared" si="105"/>
        <v>29</v>
      </c>
      <c r="CH552" s="18" t="str">
        <f t="shared" si="106"/>
        <v>金币</v>
      </c>
      <c r="CI552" s="44"/>
      <c r="CJ552" s="44"/>
      <c r="CK552" s="44"/>
      <c r="CL552" s="44"/>
      <c r="CM552" s="44"/>
      <c r="CN552" s="44"/>
      <c r="CO552" s="44"/>
      <c r="CP552" s="44"/>
      <c r="CQ552" s="44"/>
    </row>
    <row r="553" spans="80:95" ht="16.5" x14ac:dyDescent="0.2">
      <c r="CB553" s="44">
        <v>550</v>
      </c>
      <c r="CC553" s="18">
        <f t="shared" si="102"/>
        <v>14</v>
      </c>
      <c r="CD553" s="18">
        <f t="shared" si="103"/>
        <v>1606016</v>
      </c>
      <c r="CE553" s="44" t="str">
        <f t="shared" si="104"/>
        <v>高级神器1配件2-30级</v>
      </c>
      <c r="CF553" s="43" t="s">
        <v>1061</v>
      </c>
      <c r="CG553" s="18">
        <f t="shared" si="105"/>
        <v>30</v>
      </c>
      <c r="CH553" s="18" t="str">
        <f t="shared" si="106"/>
        <v>金币</v>
      </c>
      <c r="CI553" s="44"/>
      <c r="CJ553" s="44"/>
      <c r="CK553" s="44"/>
      <c r="CL553" s="44"/>
      <c r="CM553" s="44"/>
      <c r="CN553" s="44"/>
      <c r="CO553" s="44"/>
      <c r="CP553" s="44"/>
      <c r="CQ553" s="44"/>
    </row>
    <row r="554" spans="80:95" ht="16.5" x14ac:dyDescent="0.2">
      <c r="CB554" s="44">
        <v>551</v>
      </c>
      <c r="CC554" s="18">
        <f t="shared" si="102"/>
        <v>14</v>
      </c>
      <c r="CD554" s="18">
        <f t="shared" si="103"/>
        <v>1606016</v>
      </c>
      <c r="CE554" s="44" t="str">
        <f t="shared" si="104"/>
        <v>高级神器1配件2-31级</v>
      </c>
      <c r="CF554" s="43" t="s">
        <v>1061</v>
      </c>
      <c r="CG554" s="18">
        <f t="shared" si="105"/>
        <v>31</v>
      </c>
      <c r="CH554" s="18" t="str">
        <f t="shared" si="106"/>
        <v>金币</v>
      </c>
      <c r="CI554" s="44"/>
      <c r="CJ554" s="44"/>
      <c r="CK554" s="44"/>
      <c r="CL554" s="44"/>
      <c r="CM554" s="44"/>
      <c r="CN554" s="44"/>
      <c r="CO554" s="44"/>
      <c r="CP554" s="44"/>
      <c r="CQ554" s="44"/>
    </row>
    <row r="555" spans="80:95" ht="16.5" x14ac:dyDescent="0.2">
      <c r="CB555" s="44">
        <v>552</v>
      </c>
      <c r="CC555" s="18">
        <f t="shared" si="102"/>
        <v>14</v>
      </c>
      <c r="CD555" s="18">
        <f t="shared" si="103"/>
        <v>1606016</v>
      </c>
      <c r="CE555" s="44" t="str">
        <f t="shared" si="104"/>
        <v>高级神器1配件2-32级</v>
      </c>
      <c r="CF555" s="43" t="s">
        <v>1061</v>
      </c>
      <c r="CG555" s="18">
        <f t="shared" si="105"/>
        <v>32</v>
      </c>
      <c r="CH555" s="18" t="str">
        <f t="shared" si="106"/>
        <v>金币</v>
      </c>
      <c r="CI555" s="44"/>
      <c r="CJ555" s="44"/>
      <c r="CK555" s="44"/>
      <c r="CL555" s="44"/>
      <c r="CM555" s="44"/>
      <c r="CN555" s="44"/>
      <c r="CO555" s="44"/>
      <c r="CP555" s="44"/>
      <c r="CQ555" s="44"/>
    </row>
    <row r="556" spans="80:95" ht="16.5" x14ac:dyDescent="0.2">
      <c r="CB556" s="44">
        <v>553</v>
      </c>
      <c r="CC556" s="18">
        <f t="shared" si="102"/>
        <v>14</v>
      </c>
      <c r="CD556" s="18">
        <f t="shared" si="103"/>
        <v>1606016</v>
      </c>
      <c r="CE556" s="44" t="str">
        <f t="shared" si="104"/>
        <v>高级神器1配件2-33级</v>
      </c>
      <c r="CF556" s="43" t="s">
        <v>1061</v>
      </c>
      <c r="CG556" s="18">
        <f t="shared" si="105"/>
        <v>33</v>
      </c>
      <c r="CH556" s="18" t="str">
        <f t="shared" si="106"/>
        <v>金币</v>
      </c>
      <c r="CI556" s="44"/>
      <c r="CJ556" s="44"/>
      <c r="CK556" s="44"/>
      <c r="CL556" s="44"/>
      <c r="CM556" s="44"/>
      <c r="CN556" s="44"/>
      <c r="CO556" s="44"/>
      <c r="CP556" s="44"/>
      <c r="CQ556" s="44"/>
    </row>
    <row r="557" spans="80:95" ht="16.5" x14ac:dyDescent="0.2">
      <c r="CB557" s="44">
        <v>554</v>
      </c>
      <c r="CC557" s="18">
        <f t="shared" si="102"/>
        <v>14</v>
      </c>
      <c r="CD557" s="18">
        <f t="shared" si="103"/>
        <v>1606016</v>
      </c>
      <c r="CE557" s="44" t="str">
        <f t="shared" si="104"/>
        <v>高级神器1配件2-34级</v>
      </c>
      <c r="CF557" s="43" t="s">
        <v>1061</v>
      </c>
      <c r="CG557" s="18">
        <f t="shared" si="105"/>
        <v>34</v>
      </c>
      <c r="CH557" s="18" t="str">
        <f t="shared" si="106"/>
        <v>金币</v>
      </c>
      <c r="CI557" s="44"/>
      <c r="CJ557" s="44"/>
      <c r="CK557" s="44"/>
      <c r="CL557" s="44"/>
      <c r="CM557" s="44"/>
      <c r="CN557" s="44"/>
      <c r="CO557" s="44"/>
      <c r="CP557" s="44"/>
      <c r="CQ557" s="44"/>
    </row>
    <row r="558" spans="80:95" ht="16.5" x14ac:dyDescent="0.2">
      <c r="CB558" s="44">
        <v>555</v>
      </c>
      <c r="CC558" s="18">
        <f t="shared" si="102"/>
        <v>14</v>
      </c>
      <c r="CD558" s="18">
        <f t="shared" si="103"/>
        <v>1606016</v>
      </c>
      <c r="CE558" s="44" t="str">
        <f t="shared" si="104"/>
        <v>高级神器1配件2-35级</v>
      </c>
      <c r="CF558" s="43" t="s">
        <v>1061</v>
      </c>
      <c r="CG558" s="18">
        <f t="shared" si="105"/>
        <v>35</v>
      </c>
      <c r="CH558" s="18" t="str">
        <f t="shared" si="106"/>
        <v>金币</v>
      </c>
      <c r="CI558" s="44"/>
      <c r="CJ558" s="44"/>
      <c r="CK558" s="44"/>
      <c r="CL558" s="44"/>
      <c r="CM558" s="44"/>
      <c r="CN558" s="44"/>
      <c r="CO558" s="44"/>
      <c r="CP558" s="44"/>
      <c r="CQ558" s="44"/>
    </row>
    <row r="559" spans="80:95" ht="16.5" x14ac:dyDescent="0.2">
      <c r="CB559" s="44">
        <v>556</v>
      </c>
      <c r="CC559" s="18">
        <f t="shared" si="102"/>
        <v>14</v>
      </c>
      <c r="CD559" s="18">
        <f t="shared" si="103"/>
        <v>1606016</v>
      </c>
      <c r="CE559" s="44" t="str">
        <f t="shared" si="104"/>
        <v>高级神器1配件2-36级</v>
      </c>
      <c r="CF559" s="43" t="s">
        <v>1061</v>
      </c>
      <c r="CG559" s="18">
        <f t="shared" si="105"/>
        <v>36</v>
      </c>
      <c r="CH559" s="18" t="str">
        <f t="shared" si="106"/>
        <v>金币</v>
      </c>
      <c r="CI559" s="44"/>
      <c r="CJ559" s="44"/>
      <c r="CK559" s="44"/>
      <c r="CL559" s="44"/>
      <c r="CM559" s="44"/>
      <c r="CN559" s="44"/>
      <c r="CO559" s="44"/>
      <c r="CP559" s="44"/>
      <c r="CQ559" s="44"/>
    </row>
    <row r="560" spans="80:95" ht="16.5" x14ac:dyDescent="0.2">
      <c r="CB560" s="44">
        <v>557</v>
      </c>
      <c r="CC560" s="18">
        <f t="shared" si="102"/>
        <v>14</v>
      </c>
      <c r="CD560" s="18">
        <f t="shared" si="103"/>
        <v>1606016</v>
      </c>
      <c r="CE560" s="44" t="str">
        <f t="shared" si="104"/>
        <v>高级神器1配件2-37级</v>
      </c>
      <c r="CF560" s="43" t="s">
        <v>1061</v>
      </c>
      <c r="CG560" s="18">
        <f t="shared" si="105"/>
        <v>37</v>
      </c>
      <c r="CH560" s="18" t="str">
        <f t="shared" si="106"/>
        <v>金币</v>
      </c>
      <c r="CI560" s="44"/>
      <c r="CJ560" s="44"/>
      <c r="CK560" s="44"/>
      <c r="CL560" s="44"/>
      <c r="CM560" s="44"/>
      <c r="CN560" s="44"/>
      <c r="CO560" s="44"/>
      <c r="CP560" s="44"/>
      <c r="CQ560" s="44"/>
    </row>
    <row r="561" spans="80:95" ht="16.5" x14ac:dyDescent="0.2">
      <c r="CB561" s="44">
        <v>558</v>
      </c>
      <c r="CC561" s="18">
        <f t="shared" si="102"/>
        <v>14</v>
      </c>
      <c r="CD561" s="18">
        <f t="shared" si="103"/>
        <v>1606016</v>
      </c>
      <c r="CE561" s="44" t="str">
        <f t="shared" si="104"/>
        <v>高级神器1配件2-38级</v>
      </c>
      <c r="CF561" s="43" t="s">
        <v>1061</v>
      </c>
      <c r="CG561" s="18">
        <f t="shared" si="105"/>
        <v>38</v>
      </c>
      <c r="CH561" s="18" t="str">
        <f t="shared" si="106"/>
        <v>金币</v>
      </c>
      <c r="CI561" s="44"/>
      <c r="CJ561" s="44"/>
      <c r="CK561" s="44"/>
      <c r="CL561" s="44"/>
      <c r="CM561" s="44"/>
      <c r="CN561" s="44"/>
      <c r="CO561" s="44"/>
      <c r="CP561" s="44"/>
      <c r="CQ561" s="44"/>
    </row>
    <row r="562" spans="80:95" ht="16.5" x14ac:dyDescent="0.2">
      <c r="CB562" s="44">
        <v>559</v>
      </c>
      <c r="CC562" s="18">
        <f t="shared" si="102"/>
        <v>14</v>
      </c>
      <c r="CD562" s="18">
        <f t="shared" si="103"/>
        <v>1606016</v>
      </c>
      <c r="CE562" s="44" t="str">
        <f t="shared" si="104"/>
        <v>高级神器1配件2-39级</v>
      </c>
      <c r="CF562" s="43" t="s">
        <v>1061</v>
      </c>
      <c r="CG562" s="18">
        <f t="shared" si="105"/>
        <v>39</v>
      </c>
      <c r="CH562" s="18" t="str">
        <f t="shared" si="106"/>
        <v>金币</v>
      </c>
      <c r="CI562" s="44"/>
      <c r="CJ562" s="44"/>
      <c r="CK562" s="44"/>
      <c r="CL562" s="44"/>
      <c r="CM562" s="44"/>
      <c r="CN562" s="44"/>
      <c r="CO562" s="44"/>
      <c r="CP562" s="44"/>
      <c r="CQ562" s="44"/>
    </row>
    <row r="563" spans="80:95" ht="16.5" x14ac:dyDescent="0.2">
      <c r="CB563" s="44">
        <v>560</v>
      </c>
      <c r="CC563" s="18">
        <f t="shared" si="102"/>
        <v>14</v>
      </c>
      <c r="CD563" s="18">
        <f t="shared" si="103"/>
        <v>1606016</v>
      </c>
      <c r="CE563" s="44" t="str">
        <f t="shared" si="104"/>
        <v>高级神器1配件2-40级</v>
      </c>
      <c r="CF563" s="43" t="s">
        <v>1061</v>
      </c>
      <c r="CG563" s="18">
        <f t="shared" si="105"/>
        <v>40</v>
      </c>
      <c r="CH563" s="18" t="str">
        <f t="shared" si="106"/>
        <v>金币</v>
      </c>
      <c r="CI563" s="44"/>
      <c r="CJ563" s="44"/>
      <c r="CK563" s="44"/>
      <c r="CL563" s="44"/>
      <c r="CM563" s="44"/>
      <c r="CN563" s="44"/>
      <c r="CO563" s="44"/>
      <c r="CP563" s="44"/>
      <c r="CQ563" s="44"/>
    </row>
    <row r="564" spans="80:95" ht="16.5" x14ac:dyDescent="0.2">
      <c r="CB564" s="44">
        <v>561</v>
      </c>
      <c r="CC564" s="18">
        <f t="shared" si="102"/>
        <v>15</v>
      </c>
      <c r="CD564" s="18">
        <f t="shared" si="103"/>
        <v>1606017</v>
      </c>
      <c r="CE564" s="44" t="str">
        <f t="shared" si="104"/>
        <v>高级神器1配件3-1级</v>
      </c>
      <c r="CF564" s="43" t="s">
        <v>1061</v>
      </c>
      <c r="CG564" s="18">
        <f t="shared" si="105"/>
        <v>1</v>
      </c>
      <c r="CH564" s="18" t="str">
        <f t="shared" si="106"/>
        <v>高级神器1配件3激活</v>
      </c>
      <c r="CI564" s="44"/>
      <c r="CJ564" s="44"/>
      <c r="CK564" s="44"/>
      <c r="CL564" s="44"/>
      <c r="CM564" s="44"/>
      <c r="CN564" s="44"/>
      <c r="CO564" s="44"/>
      <c r="CP564" s="44"/>
      <c r="CQ564" s="44"/>
    </row>
    <row r="565" spans="80:95" ht="16.5" x14ac:dyDescent="0.2">
      <c r="CB565" s="44">
        <v>562</v>
      </c>
      <c r="CC565" s="18">
        <f t="shared" si="102"/>
        <v>15</v>
      </c>
      <c r="CD565" s="18">
        <f t="shared" si="103"/>
        <v>1606017</v>
      </c>
      <c r="CE565" s="44" t="str">
        <f t="shared" si="104"/>
        <v>高级神器1配件3-2级</v>
      </c>
      <c r="CF565" s="43" t="s">
        <v>1061</v>
      </c>
      <c r="CG565" s="18">
        <f t="shared" si="105"/>
        <v>2</v>
      </c>
      <c r="CH565" s="18" t="str">
        <f t="shared" si="106"/>
        <v>金币</v>
      </c>
      <c r="CI565" s="44"/>
      <c r="CJ565" s="44"/>
      <c r="CK565" s="44"/>
      <c r="CL565" s="44"/>
      <c r="CM565" s="44"/>
      <c r="CN565" s="44"/>
      <c r="CO565" s="44"/>
      <c r="CP565" s="44"/>
      <c r="CQ565" s="44"/>
    </row>
    <row r="566" spans="80:95" ht="16.5" x14ac:dyDescent="0.2">
      <c r="CB566" s="44">
        <v>563</v>
      </c>
      <c r="CC566" s="18">
        <f t="shared" si="102"/>
        <v>15</v>
      </c>
      <c r="CD566" s="18">
        <f t="shared" si="103"/>
        <v>1606017</v>
      </c>
      <c r="CE566" s="44" t="str">
        <f t="shared" si="104"/>
        <v>高级神器1配件3-3级</v>
      </c>
      <c r="CF566" s="43" t="s">
        <v>1061</v>
      </c>
      <c r="CG566" s="18">
        <f t="shared" si="105"/>
        <v>3</v>
      </c>
      <c r="CH566" s="18" t="str">
        <f t="shared" si="106"/>
        <v>金币</v>
      </c>
      <c r="CI566" s="44"/>
      <c r="CJ566" s="44"/>
      <c r="CK566" s="44"/>
      <c r="CL566" s="44"/>
      <c r="CM566" s="44"/>
      <c r="CN566" s="44"/>
      <c r="CO566" s="44"/>
      <c r="CP566" s="44"/>
      <c r="CQ566" s="44"/>
    </row>
    <row r="567" spans="80:95" ht="16.5" x14ac:dyDescent="0.2">
      <c r="CB567" s="44">
        <v>564</v>
      </c>
      <c r="CC567" s="18">
        <f t="shared" si="102"/>
        <v>15</v>
      </c>
      <c r="CD567" s="18">
        <f t="shared" si="103"/>
        <v>1606017</v>
      </c>
      <c r="CE567" s="44" t="str">
        <f t="shared" si="104"/>
        <v>高级神器1配件3-4级</v>
      </c>
      <c r="CF567" s="43" t="s">
        <v>1061</v>
      </c>
      <c r="CG567" s="18">
        <f t="shared" si="105"/>
        <v>4</v>
      </c>
      <c r="CH567" s="18" t="str">
        <f t="shared" si="106"/>
        <v>金币</v>
      </c>
      <c r="CI567" s="44"/>
      <c r="CJ567" s="44"/>
      <c r="CK567" s="44"/>
      <c r="CL567" s="44"/>
      <c r="CM567" s="44"/>
      <c r="CN567" s="44"/>
      <c r="CO567" s="44"/>
      <c r="CP567" s="44"/>
      <c r="CQ567" s="44"/>
    </row>
    <row r="568" spans="80:95" ht="16.5" x14ac:dyDescent="0.2">
      <c r="CB568" s="44">
        <v>565</v>
      </c>
      <c r="CC568" s="18">
        <f t="shared" si="102"/>
        <v>15</v>
      </c>
      <c r="CD568" s="18">
        <f t="shared" si="103"/>
        <v>1606017</v>
      </c>
      <c r="CE568" s="44" t="str">
        <f t="shared" si="104"/>
        <v>高级神器1配件3-5级</v>
      </c>
      <c r="CF568" s="43" t="s">
        <v>1061</v>
      </c>
      <c r="CG568" s="18">
        <f t="shared" si="105"/>
        <v>5</v>
      </c>
      <c r="CH568" s="18" t="str">
        <f t="shared" si="106"/>
        <v>金币</v>
      </c>
      <c r="CI568" s="44"/>
      <c r="CJ568" s="44"/>
      <c r="CK568" s="44"/>
      <c r="CL568" s="44"/>
      <c r="CM568" s="44"/>
      <c r="CN568" s="44"/>
      <c r="CO568" s="44"/>
      <c r="CP568" s="44"/>
      <c r="CQ568" s="44"/>
    </row>
    <row r="569" spans="80:95" ht="16.5" x14ac:dyDescent="0.2">
      <c r="CB569" s="44">
        <v>566</v>
      </c>
      <c r="CC569" s="18">
        <f t="shared" si="102"/>
        <v>15</v>
      </c>
      <c r="CD569" s="18">
        <f t="shared" si="103"/>
        <v>1606017</v>
      </c>
      <c r="CE569" s="44" t="str">
        <f t="shared" si="104"/>
        <v>高级神器1配件3-6级</v>
      </c>
      <c r="CF569" s="43" t="s">
        <v>1061</v>
      </c>
      <c r="CG569" s="18">
        <f t="shared" si="105"/>
        <v>6</v>
      </c>
      <c r="CH569" s="18" t="str">
        <f t="shared" si="106"/>
        <v>金币</v>
      </c>
      <c r="CI569" s="44"/>
      <c r="CJ569" s="44"/>
      <c r="CK569" s="44"/>
      <c r="CL569" s="44"/>
      <c r="CM569" s="44"/>
      <c r="CN569" s="44"/>
      <c r="CO569" s="44"/>
      <c r="CP569" s="44"/>
      <c r="CQ569" s="44"/>
    </row>
    <row r="570" spans="80:95" ht="16.5" x14ac:dyDescent="0.2">
      <c r="CB570" s="44">
        <v>567</v>
      </c>
      <c r="CC570" s="18">
        <f t="shared" si="102"/>
        <v>15</v>
      </c>
      <c r="CD570" s="18">
        <f t="shared" si="103"/>
        <v>1606017</v>
      </c>
      <c r="CE570" s="44" t="str">
        <f t="shared" si="104"/>
        <v>高级神器1配件3-7级</v>
      </c>
      <c r="CF570" s="43" t="s">
        <v>1061</v>
      </c>
      <c r="CG570" s="18">
        <f t="shared" si="105"/>
        <v>7</v>
      </c>
      <c r="CH570" s="18" t="str">
        <f t="shared" si="106"/>
        <v>金币</v>
      </c>
      <c r="CI570" s="44"/>
      <c r="CJ570" s="44"/>
      <c r="CK570" s="44"/>
      <c r="CL570" s="44"/>
      <c r="CM570" s="44"/>
      <c r="CN570" s="44"/>
      <c r="CO570" s="44"/>
      <c r="CP570" s="44"/>
      <c r="CQ570" s="44"/>
    </row>
    <row r="571" spans="80:95" ht="16.5" x14ac:dyDescent="0.2">
      <c r="CB571" s="44">
        <v>568</v>
      </c>
      <c r="CC571" s="18">
        <f t="shared" si="102"/>
        <v>15</v>
      </c>
      <c r="CD571" s="18">
        <f t="shared" si="103"/>
        <v>1606017</v>
      </c>
      <c r="CE571" s="44" t="str">
        <f t="shared" si="104"/>
        <v>高级神器1配件3-8级</v>
      </c>
      <c r="CF571" s="43" t="s">
        <v>1061</v>
      </c>
      <c r="CG571" s="18">
        <f t="shared" si="105"/>
        <v>8</v>
      </c>
      <c r="CH571" s="18" t="str">
        <f t="shared" si="106"/>
        <v>金币</v>
      </c>
      <c r="CI571" s="44"/>
      <c r="CJ571" s="44"/>
      <c r="CK571" s="44"/>
      <c r="CL571" s="44"/>
      <c r="CM571" s="44"/>
      <c r="CN571" s="44"/>
      <c r="CO571" s="44"/>
      <c r="CP571" s="44"/>
      <c r="CQ571" s="44"/>
    </row>
    <row r="572" spans="80:95" ht="16.5" x14ac:dyDescent="0.2">
      <c r="CB572" s="44">
        <v>569</v>
      </c>
      <c r="CC572" s="18">
        <f t="shared" si="102"/>
        <v>15</v>
      </c>
      <c r="CD572" s="18">
        <f t="shared" si="103"/>
        <v>1606017</v>
      </c>
      <c r="CE572" s="44" t="str">
        <f t="shared" si="104"/>
        <v>高级神器1配件3-9级</v>
      </c>
      <c r="CF572" s="43" t="s">
        <v>1061</v>
      </c>
      <c r="CG572" s="18">
        <f t="shared" si="105"/>
        <v>9</v>
      </c>
      <c r="CH572" s="18" t="str">
        <f t="shared" si="106"/>
        <v>金币</v>
      </c>
      <c r="CI572" s="44"/>
      <c r="CJ572" s="44"/>
      <c r="CK572" s="44"/>
      <c r="CL572" s="44"/>
      <c r="CM572" s="44"/>
      <c r="CN572" s="44"/>
      <c r="CO572" s="44"/>
      <c r="CP572" s="44"/>
      <c r="CQ572" s="44"/>
    </row>
    <row r="573" spans="80:95" ht="16.5" x14ac:dyDescent="0.2">
      <c r="CB573" s="44">
        <v>570</v>
      </c>
      <c r="CC573" s="18">
        <f t="shared" si="102"/>
        <v>15</v>
      </c>
      <c r="CD573" s="18">
        <f t="shared" si="103"/>
        <v>1606017</v>
      </c>
      <c r="CE573" s="44" t="str">
        <f t="shared" si="104"/>
        <v>高级神器1配件3-10级</v>
      </c>
      <c r="CF573" s="43" t="s">
        <v>1061</v>
      </c>
      <c r="CG573" s="18">
        <f t="shared" si="105"/>
        <v>10</v>
      </c>
      <c r="CH573" s="18" t="str">
        <f t="shared" si="106"/>
        <v>金币</v>
      </c>
      <c r="CI573" s="44"/>
      <c r="CJ573" s="44"/>
      <c r="CK573" s="44"/>
      <c r="CL573" s="44"/>
      <c r="CM573" s="44"/>
      <c r="CN573" s="44"/>
      <c r="CO573" s="44"/>
      <c r="CP573" s="44"/>
      <c r="CQ573" s="44"/>
    </row>
    <row r="574" spans="80:95" ht="16.5" x14ac:dyDescent="0.2">
      <c r="CB574" s="44">
        <v>571</v>
      </c>
      <c r="CC574" s="18">
        <f t="shared" si="102"/>
        <v>15</v>
      </c>
      <c r="CD574" s="18">
        <f t="shared" si="103"/>
        <v>1606017</v>
      </c>
      <c r="CE574" s="44" t="str">
        <f t="shared" si="104"/>
        <v>高级神器1配件3-11级</v>
      </c>
      <c r="CF574" s="43" t="s">
        <v>1061</v>
      </c>
      <c r="CG574" s="18">
        <f t="shared" si="105"/>
        <v>11</v>
      </c>
      <c r="CH574" s="18" t="str">
        <f t="shared" si="106"/>
        <v>金币</v>
      </c>
      <c r="CI574" s="44"/>
      <c r="CJ574" s="44"/>
      <c r="CK574" s="44"/>
      <c r="CL574" s="44"/>
      <c r="CM574" s="44"/>
      <c r="CN574" s="44"/>
      <c r="CO574" s="44"/>
      <c r="CP574" s="44"/>
      <c r="CQ574" s="44"/>
    </row>
    <row r="575" spans="80:95" ht="16.5" x14ac:dyDescent="0.2">
      <c r="CB575" s="44">
        <v>572</v>
      </c>
      <c r="CC575" s="18">
        <f t="shared" si="102"/>
        <v>15</v>
      </c>
      <c r="CD575" s="18">
        <f t="shared" si="103"/>
        <v>1606017</v>
      </c>
      <c r="CE575" s="44" t="str">
        <f t="shared" si="104"/>
        <v>高级神器1配件3-12级</v>
      </c>
      <c r="CF575" s="43" t="s">
        <v>1061</v>
      </c>
      <c r="CG575" s="18">
        <f t="shared" si="105"/>
        <v>12</v>
      </c>
      <c r="CH575" s="18" t="str">
        <f t="shared" si="106"/>
        <v>金币</v>
      </c>
      <c r="CI575" s="44"/>
      <c r="CJ575" s="44"/>
      <c r="CK575" s="44"/>
      <c r="CL575" s="44"/>
      <c r="CM575" s="44"/>
      <c r="CN575" s="44"/>
      <c r="CO575" s="44"/>
      <c r="CP575" s="44"/>
      <c r="CQ575" s="44"/>
    </row>
    <row r="576" spans="80:95" ht="16.5" x14ac:dyDescent="0.2">
      <c r="CB576" s="44">
        <v>573</v>
      </c>
      <c r="CC576" s="18">
        <f t="shared" si="102"/>
        <v>15</v>
      </c>
      <c r="CD576" s="18">
        <f t="shared" si="103"/>
        <v>1606017</v>
      </c>
      <c r="CE576" s="44" t="str">
        <f t="shared" si="104"/>
        <v>高级神器1配件3-13级</v>
      </c>
      <c r="CF576" s="43" t="s">
        <v>1061</v>
      </c>
      <c r="CG576" s="18">
        <f t="shared" si="105"/>
        <v>13</v>
      </c>
      <c r="CH576" s="18" t="str">
        <f t="shared" si="106"/>
        <v>金币</v>
      </c>
      <c r="CI576" s="44"/>
      <c r="CJ576" s="44"/>
      <c r="CK576" s="44"/>
      <c r="CL576" s="44"/>
      <c r="CM576" s="44"/>
      <c r="CN576" s="44"/>
      <c r="CO576" s="44"/>
      <c r="CP576" s="44"/>
      <c r="CQ576" s="44"/>
    </row>
    <row r="577" spans="80:95" ht="16.5" x14ac:dyDescent="0.2">
      <c r="CB577" s="44">
        <v>574</v>
      </c>
      <c r="CC577" s="18">
        <f t="shared" si="102"/>
        <v>15</v>
      </c>
      <c r="CD577" s="18">
        <f t="shared" si="103"/>
        <v>1606017</v>
      </c>
      <c r="CE577" s="44" t="str">
        <f t="shared" si="104"/>
        <v>高级神器1配件3-14级</v>
      </c>
      <c r="CF577" s="43" t="s">
        <v>1061</v>
      </c>
      <c r="CG577" s="18">
        <f t="shared" si="105"/>
        <v>14</v>
      </c>
      <c r="CH577" s="18" t="str">
        <f t="shared" si="106"/>
        <v>金币</v>
      </c>
      <c r="CI577" s="44"/>
      <c r="CJ577" s="44"/>
      <c r="CK577" s="44"/>
      <c r="CL577" s="44"/>
      <c r="CM577" s="44"/>
      <c r="CN577" s="44"/>
      <c r="CO577" s="44"/>
      <c r="CP577" s="44"/>
      <c r="CQ577" s="44"/>
    </row>
    <row r="578" spans="80:95" ht="16.5" x14ac:dyDescent="0.2">
      <c r="CB578" s="44">
        <v>575</v>
      </c>
      <c r="CC578" s="18">
        <f t="shared" si="102"/>
        <v>15</v>
      </c>
      <c r="CD578" s="18">
        <f t="shared" si="103"/>
        <v>1606017</v>
      </c>
      <c r="CE578" s="44" t="str">
        <f t="shared" si="104"/>
        <v>高级神器1配件3-15级</v>
      </c>
      <c r="CF578" s="43" t="s">
        <v>1061</v>
      </c>
      <c r="CG578" s="18">
        <f t="shared" si="105"/>
        <v>15</v>
      </c>
      <c r="CH578" s="18" t="str">
        <f t="shared" si="106"/>
        <v>金币</v>
      </c>
      <c r="CI578" s="44"/>
      <c r="CJ578" s="44"/>
      <c r="CK578" s="44"/>
      <c r="CL578" s="44"/>
      <c r="CM578" s="44"/>
      <c r="CN578" s="44"/>
      <c r="CO578" s="44"/>
      <c r="CP578" s="44"/>
      <c r="CQ578" s="44"/>
    </row>
    <row r="579" spans="80:95" ht="16.5" x14ac:dyDescent="0.2">
      <c r="CB579" s="44">
        <v>576</v>
      </c>
      <c r="CC579" s="18">
        <f t="shared" si="102"/>
        <v>15</v>
      </c>
      <c r="CD579" s="18">
        <f t="shared" si="103"/>
        <v>1606017</v>
      </c>
      <c r="CE579" s="44" t="str">
        <f t="shared" si="104"/>
        <v>高级神器1配件3-16级</v>
      </c>
      <c r="CF579" s="43" t="s">
        <v>1061</v>
      </c>
      <c r="CG579" s="18">
        <f t="shared" si="105"/>
        <v>16</v>
      </c>
      <c r="CH579" s="18" t="str">
        <f t="shared" si="106"/>
        <v>金币</v>
      </c>
      <c r="CI579" s="44"/>
      <c r="CJ579" s="44"/>
      <c r="CK579" s="44"/>
      <c r="CL579" s="44"/>
      <c r="CM579" s="44"/>
      <c r="CN579" s="44"/>
      <c r="CO579" s="44"/>
      <c r="CP579" s="44"/>
      <c r="CQ579" s="44"/>
    </row>
    <row r="580" spans="80:95" ht="16.5" x14ac:dyDescent="0.2">
      <c r="CB580" s="44">
        <v>577</v>
      </c>
      <c r="CC580" s="18">
        <f t="shared" si="102"/>
        <v>15</v>
      </c>
      <c r="CD580" s="18">
        <f t="shared" si="103"/>
        <v>1606017</v>
      </c>
      <c r="CE580" s="44" t="str">
        <f t="shared" si="104"/>
        <v>高级神器1配件3-17级</v>
      </c>
      <c r="CF580" s="43" t="s">
        <v>1061</v>
      </c>
      <c r="CG580" s="18">
        <f t="shared" si="105"/>
        <v>17</v>
      </c>
      <c r="CH580" s="18" t="str">
        <f t="shared" si="106"/>
        <v>金币</v>
      </c>
      <c r="CI580" s="44"/>
      <c r="CJ580" s="44"/>
      <c r="CK580" s="44"/>
      <c r="CL580" s="44"/>
      <c r="CM580" s="44"/>
      <c r="CN580" s="44"/>
      <c r="CO580" s="44"/>
      <c r="CP580" s="44"/>
      <c r="CQ580" s="44"/>
    </row>
    <row r="581" spans="80:95" ht="16.5" x14ac:dyDescent="0.2">
      <c r="CB581" s="44">
        <v>578</v>
      </c>
      <c r="CC581" s="18">
        <f t="shared" ref="CC581:CC644" si="107">INT((CB581-1)/40)+1</f>
        <v>15</v>
      </c>
      <c r="CD581" s="18">
        <f t="shared" ref="CD581:CD644" si="108">INDEX($BQ$4:$BQ$33,CC581)</f>
        <v>1606017</v>
      </c>
      <c r="CE581" s="44" t="str">
        <f t="shared" ref="CE581:CE644" si="109">INDEX($BR$4:$BR$33,CC581)&amp;"-"&amp;CG581&amp;"级"</f>
        <v>高级神器1配件3-18级</v>
      </c>
      <c r="CF581" s="43" t="s">
        <v>1061</v>
      </c>
      <c r="CG581" s="18">
        <f t="shared" ref="CG581:CG644" si="110">MOD(CB581-1,40)+1</f>
        <v>18</v>
      </c>
      <c r="CH581" s="18" t="str">
        <f t="shared" ref="CH581:CH644" si="111">IF(CG581=1,INDEX($BR$4:$BR$33,CC581)&amp;"激活","金币")</f>
        <v>金币</v>
      </c>
      <c r="CI581" s="44"/>
      <c r="CJ581" s="44"/>
      <c r="CK581" s="44"/>
      <c r="CL581" s="44"/>
      <c r="CM581" s="44"/>
      <c r="CN581" s="44"/>
      <c r="CO581" s="44"/>
      <c r="CP581" s="44"/>
      <c r="CQ581" s="44"/>
    </row>
    <row r="582" spans="80:95" ht="16.5" x14ac:dyDescent="0.2">
      <c r="CB582" s="44">
        <v>579</v>
      </c>
      <c r="CC582" s="18">
        <f t="shared" si="107"/>
        <v>15</v>
      </c>
      <c r="CD582" s="18">
        <f t="shared" si="108"/>
        <v>1606017</v>
      </c>
      <c r="CE582" s="44" t="str">
        <f t="shared" si="109"/>
        <v>高级神器1配件3-19级</v>
      </c>
      <c r="CF582" s="43" t="s">
        <v>1061</v>
      </c>
      <c r="CG582" s="18">
        <f t="shared" si="110"/>
        <v>19</v>
      </c>
      <c r="CH582" s="18" t="str">
        <f t="shared" si="111"/>
        <v>金币</v>
      </c>
      <c r="CI582" s="44"/>
      <c r="CJ582" s="44"/>
      <c r="CK582" s="44"/>
      <c r="CL582" s="44"/>
      <c r="CM582" s="44"/>
      <c r="CN582" s="44"/>
      <c r="CO582" s="44"/>
      <c r="CP582" s="44"/>
      <c r="CQ582" s="44"/>
    </row>
    <row r="583" spans="80:95" ht="16.5" x14ac:dyDescent="0.2">
      <c r="CB583" s="44">
        <v>580</v>
      </c>
      <c r="CC583" s="18">
        <f t="shared" si="107"/>
        <v>15</v>
      </c>
      <c r="CD583" s="18">
        <f t="shared" si="108"/>
        <v>1606017</v>
      </c>
      <c r="CE583" s="44" t="str">
        <f t="shared" si="109"/>
        <v>高级神器1配件3-20级</v>
      </c>
      <c r="CF583" s="43" t="s">
        <v>1061</v>
      </c>
      <c r="CG583" s="18">
        <f t="shared" si="110"/>
        <v>20</v>
      </c>
      <c r="CH583" s="18" t="str">
        <f t="shared" si="111"/>
        <v>金币</v>
      </c>
      <c r="CI583" s="44"/>
      <c r="CJ583" s="44"/>
      <c r="CK583" s="44"/>
      <c r="CL583" s="44"/>
      <c r="CM583" s="44"/>
      <c r="CN583" s="44"/>
      <c r="CO583" s="44"/>
      <c r="CP583" s="44"/>
      <c r="CQ583" s="44"/>
    </row>
    <row r="584" spans="80:95" ht="16.5" x14ac:dyDescent="0.2">
      <c r="CB584" s="44">
        <v>581</v>
      </c>
      <c r="CC584" s="18">
        <f t="shared" si="107"/>
        <v>15</v>
      </c>
      <c r="CD584" s="18">
        <f t="shared" si="108"/>
        <v>1606017</v>
      </c>
      <c r="CE584" s="44" t="str">
        <f t="shared" si="109"/>
        <v>高级神器1配件3-21级</v>
      </c>
      <c r="CF584" s="43" t="s">
        <v>1061</v>
      </c>
      <c r="CG584" s="18">
        <f t="shared" si="110"/>
        <v>21</v>
      </c>
      <c r="CH584" s="18" t="str">
        <f t="shared" si="111"/>
        <v>金币</v>
      </c>
      <c r="CI584" s="44"/>
      <c r="CJ584" s="44"/>
      <c r="CK584" s="44"/>
      <c r="CL584" s="44"/>
      <c r="CM584" s="44"/>
      <c r="CN584" s="44"/>
      <c r="CO584" s="44"/>
      <c r="CP584" s="44"/>
      <c r="CQ584" s="44"/>
    </row>
    <row r="585" spans="80:95" ht="16.5" x14ac:dyDescent="0.2">
      <c r="CB585" s="44">
        <v>582</v>
      </c>
      <c r="CC585" s="18">
        <f t="shared" si="107"/>
        <v>15</v>
      </c>
      <c r="CD585" s="18">
        <f t="shared" si="108"/>
        <v>1606017</v>
      </c>
      <c r="CE585" s="44" t="str">
        <f t="shared" si="109"/>
        <v>高级神器1配件3-22级</v>
      </c>
      <c r="CF585" s="43" t="s">
        <v>1061</v>
      </c>
      <c r="CG585" s="18">
        <f t="shared" si="110"/>
        <v>22</v>
      </c>
      <c r="CH585" s="18" t="str">
        <f t="shared" si="111"/>
        <v>金币</v>
      </c>
      <c r="CI585" s="44"/>
      <c r="CJ585" s="44"/>
      <c r="CK585" s="44"/>
      <c r="CL585" s="44"/>
      <c r="CM585" s="44"/>
      <c r="CN585" s="44"/>
      <c r="CO585" s="44"/>
      <c r="CP585" s="44"/>
      <c r="CQ585" s="44"/>
    </row>
    <row r="586" spans="80:95" ht="16.5" x14ac:dyDescent="0.2">
      <c r="CB586" s="44">
        <v>583</v>
      </c>
      <c r="CC586" s="18">
        <f t="shared" si="107"/>
        <v>15</v>
      </c>
      <c r="CD586" s="18">
        <f t="shared" si="108"/>
        <v>1606017</v>
      </c>
      <c r="CE586" s="44" t="str">
        <f t="shared" si="109"/>
        <v>高级神器1配件3-23级</v>
      </c>
      <c r="CF586" s="43" t="s">
        <v>1061</v>
      </c>
      <c r="CG586" s="18">
        <f t="shared" si="110"/>
        <v>23</v>
      </c>
      <c r="CH586" s="18" t="str">
        <f t="shared" si="111"/>
        <v>金币</v>
      </c>
      <c r="CI586" s="44"/>
      <c r="CJ586" s="44"/>
      <c r="CK586" s="44"/>
      <c r="CL586" s="44"/>
      <c r="CM586" s="44"/>
      <c r="CN586" s="44"/>
      <c r="CO586" s="44"/>
      <c r="CP586" s="44"/>
      <c r="CQ586" s="44"/>
    </row>
    <row r="587" spans="80:95" ht="16.5" x14ac:dyDescent="0.2">
      <c r="CB587" s="44">
        <v>584</v>
      </c>
      <c r="CC587" s="18">
        <f t="shared" si="107"/>
        <v>15</v>
      </c>
      <c r="CD587" s="18">
        <f t="shared" si="108"/>
        <v>1606017</v>
      </c>
      <c r="CE587" s="44" t="str">
        <f t="shared" si="109"/>
        <v>高级神器1配件3-24级</v>
      </c>
      <c r="CF587" s="43" t="s">
        <v>1061</v>
      </c>
      <c r="CG587" s="18">
        <f t="shared" si="110"/>
        <v>24</v>
      </c>
      <c r="CH587" s="18" t="str">
        <f t="shared" si="111"/>
        <v>金币</v>
      </c>
      <c r="CI587" s="44"/>
      <c r="CJ587" s="44"/>
      <c r="CK587" s="44"/>
      <c r="CL587" s="44"/>
      <c r="CM587" s="44"/>
      <c r="CN587" s="44"/>
      <c r="CO587" s="44"/>
      <c r="CP587" s="44"/>
      <c r="CQ587" s="44"/>
    </row>
    <row r="588" spans="80:95" ht="16.5" x14ac:dyDescent="0.2">
      <c r="CB588" s="44">
        <v>585</v>
      </c>
      <c r="CC588" s="18">
        <f t="shared" si="107"/>
        <v>15</v>
      </c>
      <c r="CD588" s="18">
        <f t="shared" si="108"/>
        <v>1606017</v>
      </c>
      <c r="CE588" s="44" t="str">
        <f t="shared" si="109"/>
        <v>高级神器1配件3-25级</v>
      </c>
      <c r="CF588" s="43" t="s">
        <v>1061</v>
      </c>
      <c r="CG588" s="18">
        <f t="shared" si="110"/>
        <v>25</v>
      </c>
      <c r="CH588" s="18" t="str">
        <f t="shared" si="111"/>
        <v>金币</v>
      </c>
      <c r="CI588" s="44"/>
      <c r="CJ588" s="44"/>
      <c r="CK588" s="44"/>
      <c r="CL588" s="44"/>
      <c r="CM588" s="44"/>
      <c r="CN588" s="44"/>
      <c r="CO588" s="44"/>
      <c r="CP588" s="44"/>
      <c r="CQ588" s="44"/>
    </row>
    <row r="589" spans="80:95" ht="16.5" x14ac:dyDescent="0.2">
      <c r="CB589" s="44">
        <v>586</v>
      </c>
      <c r="CC589" s="18">
        <f t="shared" si="107"/>
        <v>15</v>
      </c>
      <c r="CD589" s="18">
        <f t="shared" si="108"/>
        <v>1606017</v>
      </c>
      <c r="CE589" s="44" t="str">
        <f t="shared" si="109"/>
        <v>高级神器1配件3-26级</v>
      </c>
      <c r="CF589" s="43" t="s">
        <v>1061</v>
      </c>
      <c r="CG589" s="18">
        <f t="shared" si="110"/>
        <v>26</v>
      </c>
      <c r="CH589" s="18" t="str">
        <f t="shared" si="111"/>
        <v>金币</v>
      </c>
      <c r="CI589" s="44"/>
      <c r="CJ589" s="44"/>
      <c r="CK589" s="44"/>
      <c r="CL589" s="44"/>
      <c r="CM589" s="44"/>
      <c r="CN589" s="44"/>
      <c r="CO589" s="44"/>
      <c r="CP589" s="44"/>
      <c r="CQ589" s="44"/>
    </row>
    <row r="590" spans="80:95" ht="16.5" x14ac:dyDescent="0.2">
      <c r="CB590" s="44">
        <v>587</v>
      </c>
      <c r="CC590" s="18">
        <f t="shared" si="107"/>
        <v>15</v>
      </c>
      <c r="CD590" s="18">
        <f t="shared" si="108"/>
        <v>1606017</v>
      </c>
      <c r="CE590" s="44" t="str">
        <f t="shared" si="109"/>
        <v>高级神器1配件3-27级</v>
      </c>
      <c r="CF590" s="43" t="s">
        <v>1061</v>
      </c>
      <c r="CG590" s="18">
        <f t="shared" si="110"/>
        <v>27</v>
      </c>
      <c r="CH590" s="18" t="str">
        <f t="shared" si="111"/>
        <v>金币</v>
      </c>
      <c r="CI590" s="44"/>
      <c r="CJ590" s="44"/>
      <c r="CK590" s="44"/>
      <c r="CL590" s="44"/>
      <c r="CM590" s="44"/>
      <c r="CN590" s="44"/>
      <c r="CO590" s="44"/>
      <c r="CP590" s="44"/>
      <c r="CQ590" s="44"/>
    </row>
    <row r="591" spans="80:95" ht="16.5" x14ac:dyDescent="0.2">
      <c r="CB591" s="44">
        <v>588</v>
      </c>
      <c r="CC591" s="18">
        <f t="shared" si="107"/>
        <v>15</v>
      </c>
      <c r="CD591" s="18">
        <f t="shared" si="108"/>
        <v>1606017</v>
      </c>
      <c r="CE591" s="44" t="str">
        <f t="shared" si="109"/>
        <v>高级神器1配件3-28级</v>
      </c>
      <c r="CF591" s="43" t="s">
        <v>1061</v>
      </c>
      <c r="CG591" s="18">
        <f t="shared" si="110"/>
        <v>28</v>
      </c>
      <c r="CH591" s="18" t="str">
        <f t="shared" si="111"/>
        <v>金币</v>
      </c>
      <c r="CI591" s="44"/>
      <c r="CJ591" s="44"/>
      <c r="CK591" s="44"/>
      <c r="CL591" s="44"/>
      <c r="CM591" s="44"/>
      <c r="CN591" s="44"/>
      <c r="CO591" s="44"/>
      <c r="CP591" s="44"/>
      <c r="CQ591" s="44"/>
    </row>
    <row r="592" spans="80:95" ht="16.5" x14ac:dyDescent="0.2">
      <c r="CB592" s="44">
        <v>589</v>
      </c>
      <c r="CC592" s="18">
        <f t="shared" si="107"/>
        <v>15</v>
      </c>
      <c r="CD592" s="18">
        <f t="shared" si="108"/>
        <v>1606017</v>
      </c>
      <c r="CE592" s="44" t="str">
        <f t="shared" si="109"/>
        <v>高级神器1配件3-29级</v>
      </c>
      <c r="CF592" s="43" t="s">
        <v>1061</v>
      </c>
      <c r="CG592" s="18">
        <f t="shared" si="110"/>
        <v>29</v>
      </c>
      <c r="CH592" s="18" t="str">
        <f t="shared" si="111"/>
        <v>金币</v>
      </c>
      <c r="CI592" s="44"/>
      <c r="CJ592" s="44"/>
      <c r="CK592" s="44"/>
      <c r="CL592" s="44"/>
      <c r="CM592" s="44"/>
      <c r="CN592" s="44"/>
      <c r="CO592" s="44"/>
      <c r="CP592" s="44"/>
      <c r="CQ592" s="44"/>
    </row>
    <row r="593" spans="80:95" ht="16.5" x14ac:dyDescent="0.2">
      <c r="CB593" s="44">
        <v>590</v>
      </c>
      <c r="CC593" s="18">
        <f t="shared" si="107"/>
        <v>15</v>
      </c>
      <c r="CD593" s="18">
        <f t="shared" si="108"/>
        <v>1606017</v>
      </c>
      <c r="CE593" s="44" t="str">
        <f t="shared" si="109"/>
        <v>高级神器1配件3-30级</v>
      </c>
      <c r="CF593" s="43" t="s">
        <v>1061</v>
      </c>
      <c r="CG593" s="18">
        <f t="shared" si="110"/>
        <v>30</v>
      </c>
      <c r="CH593" s="18" t="str">
        <f t="shared" si="111"/>
        <v>金币</v>
      </c>
      <c r="CI593" s="44"/>
      <c r="CJ593" s="44"/>
      <c r="CK593" s="44"/>
      <c r="CL593" s="44"/>
      <c r="CM593" s="44"/>
      <c r="CN593" s="44"/>
      <c r="CO593" s="44"/>
      <c r="CP593" s="44"/>
      <c r="CQ593" s="44"/>
    </row>
    <row r="594" spans="80:95" ht="16.5" x14ac:dyDescent="0.2">
      <c r="CB594" s="44">
        <v>591</v>
      </c>
      <c r="CC594" s="18">
        <f t="shared" si="107"/>
        <v>15</v>
      </c>
      <c r="CD594" s="18">
        <f t="shared" si="108"/>
        <v>1606017</v>
      </c>
      <c r="CE594" s="44" t="str">
        <f t="shared" si="109"/>
        <v>高级神器1配件3-31级</v>
      </c>
      <c r="CF594" s="43" t="s">
        <v>1061</v>
      </c>
      <c r="CG594" s="18">
        <f t="shared" si="110"/>
        <v>31</v>
      </c>
      <c r="CH594" s="18" t="str">
        <f t="shared" si="111"/>
        <v>金币</v>
      </c>
      <c r="CI594" s="44"/>
      <c r="CJ594" s="44"/>
      <c r="CK594" s="44"/>
      <c r="CL594" s="44"/>
      <c r="CM594" s="44"/>
      <c r="CN594" s="44"/>
      <c r="CO594" s="44"/>
      <c r="CP594" s="44"/>
      <c r="CQ594" s="44"/>
    </row>
    <row r="595" spans="80:95" ht="16.5" x14ac:dyDescent="0.2">
      <c r="CB595" s="44">
        <v>592</v>
      </c>
      <c r="CC595" s="18">
        <f t="shared" si="107"/>
        <v>15</v>
      </c>
      <c r="CD595" s="18">
        <f t="shared" si="108"/>
        <v>1606017</v>
      </c>
      <c r="CE595" s="44" t="str">
        <f t="shared" si="109"/>
        <v>高级神器1配件3-32级</v>
      </c>
      <c r="CF595" s="43" t="s">
        <v>1061</v>
      </c>
      <c r="CG595" s="18">
        <f t="shared" si="110"/>
        <v>32</v>
      </c>
      <c r="CH595" s="18" t="str">
        <f t="shared" si="111"/>
        <v>金币</v>
      </c>
      <c r="CI595" s="44"/>
      <c r="CJ595" s="44"/>
      <c r="CK595" s="44"/>
      <c r="CL595" s="44"/>
      <c r="CM595" s="44"/>
      <c r="CN595" s="44"/>
      <c r="CO595" s="44"/>
      <c r="CP595" s="44"/>
      <c r="CQ595" s="44"/>
    </row>
    <row r="596" spans="80:95" ht="16.5" x14ac:dyDescent="0.2">
      <c r="CB596" s="44">
        <v>593</v>
      </c>
      <c r="CC596" s="18">
        <f t="shared" si="107"/>
        <v>15</v>
      </c>
      <c r="CD596" s="18">
        <f t="shared" si="108"/>
        <v>1606017</v>
      </c>
      <c r="CE596" s="44" t="str">
        <f t="shared" si="109"/>
        <v>高级神器1配件3-33级</v>
      </c>
      <c r="CF596" s="43" t="s">
        <v>1061</v>
      </c>
      <c r="CG596" s="18">
        <f t="shared" si="110"/>
        <v>33</v>
      </c>
      <c r="CH596" s="18" t="str">
        <f t="shared" si="111"/>
        <v>金币</v>
      </c>
      <c r="CI596" s="44"/>
      <c r="CJ596" s="44"/>
      <c r="CK596" s="44"/>
      <c r="CL596" s="44"/>
      <c r="CM596" s="44"/>
      <c r="CN596" s="44"/>
      <c r="CO596" s="44"/>
      <c r="CP596" s="44"/>
      <c r="CQ596" s="44"/>
    </row>
    <row r="597" spans="80:95" ht="16.5" x14ac:dyDescent="0.2">
      <c r="CB597" s="44">
        <v>594</v>
      </c>
      <c r="CC597" s="18">
        <f t="shared" si="107"/>
        <v>15</v>
      </c>
      <c r="CD597" s="18">
        <f t="shared" si="108"/>
        <v>1606017</v>
      </c>
      <c r="CE597" s="44" t="str">
        <f t="shared" si="109"/>
        <v>高级神器1配件3-34级</v>
      </c>
      <c r="CF597" s="43" t="s">
        <v>1061</v>
      </c>
      <c r="CG597" s="18">
        <f t="shared" si="110"/>
        <v>34</v>
      </c>
      <c r="CH597" s="18" t="str">
        <f t="shared" si="111"/>
        <v>金币</v>
      </c>
      <c r="CI597" s="44"/>
      <c r="CJ597" s="44"/>
      <c r="CK597" s="44"/>
      <c r="CL597" s="44"/>
      <c r="CM597" s="44"/>
      <c r="CN597" s="44"/>
      <c r="CO597" s="44"/>
      <c r="CP597" s="44"/>
      <c r="CQ597" s="44"/>
    </row>
    <row r="598" spans="80:95" ht="16.5" x14ac:dyDescent="0.2">
      <c r="CB598" s="44">
        <v>595</v>
      </c>
      <c r="CC598" s="18">
        <f t="shared" si="107"/>
        <v>15</v>
      </c>
      <c r="CD598" s="18">
        <f t="shared" si="108"/>
        <v>1606017</v>
      </c>
      <c r="CE598" s="44" t="str">
        <f t="shared" si="109"/>
        <v>高级神器1配件3-35级</v>
      </c>
      <c r="CF598" s="43" t="s">
        <v>1061</v>
      </c>
      <c r="CG598" s="18">
        <f t="shared" si="110"/>
        <v>35</v>
      </c>
      <c r="CH598" s="18" t="str">
        <f t="shared" si="111"/>
        <v>金币</v>
      </c>
      <c r="CI598" s="44"/>
      <c r="CJ598" s="44"/>
      <c r="CK598" s="44"/>
      <c r="CL598" s="44"/>
      <c r="CM598" s="44"/>
      <c r="CN598" s="44"/>
      <c r="CO598" s="44"/>
      <c r="CP598" s="44"/>
      <c r="CQ598" s="44"/>
    </row>
    <row r="599" spans="80:95" ht="16.5" x14ac:dyDescent="0.2">
      <c r="CB599" s="44">
        <v>596</v>
      </c>
      <c r="CC599" s="18">
        <f t="shared" si="107"/>
        <v>15</v>
      </c>
      <c r="CD599" s="18">
        <f t="shared" si="108"/>
        <v>1606017</v>
      </c>
      <c r="CE599" s="44" t="str">
        <f t="shared" si="109"/>
        <v>高级神器1配件3-36级</v>
      </c>
      <c r="CF599" s="43" t="s">
        <v>1061</v>
      </c>
      <c r="CG599" s="18">
        <f t="shared" si="110"/>
        <v>36</v>
      </c>
      <c r="CH599" s="18" t="str">
        <f t="shared" si="111"/>
        <v>金币</v>
      </c>
      <c r="CI599" s="44"/>
      <c r="CJ599" s="44"/>
      <c r="CK599" s="44"/>
      <c r="CL599" s="44"/>
      <c r="CM599" s="44"/>
      <c r="CN599" s="44"/>
      <c r="CO599" s="44"/>
      <c r="CP599" s="44"/>
      <c r="CQ599" s="44"/>
    </row>
    <row r="600" spans="80:95" ht="16.5" x14ac:dyDescent="0.2">
      <c r="CB600" s="44">
        <v>597</v>
      </c>
      <c r="CC600" s="18">
        <f t="shared" si="107"/>
        <v>15</v>
      </c>
      <c r="CD600" s="18">
        <f t="shared" si="108"/>
        <v>1606017</v>
      </c>
      <c r="CE600" s="44" t="str">
        <f t="shared" si="109"/>
        <v>高级神器1配件3-37级</v>
      </c>
      <c r="CF600" s="43" t="s">
        <v>1061</v>
      </c>
      <c r="CG600" s="18">
        <f t="shared" si="110"/>
        <v>37</v>
      </c>
      <c r="CH600" s="18" t="str">
        <f t="shared" si="111"/>
        <v>金币</v>
      </c>
      <c r="CI600" s="44"/>
      <c r="CJ600" s="44"/>
      <c r="CK600" s="44"/>
      <c r="CL600" s="44"/>
      <c r="CM600" s="44"/>
      <c r="CN600" s="44"/>
      <c r="CO600" s="44"/>
      <c r="CP600" s="44"/>
      <c r="CQ600" s="44"/>
    </row>
    <row r="601" spans="80:95" ht="16.5" x14ac:dyDescent="0.2">
      <c r="CB601" s="44">
        <v>598</v>
      </c>
      <c r="CC601" s="18">
        <f t="shared" si="107"/>
        <v>15</v>
      </c>
      <c r="CD601" s="18">
        <f t="shared" si="108"/>
        <v>1606017</v>
      </c>
      <c r="CE601" s="44" t="str">
        <f t="shared" si="109"/>
        <v>高级神器1配件3-38级</v>
      </c>
      <c r="CF601" s="43" t="s">
        <v>1061</v>
      </c>
      <c r="CG601" s="18">
        <f t="shared" si="110"/>
        <v>38</v>
      </c>
      <c r="CH601" s="18" t="str">
        <f t="shared" si="111"/>
        <v>金币</v>
      </c>
      <c r="CI601" s="44"/>
      <c r="CJ601" s="44"/>
      <c r="CK601" s="44"/>
      <c r="CL601" s="44"/>
      <c r="CM601" s="44"/>
      <c r="CN601" s="44"/>
      <c r="CO601" s="44"/>
      <c r="CP601" s="44"/>
      <c r="CQ601" s="44"/>
    </row>
    <row r="602" spans="80:95" ht="16.5" x14ac:dyDescent="0.2">
      <c r="CB602" s="44">
        <v>599</v>
      </c>
      <c r="CC602" s="18">
        <f t="shared" si="107"/>
        <v>15</v>
      </c>
      <c r="CD602" s="18">
        <f t="shared" si="108"/>
        <v>1606017</v>
      </c>
      <c r="CE602" s="44" t="str">
        <f t="shared" si="109"/>
        <v>高级神器1配件3-39级</v>
      </c>
      <c r="CF602" s="43" t="s">
        <v>1061</v>
      </c>
      <c r="CG602" s="18">
        <f t="shared" si="110"/>
        <v>39</v>
      </c>
      <c r="CH602" s="18" t="str">
        <f t="shared" si="111"/>
        <v>金币</v>
      </c>
      <c r="CI602" s="44"/>
      <c r="CJ602" s="44"/>
      <c r="CK602" s="44"/>
      <c r="CL602" s="44"/>
      <c r="CM602" s="44"/>
      <c r="CN602" s="44"/>
      <c r="CO602" s="44"/>
      <c r="CP602" s="44"/>
      <c r="CQ602" s="44"/>
    </row>
    <row r="603" spans="80:95" ht="16.5" x14ac:dyDescent="0.2">
      <c r="CB603" s="44">
        <v>600</v>
      </c>
      <c r="CC603" s="18">
        <f t="shared" si="107"/>
        <v>15</v>
      </c>
      <c r="CD603" s="18">
        <f t="shared" si="108"/>
        <v>1606017</v>
      </c>
      <c r="CE603" s="44" t="str">
        <f t="shared" si="109"/>
        <v>高级神器1配件3-40级</v>
      </c>
      <c r="CF603" s="43" t="s">
        <v>1061</v>
      </c>
      <c r="CG603" s="18">
        <f t="shared" si="110"/>
        <v>40</v>
      </c>
      <c r="CH603" s="18" t="str">
        <f t="shared" si="111"/>
        <v>金币</v>
      </c>
      <c r="CI603" s="44"/>
      <c r="CJ603" s="44"/>
      <c r="CK603" s="44"/>
      <c r="CL603" s="44"/>
      <c r="CM603" s="44"/>
      <c r="CN603" s="44"/>
      <c r="CO603" s="44"/>
      <c r="CP603" s="44"/>
      <c r="CQ603" s="44"/>
    </row>
    <row r="604" spans="80:95" ht="16.5" x14ac:dyDescent="0.2">
      <c r="CB604" s="44">
        <v>601</v>
      </c>
      <c r="CC604" s="18">
        <f t="shared" si="107"/>
        <v>16</v>
      </c>
      <c r="CD604" s="18">
        <f t="shared" si="108"/>
        <v>1606018</v>
      </c>
      <c r="CE604" s="44" t="str">
        <f t="shared" si="109"/>
        <v>高级神器1配件4-1级</v>
      </c>
      <c r="CF604" s="43" t="s">
        <v>1061</v>
      </c>
      <c r="CG604" s="18">
        <f t="shared" si="110"/>
        <v>1</v>
      </c>
      <c r="CH604" s="18" t="str">
        <f t="shared" si="111"/>
        <v>高级神器1配件4激活</v>
      </c>
      <c r="CI604" s="44"/>
      <c r="CJ604" s="44"/>
      <c r="CK604" s="44"/>
      <c r="CL604" s="44"/>
      <c r="CM604" s="44"/>
      <c r="CN604" s="44"/>
      <c r="CO604" s="44"/>
      <c r="CP604" s="44"/>
      <c r="CQ604" s="44"/>
    </row>
    <row r="605" spans="80:95" ht="16.5" x14ac:dyDescent="0.2">
      <c r="CB605" s="44">
        <v>602</v>
      </c>
      <c r="CC605" s="18">
        <f t="shared" si="107"/>
        <v>16</v>
      </c>
      <c r="CD605" s="18">
        <f t="shared" si="108"/>
        <v>1606018</v>
      </c>
      <c r="CE605" s="44" t="str">
        <f t="shared" si="109"/>
        <v>高级神器1配件4-2级</v>
      </c>
      <c r="CF605" s="43" t="s">
        <v>1061</v>
      </c>
      <c r="CG605" s="18">
        <f t="shared" si="110"/>
        <v>2</v>
      </c>
      <c r="CH605" s="18" t="str">
        <f t="shared" si="111"/>
        <v>金币</v>
      </c>
      <c r="CI605" s="44"/>
      <c r="CJ605" s="44"/>
      <c r="CK605" s="44"/>
      <c r="CL605" s="44"/>
      <c r="CM605" s="44"/>
      <c r="CN605" s="44"/>
      <c r="CO605" s="44"/>
      <c r="CP605" s="44"/>
      <c r="CQ605" s="44"/>
    </row>
    <row r="606" spans="80:95" ht="16.5" x14ac:dyDescent="0.2">
      <c r="CB606" s="44">
        <v>603</v>
      </c>
      <c r="CC606" s="18">
        <f t="shared" si="107"/>
        <v>16</v>
      </c>
      <c r="CD606" s="18">
        <f t="shared" si="108"/>
        <v>1606018</v>
      </c>
      <c r="CE606" s="44" t="str">
        <f t="shared" si="109"/>
        <v>高级神器1配件4-3级</v>
      </c>
      <c r="CF606" s="43" t="s">
        <v>1061</v>
      </c>
      <c r="CG606" s="18">
        <f t="shared" si="110"/>
        <v>3</v>
      </c>
      <c r="CH606" s="18" t="str">
        <f t="shared" si="111"/>
        <v>金币</v>
      </c>
      <c r="CI606" s="44"/>
      <c r="CJ606" s="44"/>
      <c r="CK606" s="44"/>
      <c r="CL606" s="44"/>
      <c r="CM606" s="44"/>
      <c r="CN606" s="44"/>
      <c r="CO606" s="44"/>
      <c r="CP606" s="44"/>
      <c r="CQ606" s="44"/>
    </row>
    <row r="607" spans="80:95" ht="16.5" x14ac:dyDescent="0.2">
      <c r="CB607" s="44">
        <v>604</v>
      </c>
      <c r="CC607" s="18">
        <f t="shared" si="107"/>
        <v>16</v>
      </c>
      <c r="CD607" s="18">
        <f t="shared" si="108"/>
        <v>1606018</v>
      </c>
      <c r="CE607" s="44" t="str">
        <f t="shared" si="109"/>
        <v>高级神器1配件4-4级</v>
      </c>
      <c r="CF607" s="43" t="s">
        <v>1061</v>
      </c>
      <c r="CG607" s="18">
        <f t="shared" si="110"/>
        <v>4</v>
      </c>
      <c r="CH607" s="18" t="str">
        <f t="shared" si="111"/>
        <v>金币</v>
      </c>
      <c r="CI607" s="44"/>
      <c r="CJ607" s="44"/>
      <c r="CK607" s="44"/>
      <c r="CL607" s="44"/>
      <c r="CM607" s="44"/>
      <c r="CN607" s="44"/>
      <c r="CO607" s="44"/>
      <c r="CP607" s="44"/>
      <c r="CQ607" s="44"/>
    </row>
    <row r="608" spans="80:95" ht="16.5" x14ac:dyDescent="0.2">
      <c r="CB608" s="44">
        <v>605</v>
      </c>
      <c r="CC608" s="18">
        <f t="shared" si="107"/>
        <v>16</v>
      </c>
      <c r="CD608" s="18">
        <f t="shared" si="108"/>
        <v>1606018</v>
      </c>
      <c r="CE608" s="44" t="str">
        <f t="shared" si="109"/>
        <v>高级神器1配件4-5级</v>
      </c>
      <c r="CF608" s="43" t="s">
        <v>1061</v>
      </c>
      <c r="CG608" s="18">
        <f t="shared" si="110"/>
        <v>5</v>
      </c>
      <c r="CH608" s="18" t="str">
        <f t="shared" si="111"/>
        <v>金币</v>
      </c>
      <c r="CI608" s="44"/>
      <c r="CJ608" s="44"/>
      <c r="CK608" s="44"/>
      <c r="CL608" s="44"/>
      <c r="CM608" s="44"/>
      <c r="CN608" s="44"/>
      <c r="CO608" s="44"/>
      <c r="CP608" s="44"/>
      <c r="CQ608" s="44"/>
    </row>
    <row r="609" spans="80:95" ht="16.5" x14ac:dyDescent="0.2">
      <c r="CB609" s="44">
        <v>606</v>
      </c>
      <c r="CC609" s="18">
        <f t="shared" si="107"/>
        <v>16</v>
      </c>
      <c r="CD609" s="18">
        <f t="shared" si="108"/>
        <v>1606018</v>
      </c>
      <c r="CE609" s="44" t="str">
        <f t="shared" si="109"/>
        <v>高级神器1配件4-6级</v>
      </c>
      <c r="CF609" s="43" t="s">
        <v>1061</v>
      </c>
      <c r="CG609" s="18">
        <f t="shared" si="110"/>
        <v>6</v>
      </c>
      <c r="CH609" s="18" t="str">
        <f t="shared" si="111"/>
        <v>金币</v>
      </c>
      <c r="CI609" s="44"/>
      <c r="CJ609" s="44"/>
      <c r="CK609" s="44"/>
      <c r="CL609" s="44"/>
      <c r="CM609" s="44"/>
      <c r="CN609" s="44"/>
      <c r="CO609" s="44"/>
      <c r="CP609" s="44"/>
      <c r="CQ609" s="44"/>
    </row>
    <row r="610" spans="80:95" ht="16.5" x14ac:dyDescent="0.2">
      <c r="CB610" s="44">
        <v>607</v>
      </c>
      <c r="CC610" s="18">
        <f t="shared" si="107"/>
        <v>16</v>
      </c>
      <c r="CD610" s="18">
        <f t="shared" si="108"/>
        <v>1606018</v>
      </c>
      <c r="CE610" s="44" t="str">
        <f t="shared" si="109"/>
        <v>高级神器1配件4-7级</v>
      </c>
      <c r="CF610" s="43" t="s">
        <v>1061</v>
      </c>
      <c r="CG610" s="18">
        <f t="shared" si="110"/>
        <v>7</v>
      </c>
      <c r="CH610" s="18" t="str">
        <f t="shared" si="111"/>
        <v>金币</v>
      </c>
      <c r="CI610" s="44"/>
      <c r="CJ610" s="44"/>
      <c r="CK610" s="44"/>
      <c r="CL610" s="44"/>
      <c r="CM610" s="44"/>
      <c r="CN610" s="44"/>
      <c r="CO610" s="44"/>
      <c r="CP610" s="44"/>
      <c r="CQ610" s="44"/>
    </row>
    <row r="611" spans="80:95" ht="16.5" x14ac:dyDescent="0.2">
      <c r="CB611" s="44">
        <v>608</v>
      </c>
      <c r="CC611" s="18">
        <f t="shared" si="107"/>
        <v>16</v>
      </c>
      <c r="CD611" s="18">
        <f t="shared" si="108"/>
        <v>1606018</v>
      </c>
      <c r="CE611" s="44" t="str">
        <f t="shared" si="109"/>
        <v>高级神器1配件4-8级</v>
      </c>
      <c r="CF611" s="43" t="s">
        <v>1061</v>
      </c>
      <c r="CG611" s="18">
        <f t="shared" si="110"/>
        <v>8</v>
      </c>
      <c r="CH611" s="18" t="str">
        <f t="shared" si="111"/>
        <v>金币</v>
      </c>
      <c r="CI611" s="44"/>
      <c r="CJ611" s="44"/>
      <c r="CK611" s="44"/>
      <c r="CL611" s="44"/>
      <c r="CM611" s="44"/>
      <c r="CN611" s="44"/>
      <c r="CO611" s="44"/>
      <c r="CP611" s="44"/>
      <c r="CQ611" s="44"/>
    </row>
    <row r="612" spans="80:95" ht="16.5" x14ac:dyDescent="0.2">
      <c r="CB612" s="44">
        <v>609</v>
      </c>
      <c r="CC612" s="18">
        <f t="shared" si="107"/>
        <v>16</v>
      </c>
      <c r="CD612" s="18">
        <f t="shared" si="108"/>
        <v>1606018</v>
      </c>
      <c r="CE612" s="44" t="str">
        <f t="shared" si="109"/>
        <v>高级神器1配件4-9级</v>
      </c>
      <c r="CF612" s="43" t="s">
        <v>1061</v>
      </c>
      <c r="CG612" s="18">
        <f t="shared" si="110"/>
        <v>9</v>
      </c>
      <c r="CH612" s="18" t="str">
        <f t="shared" si="111"/>
        <v>金币</v>
      </c>
      <c r="CI612" s="44"/>
      <c r="CJ612" s="44"/>
      <c r="CK612" s="44"/>
      <c r="CL612" s="44"/>
      <c r="CM612" s="44"/>
      <c r="CN612" s="44"/>
      <c r="CO612" s="44"/>
      <c r="CP612" s="44"/>
      <c r="CQ612" s="44"/>
    </row>
    <row r="613" spans="80:95" ht="16.5" x14ac:dyDescent="0.2">
      <c r="CB613" s="44">
        <v>610</v>
      </c>
      <c r="CC613" s="18">
        <f t="shared" si="107"/>
        <v>16</v>
      </c>
      <c r="CD613" s="18">
        <f t="shared" si="108"/>
        <v>1606018</v>
      </c>
      <c r="CE613" s="44" t="str">
        <f t="shared" si="109"/>
        <v>高级神器1配件4-10级</v>
      </c>
      <c r="CF613" s="43" t="s">
        <v>1061</v>
      </c>
      <c r="CG613" s="18">
        <f t="shared" si="110"/>
        <v>10</v>
      </c>
      <c r="CH613" s="18" t="str">
        <f t="shared" si="111"/>
        <v>金币</v>
      </c>
      <c r="CI613" s="44"/>
      <c r="CJ613" s="44"/>
      <c r="CK613" s="44"/>
      <c r="CL613" s="44"/>
      <c r="CM613" s="44"/>
      <c r="CN613" s="44"/>
      <c r="CO613" s="44"/>
      <c r="CP613" s="44"/>
      <c r="CQ613" s="44"/>
    </row>
    <row r="614" spans="80:95" ht="16.5" x14ac:dyDescent="0.2">
      <c r="CB614" s="44">
        <v>611</v>
      </c>
      <c r="CC614" s="18">
        <f t="shared" si="107"/>
        <v>16</v>
      </c>
      <c r="CD614" s="18">
        <f t="shared" si="108"/>
        <v>1606018</v>
      </c>
      <c r="CE614" s="44" t="str">
        <f t="shared" si="109"/>
        <v>高级神器1配件4-11级</v>
      </c>
      <c r="CF614" s="43" t="s">
        <v>1061</v>
      </c>
      <c r="CG614" s="18">
        <f t="shared" si="110"/>
        <v>11</v>
      </c>
      <c r="CH614" s="18" t="str">
        <f t="shared" si="111"/>
        <v>金币</v>
      </c>
      <c r="CI614" s="44"/>
      <c r="CJ614" s="44"/>
      <c r="CK614" s="44"/>
      <c r="CL614" s="44"/>
      <c r="CM614" s="44"/>
      <c r="CN614" s="44"/>
      <c r="CO614" s="44"/>
      <c r="CP614" s="44"/>
      <c r="CQ614" s="44"/>
    </row>
    <row r="615" spans="80:95" ht="16.5" x14ac:dyDescent="0.2">
      <c r="CB615" s="44">
        <v>612</v>
      </c>
      <c r="CC615" s="18">
        <f t="shared" si="107"/>
        <v>16</v>
      </c>
      <c r="CD615" s="18">
        <f t="shared" si="108"/>
        <v>1606018</v>
      </c>
      <c r="CE615" s="44" t="str">
        <f t="shared" si="109"/>
        <v>高级神器1配件4-12级</v>
      </c>
      <c r="CF615" s="43" t="s">
        <v>1061</v>
      </c>
      <c r="CG615" s="18">
        <f t="shared" si="110"/>
        <v>12</v>
      </c>
      <c r="CH615" s="18" t="str">
        <f t="shared" si="111"/>
        <v>金币</v>
      </c>
      <c r="CI615" s="44"/>
      <c r="CJ615" s="44"/>
      <c r="CK615" s="44"/>
      <c r="CL615" s="44"/>
      <c r="CM615" s="44"/>
      <c r="CN615" s="44"/>
      <c r="CO615" s="44"/>
      <c r="CP615" s="44"/>
      <c r="CQ615" s="44"/>
    </row>
    <row r="616" spans="80:95" ht="16.5" x14ac:dyDescent="0.2">
      <c r="CB616" s="44">
        <v>613</v>
      </c>
      <c r="CC616" s="18">
        <f t="shared" si="107"/>
        <v>16</v>
      </c>
      <c r="CD616" s="18">
        <f t="shared" si="108"/>
        <v>1606018</v>
      </c>
      <c r="CE616" s="44" t="str">
        <f t="shared" si="109"/>
        <v>高级神器1配件4-13级</v>
      </c>
      <c r="CF616" s="43" t="s">
        <v>1061</v>
      </c>
      <c r="CG616" s="18">
        <f t="shared" si="110"/>
        <v>13</v>
      </c>
      <c r="CH616" s="18" t="str">
        <f t="shared" si="111"/>
        <v>金币</v>
      </c>
      <c r="CI616" s="44"/>
      <c r="CJ616" s="44"/>
      <c r="CK616" s="44"/>
      <c r="CL616" s="44"/>
      <c r="CM616" s="44"/>
      <c r="CN616" s="44"/>
      <c r="CO616" s="44"/>
      <c r="CP616" s="44"/>
      <c r="CQ616" s="44"/>
    </row>
    <row r="617" spans="80:95" ht="16.5" x14ac:dyDescent="0.2">
      <c r="CB617" s="44">
        <v>614</v>
      </c>
      <c r="CC617" s="18">
        <f t="shared" si="107"/>
        <v>16</v>
      </c>
      <c r="CD617" s="18">
        <f t="shared" si="108"/>
        <v>1606018</v>
      </c>
      <c r="CE617" s="44" t="str">
        <f t="shared" si="109"/>
        <v>高级神器1配件4-14级</v>
      </c>
      <c r="CF617" s="43" t="s">
        <v>1061</v>
      </c>
      <c r="CG617" s="18">
        <f t="shared" si="110"/>
        <v>14</v>
      </c>
      <c r="CH617" s="18" t="str">
        <f t="shared" si="111"/>
        <v>金币</v>
      </c>
      <c r="CI617" s="44"/>
      <c r="CJ617" s="44"/>
      <c r="CK617" s="44"/>
      <c r="CL617" s="44"/>
      <c r="CM617" s="44"/>
      <c r="CN617" s="44"/>
      <c r="CO617" s="44"/>
      <c r="CP617" s="44"/>
      <c r="CQ617" s="44"/>
    </row>
    <row r="618" spans="80:95" ht="16.5" x14ac:dyDescent="0.2">
      <c r="CB618" s="44">
        <v>615</v>
      </c>
      <c r="CC618" s="18">
        <f t="shared" si="107"/>
        <v>16</v>
      </c>
      <c r="CD618" s="18">
        <f t="shared" si="108"/>
        <v>1606018</v>
      </c>
      <c r="CE618" s="44" t="str">
        <f t="shared" si="109"/>
        <v>高级神器1配件4-15级</v>
      </c>
      <c r="CF618" s="43" t="s">
        <v>1061</v>
      </c>
      <c r="CG618" s="18">
        <f t="shared" si="110"/>
        <v>15</v>
      </c>
      <c r="CH618" s="18" t="str">
        <f t="shared" si="111"/>
        <v>金币</v>
      </c>
      <c r="CI618" s="44"/>
      <c r="CJ618" s="44"/>
      <c r="CK618" s="44"/>
      <c r="CL618" s="44"/>
      <c r="CM618" s="44"/>
      <c r="CN618" s="44"/>
      <c r="CO618" s="44"/>
      <c r="CP618" s="44"/>
      <c r="CQ618" s="44"/>
    </row>
    <row r="619" spans="80:95" ht="16.5" x14ac:dyDescent="0.2">
      <c r="CB619" s="44">
        <v>616</v>
      </c>
      <c r="CC619" s="18">
        <f t="shared" si="107"/>
        <v>16</v>
      </c>
      <c r="CD619" s="18">
        <f t="shared" si="108"/>
        <v>1606018</v>
      </c>
      <c r="CE619" s="44" t="str">
        <f t="shared" si="109"/>
        <v>高级神器1配件4-16级</v>
      </c>
      <c r="CF619" s="43" t="s">
        <v>1061</v>
      </c>
      <c r="CG619" s="18">
        <f t="shared" si="110"/>
        <v>16</v>
      </c>
      <c r="CH619" s="18" t="str">
        <f t="shared" si="111"/>
        <v>金币</v>
      </c>
      <c r="CI619" s="44"/>
      <c r="CJ619" s="44"/>
      <c r="CK619" s="44"/>
      <c r="CL619" s="44"/>
      <c r="CM619" s="44"/>
      <c r="CN619" s="44"/>
      <c r="CO619" s="44"/>
      <c r="CP619" s="44"/>
      <c r="CQ619" s="44"/>
    </row>
    <row r="620" spans="80:95" ht="16.5" x14ac:dyDescent="0.2">
      <c r="CB620" s="44">
        <v>617</v>
      </c>
      <c r="CC620" s="18">
        <f t="shared" si="107"/>
        <v>16</v>
      </c>
      <c r="CD620" s="18">
        <f t="shared" si="108"/>
        <v>1606018</v>
      </c>
      <c r="CE620" s="44" t="str">
        <f t="shared" si="109"/>
        <v>高级神器1配件4-17级</v>
      </c>
      <c r="CF620" s="43" t="s">
        <v>1061</v>
      </c>
      <c r="CG620" s="18">
        <f t="shared" si="110"/>
        <v>17</v>
      </c>
      <c r="CH620" s="18" t="str">
        <f t="shared" si="111"/>
        <v>金币</v>
      </c>
      <c r="CI620" s="44"/>
      <c r="CJ620" s="44"/>
      <c r="CK620" s="44"/>
      <c r="CL620" s="44"/>
      <c r="CM620" s="44"/>
      <c r="CN620" s="44"/>
      <c r="CO620" s="44"/>
      <c r="CP620" s="44"/>
      <c r="CQ620" s="44"/>
    </row>
    <row r="621" spans="80:95" ht="16.5" x14ac:dyDescent="0.2">
      <c r="CB621" s="44">
        <v>618</v>
      </c>
      <c r="CC621" s="18">
        <f t="shared" si="107"/>
        <v>16</v>
      </c>
      <c r="CD621" s="18">
        <f t="shared" si="108"/>
        <v>1606018</v>
      </c>
      <c r="CE621" s="44" t="str">
        <f t="shared" si="109"/>
        <v>高级神器1配件4-18级</v>
      </c>
      <c r="CF621" s="43" t="s">
        <v>1061</v>
      </c>
      <c r="CG621" s="18">
        <f t="shared" si="110"/>
        <v>18</v>
      </c>
      <c r="CH621" s="18" t="str">
        <f t="shared" si="111"/>
        <v>金币</v>
      </c>
      <c r="CI621" s="44"/>
      <c r="CJ621" s="44"/>
      <c r="CK621" s="44"/>
      <c r="CL621" s="44"/>
      <c r="CM621" s="44"/>
      <c r="CN621" s="44"/>
      <c r="CO621" s="44"/>
      <c r="CP621" s="44"/>
      <c r="CQ621" s="44"/>
    </row>
    <row r="622" spans="80:95" ht="16.5" x14ac:dyDescent="0.2">
      <c r="CB622" s="44">
        <v>619</v>
      </c>
      <c r="CC622" s="18">
        <f t="shared" si="107"/>
        <v>16</v>
      </c>
      <c r="CD622" s="18">
        <f t="shared" si="108"/>
        <v>1606018</v>
      </c>
      <c r="CE622" s="44" t="str">
        <f t="shared" si="109"/>
        <v>高级神器1配件4-19级</v>
      </c>
      <c r="CF622" s="43" t="s">
        <v>1061</v>
      </c>
      <c r="CG622" s="18">
        <f t="shared" si="110"/>
        <v>19</v>
      </c>
      <c r="CH622" s="18" t="str">
        <f t="shared" si="111"/>
        <v>金币</v>
      </c>
      <c r="CI622" s="44"/>
      <c r="CJ622" s="44"/>
      <c r="CK622" s="44"/>
      <c r="CL622" s="44"/>
      <c r="CM622" s="44"/>
      <c r="CN622" s="44"/>
      <c r="CO622" s="44"/>
      <c r="CP622" s="44"/>
      <c r="CQ622" s="44"/>
    </row>
    <row r="623" spans="80:95" ht="16.5" x14ac:dyDescent="0.2">
      <c r="CB623" s="44">
        <v>620</v>
      </c>
      <c r="CC623" s="18">
        <f t="shared" si="107"/>
        <v>16</v>
      </c>
      <c r="CD623" s="18">
        <f t="shared" si="108"/>
        <v>1606018</v>
      </c>
      <c r="CE623" s="44" t="str">
        <f t="shared" si="109"/>
        <v>高级神器1配件4-20级</v>
      </c>
      <c r="CF623" s="43" t="s">
        <v>1061</v>
      </c>
      <c r="CG623" s="18">
        <f t="shared" si="110"/>
        <v>20</v>
      </c>
      <c r="CH623" s="18" t="str">
        <f t="shared" si="111"/>
        <v>金币</v>
      </c>
      <c r="CI623" s="44"/>
      <c r="CJ623" s="44"/>
      <c r="CK623" s="44"/>
      <c r="CL623" s="44"/>
      <c r="CM623" s="44"/>
      <c r="CN623" s="44"/>
      <c r="CO623" s="44"/>
      <c r="CP623" s="44"/>
      <c r="CQ623" s="44"/>
    </row>
    <row r="624" spans="80:95" ht="16.5" x14ac:dyDescent="0.2">
      <c r="CB624" s="44">
        <v>621</v>
      </c>
      <c r="CC624" s="18">
        <f t="shared" si="107"/>
        <v>16</v>
      </c>
      <c r="CD624" s="18">
        <f t="shared" si="108"/>
        <v>1606018</v>
      </c>
      <c r="CE624" s="44" t="str">
        <f t="shared" si="109"/>
        <v>高级神器1配件4-21级</v>
      </c>
      <c r="CF624" s="43" t="s">
        <v>1061</v>
      </c>
      <c r="CG624" s="18">
        <f t="shared" si="110"/>
        <v>21</v>
      </c>
      <c r="CH624" s="18" t="str">
        <f t="shared" si="111"/>
        <v>金币</v>
      </c>
      <c r="CI624" s="44"/>
      <c r="CJ624" s="44"/>
      <c r="CK624" s="44"/>
      <c r="CL624" s="44"/>
      <c r="CM624" s="44"/>
      <c r="CN624" s="44"/>
      <c r="CO624" s="44"/>
      <c r="CP624" s="44"/>
      <c r="CQ624" s="44"/>
    </row>
    <row r="625" spans="80:95" ht="16.5" x14ac:dyDescent="0.2">
      <c r="CB625" s="44">
        <v>622</v>
      </c>
      <c r="CC625" s="18">
        <f t="shared" si="107"/>
        <v>16</v>
      </c>
      <c r="CD625" s="18">
        <f t="shared" si="108"/>
        <v>1606018</v>
      </c>
      <c r="CE625" s="44" t="str">
        <f t="shared" si="109"/>
        <v>高级神器1配件4-22级</v>
      </c>
      <c r="CF625" s="43" t="s">
        <v>1061</v>
      </c>
      <c r="CG625" s="18">
        <f t="shared" si="110"/>
        <v>22</v>
      </c>
      <c r="CH625" s="18" t="str">
        <f t="shared" si="111"/>
        <v>金币</v>
      </c>
      <c r="CI625" s="44"/>
      <c r="CJ625" s="44"/>
      <c r="CK625" s="44"/>
      <c r="CL625" s="44"/>
      <c r="CM625" s="44"/>
      <c r="CN625" s="44"/>
      <c r="CO625" s="44"/>
      <c r="CP625" s="44"/>
      <c r="CQ625" s="44"/>
    </row>
    <row r="626" spans="80:95" ht="16.5" x14ac:dyDescent="0.2">
      <c r="CB626" s="44">
        <v>623</v>
      </c>
      <c r="CC626" s="18">
        <f t="shared" si="107"/>
        <v>16</v>
      </c>
      <c r="CD626" s="18">
        <f t="shared" si="108"/>
        <v>1606018</v>
      </c>
      <c r="CE626" s="44" t="str">
        <f t="shared" si="109"/>
        <v>高级神器1配件4-23级</v>
      </c>
      <c r="CF626" s="43" t="s">
        <v>1061</v>
      </c>
      <c r="CG626" s="18">
        <f t="shared" si="110"/>
        <v>23</v>
      </c>
      <c r="CH626" s="18" t="str">
        <f t="shared" si="111"/>
        <v>金币</v>
      </c>
      <c r="CI626" s="44"/>
      <c r="CJ626" s="44"/>
      <c r="CK626" s="44"/>
      <c r="CL626" s="44"/>
      <c r="CM626" s="44"/>
      <c r="CN626" s="44"/>
      <c r="CO626" s="44"/>
      <c r="CP626" s="44"/>
      <c r="CQ626" s="44"/>
    </row>
    <row r="627" spans="80:95" ht="16.5" x14ac:dyDescent="0.2">
      <c r="CB627" s="44">
        <v>624</v>
      </c>
      <c r="CC627" s="18">
        <f t="shared" si="107"/>
        <v>16</v>
      </c>
      <c r="CD627" s="18">
        <f t="shared" si="108"/>
        <v>1606018</v>
      </c>
      <c r="CE627" s="44" t="str">
        <f t="shared" si="109"/>
        <v>高级神器1配件4-24级</v>
      </c>
      <c r="CF627" s="43" t="s">
        <v>1061</v>
      </c>
      <c r="CG627" s="18">
        <f t="shared" si="110"/>
        <v>24</v>
      </c>
      <c r="CH627" s="18" t="str">
        <f t="shared" si="111"/>
        <v>金币</v>
      </c>
      <c r="CI627" s="44"/>
      <c r="CJ627" s="44"/>
      <c r="CK627" s="44"/>
      <c r="CL627" s="44"/>
      <c r="CM627" s="44"/>
      <c r="CN627" s="44"/>
      <c r="CO627" s="44"/>
      <c r="CP627" s="44"/>
      <c r="CQ627" s="44"/>
    </row>
    <row r="628" spans="80:95" ht="16.5" x14ac:dyDescent="0.2">
      <c r="CB628" s="44">
        <v>625</v>
      </c>
      <c r="CC628" s="18">
        <f t="shared" si="107"/>
        <v>16</v>
      </c>
      <c r="CD628" s="18">
        <f t="shared" si="108"/>
        <v>1606018</v>
      </c>
      <c r="CE628" s="44" t="str">
        <f t="shared" si="109"/>
        <v>高级神器1配件4-25级</v>
      </c>
      <c r="CF628" s="43" t="s">
        <v>1061</v>
      </c>
      <c r="CG628" s="18">
        <f t="shared" si="110"/>
        <v>25</v>
      </c>
      <c r="CH628" s="18" t="str">
        <f t="shared" si="111"/>
        <v>金币</v>
      </c>
      <c r="CI628" s="44"/>
      <c r="CJ628" s="44"/>
      <c r="CK628" s="44"/>
      <c r="CL628" s="44"/>
      <c r="CM628" s="44"/>
      <c r="CN628" s="44"/>
      <c r="CO628" s="44"/>
      <c r="CP628" s="44"/>
      <c r="CQ628" s="44"/>
    </row>
    <row r="629" spans="80:95" ht="16.5" x14ac:dyDescent="0.2">
      <c r="CB629" s="44">
        <v>626</v>
      </c>
      <c r="CC629" s="18">
        <f t="shared" si="107"/>
        <v>16</v>
      </c>
      <c r="CD629" s="18">
        <f t="shared" si="108"/>
        <v>1606018</v>
      </c>
      <c r="CE629" s="44" t="str">
        <f t="shared" si="109"/>
        <v>高级神器1配件4-26级</v>
      </c>
      <c r="CF629" s="43" t="s">
        <v>1061</v>
      </c>
      <c r="CG629" s="18">
        <f t="shared" si="110"/>
        <v>26</v>
      </c>
      <c r="CH629" s="18" t="str">
        <f t="shared" si="111"/>
        <v>金币</v>
      </c>
      <c r="CI629" s="44"/>
      <c r="CJ629" s="44"/>
      <c r="CK629" s="44"/>
      <c r="CL629" s="44"/>
      <c r="CM629" s="44"/>
      <c r="CN629" s="44"/>
      <c r="CO629" s="44"/>
      <c r="CP629" s="44"/>
      <c r="CQ629" s="44"/>
    </row>
    <row r="630" spans="80:95" ht="16.5" x14ac:dyDescent="0.2">
      <c r="CB630" s="44">
        <v>627</v>
      </c>
      <c r="CC630" s="18">
        <f t="shared" si="107"/>
        <v>16</v>
      </c>
      <c r="CD630" s="18">
        <f t="shared" si="108"/>
        <v>1606018</v>
      </c>
      <c r="CE630" s="44" t="str">
        <f t="shared" si="109"/>
        <v>高级神器1配件4-27级</v>
      </c>
      <c r="CF630" s="43" t="s">
        <v>1061</v>
      </c>
      <c r="CG630" s="18">
        <f t="shared" si="110"/>
        <v>27</v>
      </c>
      <c r="CH630" s="18" t="str">
        <f t="shared" si="111"/>
        <v>金币</v>
      </c>
      <c r="CI630" s="44"/>
      <c r="CJ630" s="44"/>
      <c r="CK630" s="44"/>
      <c r="CL630" s="44"/>
      <c r="CM630" s="44"/>
      <c r="CN630" s="44"/>
      <c r="CO630" s="44"/>
      <c r="CP630" s="44"/>
      <c r="CQ630" s="44"/>
    </row>
    <row r="631" spans="80:95" ht="16.5" x14ac:dyDescent="0.2">
      <c r="CB631" s="44">
        <v>628</v>
      </c>
      <c r="CC631" s="18">
        <f t="shared" si="107"/>
        <v>16</v>
      </c>
      <c r="CD631" s="18">
        <f t="shared" si="108"/>
        <v>1606018</v>
      </c>
      <c r="CE631" s="44" t="str">
        <f t="shared" si="109"/>
        <v>高级神器1配件4-28级</v>
      </c>
      <c r="CF631" s="43" t="s">
        <v>1061</v>
      </c>
      <c r="CG631" s="18">
        <f t="shared" si="110"/>
        <v>28</v>
      </c>
      <c r="CH631" s="18" t="str">
        <f t="shared" si="111"/>
        <v>金币</v>
      </c>
      <c r="CI631" s="44"/>
      <c r="CJ631" s="44"/>
      <c r="CK631" s="44"/>
      <c r="CL631" s="44"/>
      <c r="CM631" s="44"/>
      <c r="CN631" s="44"/>
      <c r="CO631" s="44"/>
      <c r="CP631" s="44"/>
      <c r="CQ631" s="44"/>
    </row>
    <row r="632" spans="80:95" ht="16.5" x14ac:dyDescent="0.2">
      <c r="CB632" s="44">
        <v>629</v>
      </c>
      <c r="CC632" s="18">
        <f t="shared" si="107"/>
        <v>16</v>
      </c>
      <c r="CD632" s="18">
        <f t="shared" si="108"/>
        <v>1606018</v>
      </c>
      <c r="CE632" s="44" t="str">
        <f t="shared" si="109"/>
        <v>高级神器1配件4-29级</v>
      </c>
      <c r="CF632" s="43" t="s">
        <v>1061</v>
      </c>
      <c r="CG632" s="18">
        <f t="shared" si="110"/>
        <v>29</v>
      </c>
      <c r="CH632" s="18" t="str">
        <f t="shared" si="111"/>
        <v>金币</v>
      </c>
      <c r="CI632" s="44"/>
      <c r="CJ632" s="44"/>
      <c r="CK632" s="44"/>
      <c r="CL632" s="44"/>
      <c r="CM632" s="44"/>
      <c r="CN632" s="44"/>
      <c r="CO632" s="44"/>
      <c r="CP632" s="44"/>
      <c r="CQ632" s="44"/>
    </row>
    <row r="633" spans="80:95" ht="16.5" x14ac:dyDescent="0.2">
      <c r="CB633" s="44">
        <v>630</v>
      </c>
      <c r="CC633" s="18">
        <f t="shared" si="107"/>
        <v>16</v>
      </c>
      <c r="CD633" s="18">
        <f t="shared" si="108"/>
        <v>1606018</v>
      </c>
      <c r="CE633" s="44" t="str">
        <f t="shared" si="109"/>
        <v>高级神器1配件4-30级</v>
      </c>
      <c r="CF633" s="43" t="s">
        <v>1061</v>
      </c>
      <c r="CG633" s="18">
        <f t="shared" si="110"/>
        <v>30</v>
      </c>
      <c r="CH633" s="18" t="str">
        <f t="shared" si="111"/>
        <v>金币</v>
      </c>
      <c r="CI633" s="44"/>
      <c r="CJ633" s="44"/>
      <c r="CK633" s="44"/>
      <c r="CL633" s="44"/>
      <c r="CM633" s="44"/>
      <c r="CN633" s="44"/>
      <c r="CO633" s="44"/>
      <c r="CP633" s="44"/>
      <c r="CQ633" s="44"/>
    </row>
    <row r="634" spans="80:95" ht="16.5" x14ac:dyDescent="0.2">
      <c r="CB634" s="44">
        <v>631</v>
      </c>
      <c r="CC634" s="18">
        <f t="shared" si="107"/>
        <v>16</v>
      </c>
      <c r="CD634" s="18">
        <f t="shared" si="108"/>
        <v>1606018</v>
      </c>
      <c r="CE634" s="44" t="str">
        <f t="shared" si="109"/>
        <v>高级神器1配件4-31级</v>
      </c>
      <c r="CF634" s="43" t="s">
        <v>1061</v>
      </c>
      <c r="CG634" s="18">
        <f t="shared" si="110"/>
        <v>31</v>
      </c>
      <c r="CH634" s="18" t="str">
        <f t="shared" si="111"/>
        <v>金币</v>
      </c>
      <c r="CI634" s="44"/>
      <c r="CJ634" s="44"/>
      <c r="CK634" s="44"/>
      <c r="CL634" s="44"/>
      <c r="CM634" s="44"/>
      <c r="CN634" s="44"/>
      <c r="CO634" s="44"/>
      <c r="CP634" s="44"/>
      <c r="CQ634" s="44"/>
    </row>
    <row r="635" spans="80:95" ht="16.5" x14ac:dyDescent="0.2">
      <c r="CB635" s="44">
        <v>632</v>
      </c>
      <c r="CC635" s="18">
        <f t="shared" si="107"/>
        <v>16</v>
      </c>
      <c r="CD635" s="18">
        <f t="shared" si="108"/>
        <v>1606018</v>
      </c>
      <c r="CE635" s="44" t="str">
        <f t="shared" si="109"/>
        <v>高级神器1配件4-32级</v>
      </c>
      <c r="CF635" s="43" t="s">
        <v>1061</v>
      </c>
      <c r="CG635" s="18">
        <f t="shared" si="110"/>
        <v>32</v>
      </c>
      <c r="CH635" s="18" t="str">
        <f t="shared" si="111"/>
        <v>金币</v>
      </c>
      <c r="CI635" s="44"/>
      <c r="CJ635" s="44"/>
      <c r="CK635" s="44"/>
      <c r="CL635" s="44"/>
      <c r="CM635" s="44"/>
      <c r="CN635" s="44"/>
      <c r="CO635" s="44"/>
      <c r="CP635" s="44"/>
      <c r="CQ635" s="44"/>
    </row>
    <row r="636" spans="80:95" ht="16.5" x14ac:dyDescent="0.2">
      <c r="CB636" s="44">
        <v>633</v>
      </c>
      <c r="CC636" s="18">
        <f t="shared" si="107"/>
        <v>16</v>
      </c>
      <c r="CD636" s="18">
        <f t="shared" si="108"/>
        <v>1606018</v>
      </c>
      <c r="CE636" s="44" t="str">
        <f t="shared" si="109"/>
        <v>高级神器1配件4-33级</v>
      </c>
      <c r="CF636" s="43" t="s">
        <v>1061</v>
      </c>
      <c r="CG636" s="18">
        <f t="shared" si="110"/>
        <v>33</v>
      </c>
      <c r="CH636" s="18" t="str">
        <f t="shared" si="111"/>
        <v>金币</v>
      </c>
      <c r="CI636" s="44"/>
      <c r="CJ636" s="44"/>
      <c r="CK636" s="44"/>
      <c r="CL636" s="44"/>
      <c r="CM636" s="44"/>
      <c r="CN636" s="44"/>
      <c r="CO636" s="44"/>
      <c r="CP636" s="44"/>
      <c r="CQ636" s="44"/>
    </row>
    <row r="637" spans="80:95" ht="16.5" x14ac:dyDescent="0.2">
      <c r="CB637" s="44">
        <v>634</v>
      </c>
      <c r="CC637" s="18">
        <f t="shared" si="107"/>
        <v>16</v>
      </c>
      <c r="CD637" s="18">
        <f t="shared" si="108"/>
        <v>1606018</v>
      </c>
      <c r="CE637" s="44" t="str">
        <f t="shared" si="109"/>
        <v>高级神器1配件4-34级</v>
      </c>
      <c r="CF637" s="43" t="s">
        <v>1061</v>
      </c>
      <c r="CG637" s="18">
        <f t="shared" si="110"/>
        <v>34</v>
      </c>
      <c r="CH637" s="18" t="str">
        <f t="shared" si="111"/>
        <v>金币</v>
      </c>
      <c r="CI637" s="44"/>
      <c r="CJ637" s="44"/>
      <c r="CK637" s="44"/>
      <c r="CL637" s="44"/>
      <c r="CM637" s="44"/>
      <c r="CN637" s="44"/>
      <c r="CO637" s="44"/>
      <c r="CP637" s="44"/>
      <c r="CQ637" s="44"/>
    </row>
    <row r="638" spans="80:95" ht="16.5" x14ac:dyDescent="0.2">
      <c r="CB638" s="44">
        <v>635</v>
      </c>
      <c r="CC638" s="18">
        <f t="shared" si="107"/>
        <v>16</v>
      </c>
      <c r="CD638" s="18">
        <f t="shared" si="108"/>
        <v>1606018</v>
      </c>
      <c r="CE638" s="44" t="str">
        <f t="shared" si="109"/>
        <v>高级神器1配件4-35级</v>
      </c>
      <c r="CF638" s="43" t="s">
        <v>1061</v>
      </c>
      <c r="CG638" s="18">
        <f t="shared" si="110"/>
        <v>35</v>
      </c>
      <c r="CH638" s="18" t="str">
        <f t="shared" si="111"/>
        <v>金币</v>
      </c>
      <c r="CI638" s="44"/>
      <c r="CJ638" s="44"/>
      <c r="CK638" s="44"/>
      <c r="CL638" s="44"/>
      <c r="CM638" s="44"/>
      <c r="CN638" s="44"/>
      <c r="CO638" s="44"/>
      <c r="CP638" s="44"/>
      <c r="CQ638" s="44"/>
    </row>
    <row r="639" spans="80:95" ht="16.5" x14ac:dyDescent="0.2">
      <c r="CB639" s="44">
        <v>636</v>
      </c>
      <c r="CC639" s="18">
        <f t="shared" si="107"/>
        <v>16</v>
      </c>
      <c r="CD639" s="18">
        <f t="shared" si="108"/>
        <v>1606018</v>
      </c>
      <c r="CE639" s="44" t="str">
        <f t="shared" si="109"/>
        <v>高级神器1配件4-36级</v>
      </c>
      <c r="CF639" s="43" t="s">
        <v>1061</v>
      </c>
      <c r="CG639" s="18">
        <f t="shared" si="110"/>
        <v>36</v>
      </c>
      <c r="CH639" s="18" t="str">
        <f t="shared" si="111"/>
        <v>金币</v>
      </c>
      <c r="CI639" s="44"/>
      <c r="CJ639" s="44"/>
      <c r="CK639" s="44"/>
      <c r="CL639" s="44"/>
      <c r="CM639" s="44"/>
      <c r="CN639" s="44"/>
      <c r="CO639" s="44"/>
      <c r="CP639" s="44"/>
      <c r="CQ639" s="44"/>
    </row>
    <row r="640" spans="80:95" ht="16.5" x14ac:dyDescent="0.2">
      <c r="CB640" s="44">
        <v>637</v>
      </c>
      <c r="CC640" s="18">
        <f t="shared" si="107"/>
        <v>16</v>
      </c>
      <c r="CD640" s="18">
        <f t="shared" si="108"/>
        <v>1606018</v>
      </c>
      <c r="CE640" s="44" t="str">
        <f t="shared" si="109"/>
        <v>高级神器1配件4-37级</v>
      </c>
      <c r="CF640" s="43" t="s">
        <v>1061</v>
      </c>
      <c r="CG640" s="18">
        <f t="shared" si="110"/>
        <v>37</v>
      </c>
      <c r="CH640" s="18" t="str">
        <f t="shared" si="111"/>
        <v>金币</v>
      </c>
      <c r="CI640" s="44"/>
      <c r="CJ640" s="44"/>
      <c r="CK640" s="44"/>
      <c r="CL640" s="44"/>
      <c r="CM640" s="44"/>
      <c r="CN640" s="44"/>
      <c r="CO640" s="44"/>
      <c r="CP640" s="44"/>
      <c r="CQ640" s="44"/>
    </row>
    <row r="641" spans="80:95" ht="16.5" x14ac:dyDescent="0.2">
      <c r="CB641" s="44">
        <v>638</v>
      </c>
      <c r="CC641" s="18">
        <f t="shared" si="107"/>
        <v>16</v>
      </c>
      <c r="CD641" s="18">
        <f t="shared" si="108"/>
        <v>1606018</v>
      </c>
      <c r="CE641" s="44" t="str">
        <f t="shared" si="109"/>
        <v>高级神器1配件4-38级</v>
      </c>
      <c r="CF641" s="43" t="s">
        <v>1061</v>
      </c>
      <c r="CG641" s="18">
        <f t="shared" si="110"/>
        <v>38</v>
      </c>
      <c r="CH641" s="18" t="str">
        <f t="shared" si="111"/>
        <v>金币</v>
      </c>
      <c r="CI641" s="44"/>
      <c r="CJ641" s="44"/>
      <c r="CK641" s="44"/>
      <c r="CL641" s="44"/>
      <c r="CM641" s="44"/>
      <c r="CN641" s="44"/>
      <c r="CO641" s="44"/>
      <c r="CP641" s="44"/>
      <c r="CQ641" s="44"/>
    </row>
    <row r="642" spans="80:95" ht="16.5" x14ac:dyDescent="0.2">
      <c r="CB642" s="44">
        <v>639</v>
      </c>
      <c r="CC642" s="18">
        <f t="shared" si="107"/>
        <v>16</v>
      </c>
      <c r="CD642" s="18">
        <f t="shared" si="108"/>
        <v>1606018</v>
      </c>
      <c r="CE642" s="44" t="str">
        <f t="shared" si="109"/>
        <v>高级神器1配件4-39级</v>
      </c>
      <c r="CF642" s="43" t="s">
        <v>1061</v>
      </c>
      <c r="CG642" s="18">
        <f t="shared" si="110"/>
        <v>39</v>
      </c>
      <c r="CH642" s="18" t="str">
        <f t="shared" si="111"/>
        <v>金币</v>
      </c>
      <c r="CI642" s="44"/>
      <c r="CJ642" s="44"/>
      <c r="CK642" s="44"/>
      <c r="CL642" s="44"/>
      <c r="CM642" s="44"/>
      <c r="CN642" s="44"/>
      <c r="CO642" s="44"/>
      <c r="CP642" s="44"/>
      <c r="CQ642" s="44"/>
    </row>
    <row r="643" spans="80:95" ht="16.5" x14ac:dyDescent="0.2">
      <c r="CB643" s="44">
        <v>640</v>
      </c>
      <c r="CC643" s="18">
        <f t="shared" si="107"/>
        <v>16</v>
      </c>
      <c r="CD643" s="18">
        <f t="shared" si="108"/>
        <v>1606018</v>
      </c>
      <c r="CE643" s="44" t="str">
        <f t="shared" si="109"/>
        <v>高级神器1配件4-40级</v>
      </c>
      <c r="CF643" s="43" t="s">
        <v>1061</v>
      </c>
      <c r="CG643" s="18">
        <f t="shared" si="110"/>
        <v>40</v>
      </c>
      <c r="CH643" s="18" t="str">
        <f t="shared" si="111"/>
        <v>金币</v>
      </c>
      <c r="CI643" s="44"/>
      <c r="CJ643" s="44"/>
      <c r="CK643" s="44"/>
      <c r="CL643" s="44"/>
      <c r="CM643" s="44"/>
      <c r="CN643" s="44"/>
      <c r="CO643" s="44"/>
      <c r="CP643" s="44"/>
      <c r="CQ643" s="44"/>
    </row>
    <row r="644" spans="80:95" ht="16.5" x14ac:dyDescent="0.2">
      <c r="CB644" s="44">
        <v>641</v>
      </c>
      <c r="CC644" s="18">
        <f t="shared" si="107"/>
        <v>17</v>
      </c>
      <c r="CD644" s="18">
        <f t="shared" si="108"/>
        <v>1606019</v>
      </c>
      <c r="CE644" s="44" t="str">
        <f t="shared" si="109"/>
        <v>高级神器1配件5-1级</v>
      </c>
      <c r="CF644" s="43" t="s">
        <v>1061</v>
      </c>
      <c r="CG644" s="18">
        <f t="shared" si="110"/>
        <v>1</v>
      </c>
      <c r="CH644" s="18" t="str">
        <f t="shared" si="111"/>
        <v>高级神器1配件5激活</v>
      </c>
      <c r="CI644" s="44"/>
      <c r="CJ644" s="44"/>
      <c r="CK644" s="44"/>
      <c r="CL644" s="44"/>
      <c r="CM644" s="44"/>
      <c r="CN644" s="44"/>
      <c r="CO644" s="44"/>
      <c r="CP644" s="44"/>
      <c r="CQ644" s="44"/>
    </row>
    <row r="645" spans="80:95" ht="16.5" x14ac:dyDescent="0.2">
      <c r="CB645" s="44">
        <v>642</v>
      </c>
      <c r="CC645" s="18">
        <f t="shared" ref="CC645:CC708" si="112">INT((CB645-1)/40)+1</f>
        <v>17</v>
      </c>
      <c r="CD645" s="18">
        <f t="shared" ref="CD645:CD708" si="113">INDEX($BQ$4:$BQ$33,CC645)</f>
        <v>1606019</v>
      </c>
      <c r="CE645" s="44" t="str">
        <f t="shared" ref="CE645:CE708" si="114">INDEX($BR$4:$BR$33,CC645)&amp;"-"&amp;CG645&amp;"级"</f>
        <v>高级神器1配件5-2级</v>
      </c>
      <c r="CF645" s="43" t="s">
        <v>1061</v>
      </c>
      <c r="CG645" s="18">
        <f t="shared" ref="CG645:CG708" si="115">MOD(CB645-1,40)+1</f>
        <v>2</v>
      </c>
      <c r="CH645" s="18" t="str">
        <f t="shared" ref="CH645:CH708" si="116">IF(CG645=1,INDEX($BR$4:$BR$33,CC645)&amp;"激活","金币")</f>
        <v>金币</v>
      </c>
      <c r="CI645" s="44"/>
      <c r="CJ645" s="44"/>
      <c r="CK645" s="44"/>
      <c r="CL645" s="44"/>
      <c r="CM645" s="44"/>
      <c r="CN645" s="44"/>
      <c r="CO645" s="44"/>
      <c r="CP645" s="44"/>
      <c r="CQ645" s="44"/>
    </row>
    <row r="646" spans="80:95" ht="16.5" x14ac:dyDescent="0.2">
      <c r="CB646" s="44">
        <v>643</v>
      </c>
      <c r="CC646" s="18">
        <f t="shared" si="112"/>
        <v>17</v>
      </c>
      <c r="CD646" s="18">
        <f t="shared" si="113"/>
        <v>1606019</v>
      </c>
      <c r="CE646" s="44" t="str">
        <f t="shared" si="114"/>
        <v>高级神器1配件5-3级</v>
      </c>
      <c r="CF646" s="43" t="s">
        <v>1061</v>
      </c>
      <c r="CG646" s="18">
        <f t="shared" si="115"/>
        <v>3</v>
      </c>
      <c r="CH646" s="18" t="str">
        <f t="shared" si="116"/>
        <v>金币</v>
      </c>
      <c r="CI646" s="44"/>
      <c r="CJ646" s="44"/>
      <c r="CK646" s="44"/>
      <c r="CL646" s="44"/>
      <c r="CM646" s="44"/>
      <c r="CN646" s="44"/>
      <c r="CO646" s="44"/>
      <c r="CP646" s="44"/>
      <c r="CQ646" s="44"/>
    </row>
    <row r="647" spans="80:95" ht="16.5" x14ac:dyDescent="0.2">
      <c r="CB647" s="44">
        <v>644</v>
      </c>
      <c r="CC647" s="18">
        <f t="shared" si="112"/>
        <v>17</v>
      </c>
      <c r="CD647" s="18">
        <f t="shared" si="113"/>
        <v>1606019</v>
      </c>
      <c r="CE647" s="44" t="str">
        <f t="shared" si="114"/>
        <v>高级神器1配件5-4级</v>
      </c>
      <c r="CF647" s="43" t="s">
        <v>1061</v>
      </c>
      <c r="CG647" s="18">
        <f t="shared" si="115"/>
        <v>4</v>
      </c>
      <c r="CH647" s="18" t="str">
        <f t="shared" si="116"/>
        <v>金币</v>
      </c>
      <c r="CI647" s="44"/>
      <c r="CJ647" s="44"/>
      <c r="CK647" s="44"/>
      <c r="CL647" s="44"/>
      <c r="CM647" s="44"/>
      <c r="CN647" s="44"/>
      <c r="CO647" s="44"/>
      <c r="CP647" s="44"/>
      <c r="CQ647" s="44"/>
    </row>
    <row r="648" spans="80:95" ht="16.5" x14ac:dyDescent="0.2">
      <c r="CB648" s="44">
        <v>645</v>
      </c>
      <c r="CC648" s="18">
        <f t="shared" si="112"/>
        <v>17</v>
      </c>
      <c r="CD648" s="18">
        <f t="shared" si="113"/>
        <v>1606019</v>
      </c>
      <c r="CE648" s="44" t="str">
        <f t="shared" si="114"/>
        <v>高级神器1配件5-5级</v>
      </c>
      <c r="CF648" s="43" t="s">
        <v>1061</v>
      </c>
      <c r="CG648" s="18">
        <f t="shared" si="115"/>
        <v>5</v>
      </c>
      <c r="CH648" s="18" t="str">
        <f t="shared" si="116"/>
        <v>金币</v>
      </c>
      <c r="CI648" s="44"/>
      <c r="CJ648" s="44"/>
      <c r="CK648" s="44"/>
      <c r="CL648" s="44"/>
      <c r="CM648" s="44"/>
      <c r="CN648" s="44"/>
      <c r="CO648" s="44"/>
      <c r="CP648" s="44"/>
      <c r="CQ648" s="44"/>
    </row>
    <row r="649" spans="80:95" ht="16.5" x14ac:dyDescent="0.2">
      <c r="CB649" s="44">
        <v>646</v>
      </c>
      <c r="CC649" s="18">
        <f t="shared" si="112"/>
        <v>17</v>
      </c>
      <c r="CD649" s="18">
        <f t="shared" si="113"/>
        <v>1606019</v>
      </c>
      <c r="CE649" s="44" t="str">
        <f t="shared" si="114"/>
        <v>高级神器1配件5-6级</v>
      </c>
      <c r="CF649" s="43" t="s">
        <v>1061</v>
      </c>
      <c r="CG649" s="18">
        <f t="shared" si="115"/>
        <v>6</v>
      </c>
      <c r="CH649" s="18" t="str">
        <f t="shared" si="116"/>
        <v>金币</v>
      </c>
      <c r="CI649" s="44"/>
      <c r="CJ649" s="44"/>
      <c r="CK649" s="44"/>
      <c r="CL649" s="44"/>
      <c r="CM649" s="44"/>
      <c r="CN649" s="44"/>
      <c r="CO649" s="44"/>
      <c r="CP649" s="44"/>
      <c r="CQ649" s="44"/>
    </row>
    <row r="650" spans="80:95" ht="16.5" x14ac:dyDescent="0.2">
      <c r="CB650" s="44">
        <v>647</v>
      </c>
      <c r="CC650" s="18">
        <f t="shared" si="112"/>
        <v>17</v>
      </c>
      <c r="CD650" s="18">
        <f t="shared" si="113"/>
        <v>1606019</v>
      </c>
      <c r="CE650" s="44" t="str">
        <f t="shared" si="114"/>
        <v>高级神器1配件5-7级</v>
      </c>
      <c r="CF650" s="43" t="s">
        <v>1061</v>
      </c>
      <c r="CG650" s="18">
        <f t="shared" si="115"/>
        <v>7</v>
      </c>
      <c r="CH650" s="18" t="str">
        <f t="shared" si="116"/>
        <v>金币</v>
      </c>
      <c r="CI650" s="44"/>
      <c r="CJ650" s="44"/>
      <c r="CK650" s="44"/>
      <c r="CL650" s="44"/>
      <c r="CM650" s="44"/>
      <c r="CN650" s="44"/>
      <c r="CO650" s="44"/>
      <c r="CP650" s="44"/>
      <c r="CQ650" s="44"/>
    </row>
    <row r="651" spans="80:95" ht="16.5" x14ac:dyDescent="0.2">
      <c r="CB651" s="44">
        <v>648</v>
      </c>
      <c r="CC651" s="18">
        <f t="shared" si="112"/>
        <v>17</v>
      </c>
      <c r="CD651" s="18">
        <f t="shared" si="113"/>
        <v>1606019</v>
      </c>
      <c r="CE651" s="44" t="str">
        <f t="shared" si="114"/>
        <v>高级神器1配件5-8级</v>
      </c>
      <c r="CF651" s="43" t="s">
        <v>1061</v>
      </c>
      <c r="CG651" s="18">
        <f t="shared" si="115"/>
        <v>8</v>
      </c>
      <c r="CH651" s="18" t="str">
        <f t="shared" si="116"/>
        <v>金币</v>
      </c>
      <c r="CI651" s="44"/>
      <c r="CJ651" s="44"/>
      <c r="CK651" s="44"/>
      <c r="CL651" s="44"/>
      <c r="CM651" s="44"/>
      <c r="CN651" s="44"/>
      <c r="CO651" s="44"/>
      <c r="CP651" s="44"/>
      <c r="CQ651" s="44"/>
    </row>
    <row r="652" spans="80:95" ht="16.5" x14ac:dyDescent="0.2">
      <c r="CB652" s="44">
        <v>649</v>
      </c>
      <c r="CC652" s="18">
        <f t="shared" si="112"/>
        <v>17</v>
      </c>
      <c r="CD652" s="18">
        <f t="shared" si="113"/>
        <v>1606019</v>
      </c>
      <c r="CE652" s="44" t="str">
        <f t="shared" si="114"/>
        <v>高级神器1配件5-9级</v>
      </c>
      <c r="CF652" s="43" t="s">
        <v>1061</v>
      </c>
      <c r="CG652" s="18">
        <f t="shared" si="115"/>
        <v>9</v>
      </c>
      <c r="CH652" s="18" t="str">
        <f t="shared" si="116"/>
        <v>金币</v>
      </c>
      <c r="CI652" s="44"/>
      <c r="CJ652" s="44"/>
      <c r="CK652" s="44"/>
      <c r="CL652" s="44"/>
      <c r="CM652" s="44"/>
      <c r="CN652" s="44"/>
      <c r="CO652" s="44"/>
      <c r="CP652" s="44"/>
      <c r="CQ652" s="44"/>
    </row>
    <row r="653" spans="80:95" ht="16.5" x14ac:dyDescent="0.2">
      <c r="CB653" s="44">
        <v>650</v>
      </c>
      <c r="CC653" s="18">
        <f t="shared" si="112"/>
        <v>17</v>
      </c>
      <c r="CD653" s="18">
        <f t="shared" si="113"/>
        <v>1606019</v>
      </c>
      <c r="CE653" s="44" t="str">
        <f t="shared" si="114"/>
        <v>高级神器1配件5-10级</v>
      </c>
      <c r="CF653" s="43" t="s">
        <v>1061</v>
      </c>
      <c r="CG653" s="18">
        <f t="shared" si="115"/>
        <v>10</v>
      </c>
      <c r="CH653" s="18" t="str">
        <f t="shared" si="116"/>
        <v>金币</v>
      </c>
      <c r="CI653" s="44"/>
      <c r="CJ653" s="44"/>
      <c r="CK653" s="44"/>
      <c r="CL653" s="44"/>
      <c r="CM653" s="44"/>
      <c r="CN653" s="44"/>
      <c r="CO653" s="44"/>
      <c r="CP653" s="44"/>
      <c r="CQ653" s="44"/>
    </row>
    <row r="654" spans="80:95" ht="16.5" x14ac:dyDescent="0.2">
      <c r="CB654" s="44">
        <v>651</v>
      </c>
      <c r="CC654" s="18">
        <f t="shared" si="112"/>
        <v>17</v>
      </c>
      <c r="CD654" s="18">
        <f t="shared" si="113"/>
        <v>1606019</v>
      </c>
      <c r="CE654" s="44" t="str">
        <f t="shared" si="114"/>
        <v>高级神器1配件5-11级</v>
      </c>
      <c r="CF654" s="43" t="s">
        <v>1061</v>
      </c>
      <c r="CG654" s="18">
        <f t="shared" si="115"/>
        <v>11</v>
      </c>
      <c r="CH654" s="18" t="str">
        <f t="shared" si="116"/>
        <v>金币</v>
      </c>
      <c r="CI654" s="44"/>
      <c r="CJ654" s="44"/>
      <c r="CK654" s="44"/>
      <c r="CL654" s="44"/>
      <c r="CM654" s="44"/>
      <c r="CN654" s="44"/>
      <c r="CO654" s="44"/>
      <c r="CP654" s="44"/>
      <c r="CQ654" s="44"/>
    </row>
    <row r="655" spans="80:95" ht="16.5" x14ac:dyDescent="0.2">
      <c r="CB655" s="44">
        <v>652</v>
      </c>
      <c r="CC655" s="18">
        <f t="shared" si="112"/>
        <v>17</v>
      </c>
      <c r="CD655" s="18">
        <f t="shared" si="113"/>
        <v>1606019</v>
      </c>
      <c r="CE655" s="44" t="str">
        <f t="shared" si="114"/>
        <v>高级神器1配件5-12级</v>
      </c>
      <c r="CF655" s="43" t="s">
        <v>1061</v>
      </c>
      <c r="CG655" s="18">
        <f t="shared" si="115"/>
        <v>12</v>
      </c>
      <c r="CH655" s="18" t="str">
        <f t="shared" si="116"/>
        <v>金币</v>
      </c>
      <c r="CI655" s="44"/>
      <c r="CJ655" s="44"/>
      <c r="CK655" s="44"/>
      <c r="CL655" s="44"/>
      <c r="CM655" s="44"/>
      <c r="CN655" s="44"/>
      <c r="CO655" s="44"/>
      <c r="CP655" s="44"/>
      <c r="CQ655" s="44"/>
    </row>
    <row r="656" spans="80:95" ht="16.5" x14ac:dyDescent="0.2">
      <c r="CB656" s="44">
        <v>653</v>
      </c>
      <c r="CC656" s="18">
        <f t="shared" si="112"/>
        <v>17</v>
      </c>
      <c r="CD656" s="18">
        <f t="shared" si="113"/>
        <v>1606019</v>
      </c>
      <c r="CE656" s="44" t="str">
        <f t="shared" si="114"/>
        <v>高级神器1配件5-13级</v>
      </c>
      <c r="CF656" s="43" t="s">
        <v>1061</v>
      </c>
      <c r="CG656" s="18">
        <f t="shared" si="115"/>
        <v>13</v>
      </c>
      <c r="CH656" s="18" t="str">
        <f t="shared" si="116"/>
        <v>金币</v>
      </c>
      <c r="CI656" s="44"/>
      <c r="CJ656" s="44"/>
      <c r="CK656" s="44"/>
      <c r="CL656" s="44"/>
      <c r="CM656" s="44"/>
      <c r="CN656" s="44"/>
      <c r="CO656" s="44"/>
      <c r="CP656" s="44"/>
      <c r="CQ656" s="44"/>
    </row>
    <row r="657" spans="80:95" ht="16.5" x14ac:dyDescent="0.2">
      <c r="CB657" s="44">
        <v>654</v>
      </c>
      <c r="CC657" s="18">
        <f t="shared" si="112"/>
        <v>17</v>
      </c>
      <c r="CD657" s="18">
        <f t="shared" si="113"/>
        <v>1606019</v>
      </c>
      <c r="CE657" s="44" t="str">
        <f t="shared" si="114"/>
        <v>高级神器1配件5-14级</v>
      </c>
      <c r="CF657" s="43" t="s">
        <v>1061</v>
      </c>
      <c r="CG657" s="18">
        <f t="shared" si="115"/>
        <v>14</v>
      </c>
      <c r="CH657" s="18" t="str">
        <f t="shared" si="116"/>
        <v>金币</v>
      </c>
      <c r="CI657" s="44"/>
      <c r="CJ657" s="44"/>
      <c r="CK657" s="44"/>
      <c r="CL657" s="44"/>
      <c r="CM657" s="44"/>
      <c r="CN657" s="44"/>
      <c r="CO657" s="44"/>
      <c r="CP657" s="44"/>
      <c r="CQ657" s="44"/>
    </row>
    <row r="658" spans="80:95" ht="16.5" x14ac:dyDescent="0.2">
      <c r="CB658" s="44">
        <v>655</v>
      </c>
      <c r="CC658" s="18">
        <f t="shared" si="112"/>
        <v>17</v>
      </c>
      <c r="CD658" s="18">
        <f t="shared" si="113"/>
        <v>1606019</v>
      </c>
      <c r="CE658" s="44" t="str">
        <f t="shared" si="114"/>
        <v>高级神器1配件5-15级</v>
      </c>
      <c r="CF658" s="43" t="s">
        <v>1061</v>
      </c>
      <c r="CG658" s="18">
        <f t="shared" si="115"/>
        <v>15</v>
      </c>
      <c r="CH658" s="18" t="str">
        <f t="shared" si="116"/>
        <v>金币</v>
      </c>
      <c r="CI658" s="44"/>
      <c r="CJ658" s="44"/>
      <c r="CK658" s="44"/>
      <c r="CL658" s="44"/>
      <c r="CM658" s="44"/>
      <c r="CN658" s="44"/>
      <c r="CO658" s="44"/>
      <c r="CP658" s="44"/>
      <c r="CQ658" s="44"/>
    </row>
    <row r="659" spans="80:95" ht="16.5" x14ac:dyDescent="0.2">
      <c r="CB659" s="44">
        <v>656</v>
      </c>
      <c r="CC659" s="18">
        <f t="shared" si="112"/>
        <v>17</v>
      </c>
      <c r="CD659" s="18">
        <f t="shared" si="113"/>
        <v>1606019</v>
      </c>
      <c r="CE659" s="44" t="str">
        <f t="shared" si="114"/>
        <v>高级神器1配件5-16级</v>
      </c>
      <c r="CF659" s="43" t="s">
        <v>1061</v>
      </c>
      <c r="CG659" s="18">
        <f t="shared" si="115"/>
        <v>16</v>
      </c>
      <c r="CH659" s="18" t="str">
        <f t="shared" si="116"/>
        <v>金币</v>
      </c>
      <c r="CI659" s="44"/>
      <c r="CJ659" s="44"/>
      <c r="CK659" s="44"/>
      <c r="CL659" s="44"/>
      <c r="CM659" s="44"/>
      <c r="CN659" s="44"/>
      <c r="CO659" s="44"/>
      <c r="CP659" s="44"/>
      <c r="CQ659" s="44"/>
    </row>
    <row r="660" spans="80:95" ht="16.5" x14ac:dyDescent="0.2">
      <c r="CB660" s="44">
        <v>657</v>
      </c>
      <c r="CC660" s="18">
        <f t="shared" si="112"/>
        <v>17</v>
      </c>
      <c r="CD660" s="18">
        <f t="shared" si="113"/>
        <v>1606019</v>
      </c>
      <c r="CE660" s="44" t="str">
        <f t="shared" si="114"/>
        <v>高级神器1配件5-17级</v>
      </c>
      <c r="CF660" s="43" t="s">
        <v>1061</v>
      </c>
      <c r="CG660" s="18">
        <f t="shared" si="115"/>
        <v>17</v>
      </c>
      <c r="CH660" s="18" t="str">
        <f t="shared" si="116"/>
        <v>金币</v>
      </c>
      <c r="CI660" s="44"/>
      <c r="CJ660" s="44"/>
      <c r="CK660" s="44"/>
      <c r="CL660" s="44"/>
      <c r="CM660" s="44"/>
      <c r="CN660" s="44"/>
      <c r="CO660" s="44"/>
      <c r="CP660" s="44"/>
      <c r="CQ660" s="44"/>
    </row>
    <row r="661" spans="80:95" ht="16.5" x14ac:dyDescent="0.2">
      <c r="CB661" s="44">
        <v>658</v>
      </c>
      <c r="CC661" s="18">
        <f t="shared" si="112"/>
        <v>17</v>
      </c>
      <c r="CD661" s="18">
        <f t="shared" si="113"/>
        <v>1606019</v>
      </c>
      <c r="CE661" s="44" t="str">
        <f t="shared" si="114"/>
        <v>高级神器1配件5-18级</v>
      </c>
      <c r="CF661" s="43" t="s">
        <v>1061</v>
      </c>
      <c r="CG661" s="18">
        <f t="shared" si="115"/>
        <v>18</v>
      </c>
      <c r="CH661" s="18" t="str">
        <f t="shared" si="116"/>
        <v>金币</v>
      </c>
      <c r="CI661" s="44"/>
      <c r="CJ661" s="44"/>
      <c r="CK661" s="44"/>
      <c r="CL661" s="44"/>
      <c r="CM661" s="44"/>
      <c r="CN661" s="44"/>
      <c r="CO661" s="44"/>
      <c r="CP661" s="44"/>
      <c r="CQ661" s="44"/>
    </row>
    <row r="662" spans="80:95" ht="16.5" x14ac:dyDescent="0.2">
      <c r="CB662" s="44">
        <v>659</v>
      </c>
      <c r="CC662" s="18">
        <f t="shared" si="112"/>
        <v>17</v>
      </c>
      <c r="CD662" s="18">
        <f t="shared" si="113"/>
        <v>1606019</v>
      </c>
      <c r="CE662" s="44" t="str">
        <f t="shared" si="114"/>
        <v>高级神器1配件5-19级</v>
      </c>
      <c r="CF662" s="43" t="s">
        <v>1061</v>
      </c>
      <c r="CG662" s="18">
        <f t="shared" si="115"/>
        <v>19</v>
      </c>
      <c r="CH662" s="18" t="str">
        <f t="shared" si="116"/>
        <v>金币</v>
      </c>
      <c r="CI662" s="44"/>
      <c r="CJ662" s="44"/>
      <c r="CK662" s="44"/>
      <c r="CL662" s="44"/>
      <c r="CM662" s="44"/>
      <c r="CN662" s="44"/>
      <c r="CO662" s="44"/>
      <c r="CP662" s="44"/>
      <c r="CQ662" s="44"/>
    </row>
    <row r="663" spans="80:95" ht="16.5" x14ac:dyDescent="0.2">
      <c r="CB663" s="44">
        <v>660</v>
      </c>
      <c r="CC663" s="18">
        <f t="shared" si="112"/>
        <v>17</v>
      </c>
      <c r="CD663" s="18">
        <f t="shared" si="113"/>
        <v>1606019</v>
      </c>
      <c r="CE663" s="44" t="str">
        <f t="shared" si="114"/>
        <v>高级神器1配件5-20级</v>
      </c>
      <c r="CF663" s="43" t="s">
        <v>1061</v>
      </c>
      <c r="CG663" s="18">
        <f t="shared" si="115"/>
        <v>20</v>
      </c>
      <c r="CH663" s="18" t="str">
        <f t="shared" si="116"/>
        <v>金币</v>
      </c>
      <c r="CI663" s="44"/>
      <c r="CJ663" s="44"/>
      <c r="CK663" s="44"/>
      <c r="CL663" s="44"/>
      <c r="CM663" s="44"/>
      <c r="CN663" s="44"/>
      <c r="CO663" s="44"/>
      <c r="CP663" s="44"/>
      <c r="CQ663" s="44"/>
    </row>
    <row r="664" spans="80:95" ht="16.5" x14ac:dyDescent="0.2">
      <c r="CB664" s="44">
        <v>661</v>
      </c>
      <c r="CC664" s="18">
        <f t="shared" si="112"/>
        <v>17</v>
      </c>
      <c r="CD664" s="18">
        <f t="shared" si="113"/>
        <v>1606019</v>
      </c>
      <c r="CE664" s="44" t="str">
        <f t="shared" si="114"/>
        <v>高级神器1配件5-21级</v>
      </c>
      <c r="CF664" s="43" t="s">
        <v>1061</v>
      </c>
      <c r="CG664" s="18">
        <f t="shared" si="115"/>
        <v>21</v>
      </c>
      <c r="CH664" s="18" t="str">
        <f t="shared" si="116"/>
        <v>金币</v>
      </c>
      <c r="CI664" s="44"/>
      <c r="CJ664" s="44"/>
      <c r="CK664" s="44"/>
      <c r="CL664" s="44"/>
      <c r="CM664" s="44"/>
      <c r="CN664" s="44"/>
      <c r="CO664" s="44"/>
      <c r="CP664" s="44"/>
      <c r="CQ664" s="44"/>
    </row>
    <row r="665" spans="80:95" ht="16.5" x14ac:dyDescent="0.2">
      <c r="CB665" s="44">
        <v>662</v>
      </c>
      <c r="CC665" s="18">
        <f t="shared" si="112"/>
        <v>17</v>
      </c>
      <c r="CD665" s="18">
        <f t="shared" si="113"/>
        <v>1606019</v>
      </c>
      <c r="CE665" s="44" t="str">
        <f t="shared" si="114"/>
        <v>高级神器1配件5-22级</v>
      </c>
      <c r="CF665" s="43" t="s">
        <v>1061</v>
      </c>
      <c r="CG665" s="18">
        <f t="shared" si="115"/>
        <v>22</v>
      </c>
      <c r="CH665" s="18" t="str">
        <f t="shared" si="116"/>
        <v>金币</v>
      </c>
      <c r="CI665" s="44"/>
      <c r="CJ665" s="44"/>
      <c r="CK665" s="44"/>
      <c r="CL665" s="44"/>
      <c r="CM665" s="44"/>
      <c r="CN665" s="44"/>
      <c r="CO665" s="44"/>
      <c r="CP665" s="44"/>
      <c r="CQ665" s="44"/>
    </row>
    <row r="666" spans="80:95" ht="16.5" x14ac:dyDescent="0.2">
      <c r="CB666" s="44">
        <v>663</v>
      </c>
      <c r="CC666" s="18">
        <f t="shared" si="112"/>
        <v>17</v>
      </c>
      <c r="CD666" s="18">
        <f t="shared" si="113"/>
        <v>1606019</v>
      </c>
      <c r="CE666" s="44" t="str">
        <f t="shared" si="114"/>
        <v>高级神器1配件5-23级</v>
      </c>
      <c r="CF666" s="43" t="s">
        <v>1061</v>
      </c>
      <c r="CG666" s="18">
        <f t="shared" si="115"/>
        <v>23</v>
      </c>
      <c r="CH666" s="18" t="str">
        <f t="shared" si="116"/>
        <v>金币</v>
      </c>
      <c r="CI666" s="44"/>
      <c r="CJ666" s="44"/>
      <c r="CK666" s="44"/>
      <c r="CL666" s="44"/>
      <c r="CM666" s="44"/>
      <c r="CN666" s="44"/>
      <c r="CO666" s="44"/>
      <c r="CP666" s="44"/>
      <c r="CQ666" s="44"/>
    </row>
    <row r="667" spans="80:95" ht="16.5" x14ac:dyDescent="0.2">
      <c r="CB667" s="44">
        <v>664</v>
      </c>
      <c r="CC667" s="18">
        <f t="shared" si="112"/>
        <v>17</v>
      </c>
      <c r="CD667" s="18">
        <f t="shared" si="113"/>
        <v>1606019</v>
      </c>
      <c r="CE667" s="44" t="str">
        <f t="shared" si="114"/>
        <v>高级神器1配件5-24级</v>
      </c>
      <c r="CF667" s="43" t="s">
        <v>1061</v>
      </c>
      <c r="CG667" s="18">
        <f t="shared" si="115"/>
        <v>24</v>
      </c>
      <c r="CH667" s="18" t="str">
        <f t="shared" si="116"/>
        <v>金币</v>
      </c>
      <c r="CI667" s="44"/>
      <c r="CJ667" s="44"/>
      <c r="CK667" s="44"/>
      <c r="CL667" s="44"/>
      <c r="CM667" s="44"/>
      <c r="CN667" s="44"/>
      <c r="CO667" s="44"/>
      <c r="CP667" s="44"/>
      <c r="CQ667" s="44"/>
    </row>
    <row r="668" spans="80:95" ht="16.5" x14ac:dyDescent="0.2">
      <c r="CB668" s="44">
        <v>665</v>
      </c>
      <c r="CC668" s="18">
        <f t="shared" si="112"/>
        <v>17</v>
      </c>
      <c r="CD668" s="18">
        <f t="shared" si="113"/>
        <v>1606019</v>
      </c>
      <c r="CE668" s="44" t="str">
        <f t="shared" si="114"/>
        <v>高级神器1配件5-25级</v>
      </c>
      <c r="CF668" s="43" t="s">
        <v>1061</v>
      </c>
      <c r="CG668" s="18">
        <f t="shared" si="115"/>
        <v>25</v>
      </c>
      <c r="CH668" s="18" t="str">
        <f t="shared" si="116"/>
        <v>金币</v>
      </c>
      <c r="CI668" s="44"/>
      <c r="CJ668" s="44"/>
      <c r="CK668" s="44"/>
      <c r="CL668" s="44"/>
      <c r="CM668" s="44"/>
      <c r="CN668" s="44"/>
      <c r="CO668" s="44"/>
      <c r="CP668" s="44"/>
      <c r="CQ668" s="44"/>
    </row>
    <row r="669" spans="80:95" ht="16.5" x14ac:dyDescent="0.2">
      <c r="CB669" s="44">
        <v>666</v>
      </c>
      <c r="CC669" s="18">
        <f t="shared" si="112"/>
        <v>17</v>
      </c>
      <c r="CD669" s="18">
        <f t="shared" si="113"/>
        <v>1606019</v>
      </c>
      <c r="CE669" s="44" t="str">
        <f t="shared" si="114"/>
        <v>高级神器1配件5-26级</v>
      </c>
      <c r="CF669" s="43" t="s">
        <v>1061</v>
      </c>
      <c r="CG669" s="18">
        <f t="shared" si="115"/>
        <v>26</v>
      </c>
      <c r="CH669" s="18" t="str">
        <f t="shared" si="116"/>
        <v>金币</v>
      </c>
      <c r="CI669" s="44"/>
      <c r="CJ669" s="44"/>
      <c r="CK669" s="44"/>
      <c r="CL669" s="44"/>
      <c r="CM669" s="44"/>
      <c r="CN669" s="44"/>
      <c r="CO669" s="44"/>
      <c r="CP669" s="44"/>
      <c r="CQ669" s="44"/>
    </row>
    <row r="670" spans="80:95" ht="16.5" x14ac:dyDescent="0.2">
      <c r="CB670" s="44">
        <v>667</v>
      </c>
      <c r="CC670" s="18">
        <f t="shared" si="112"/>
        <v>17</v>
      </c>
      <c r="CD670" s="18">
        <f t="shared" si="113"/>
        <v>1606019</v>
      </c>
      <c r="CE670" s="44" t="str">
        <f t="shared" si="114"/>
        <v>高级神器1配件5-27级</v>
      </c>
      <c r="CF670" s="43" t="s">
        <v>1061</v>
      </c>
      <c r="CG670" s="18">
        <f t="shared" si="115"/>
        <v>27</v>
      </c>
      <c r="CH670" s="18" t="str">
        <f t="shared" si="116"/>
        <v>金币</v>
      </c>
      <c r="CI670" s="44"/>
      <c r="CJ670" s="44"/>
      <c r="CK670" s="44"/>
      <c r="CL670" s="44"/>
      <c r="CM670" s="44"/>
      <c r="CN670" s="44"/>
      <c r="CO670" s="44"/>
      <c r="CP670" s="44"/>
      <c r="CQ670" s="44"/>
    </row>
    <row r="671" spans="80:95" ht="16.5" x14ac:dyDescent="0.2">
      <c r="CB671" s="44">
        <v>668</v>
      </c>
      <c r="CC671" s="18">
        <f t="shared" si="112"/>
        <v>17</v>
      </c>
      <c r="CD671" s="18">
        <f t="shared" si="113"/>
        <v>1606019</v>
      </c>
      <c r="CE671" s="44" t="str">
        <f t="shared" si="114"/>
        <v>高级神器1配件5-28级</v>
      </c>
      <c r="CF671" s="43" t="s">
        <v>1061</v>
      </c>
      <c r="CG671" s="18">
        <f t="shared" si="115"/>
        <v>28</v>
      </c>
      <c r="CH671" s="18" t="str">
        <f t="shared" si="116"/>
        <v>金币</v>
      </c>
      <c r="CI671" s="44"/>
      <c r="CJ671" s="44"/>
      <c r="CK671" s="44"/>
      <c r="CL671" s="44"/>
      <c r="CM671" s="44"/>
      <c r="CN671" s="44"/>
      <c r="CO671" s="44"/>
      <c r="CP671" s="44"/>
      <c r="CQ671" s="44"/>
    </row>
    <row r="672" spans="80:95" ht="16.5" x14ac:dyDescent="0.2">
      <c r="CB672" s="44">
        <v>669</v>
      </c>
      <c r="CC672" s="18">
        <f t="shared" si="112"/>
        <v>17</v>
      </c>
      <c r="CD672" s="18">
        <f t="shared" si="113"/>
        <v>1606019</v>
      </c>
      <c r="CE672" s="44" t="str">
        <f t="shared" si="114"/>
        <v>高级神器1配件5-29级</v>
      </c>
      <c r="CF672" s="43" t="s">
        <v>1061</v>
      </c>
      <c r="CG672" s="18">
        <f t="shared" si="115"/>
        <v>29</v>
      </c>
      <c r="CH672" s="18" t="str">
        <f t="shared" si="116"/>
        <v>金币</v>
      </c>
      <c r="CI672" s="44"/>
      <c r="CJ672" s="44"/>
      <c r="CK672" s="44"/>
      <c r="CL672" s="44"/>
      <c r="CM672" s="44"/>
      <c r="CN672" s="44"/>
      <c r="CO672" s="44"/>
      <c r="CP672" s="44"/>
      <c r="CQ672" s="44"/>
    </row>
    <row r="673" spans="80:95" ht="16.5" x14ac:dyDescent="0.2">
      <c r="CB673" s="44">
        <v>670</v>
      </c>
      <c r="CC673" s="18">
        <f t="shared" si="112"/>
        <v>17</v>
      </c>
      <c r="CD673" s="18">
        <f t="shared" si="113"/>
        <v>1606019</v>
      </c>
      <c r="CE673" s="44" t="str">
        <f t="shared" si="114"/>
        <v>高级神器1配件5-30级</v>
      </c>
      <c r="CF673" s="43" t="s">
        <v>1061</v>
      </c>
      <c r="CG673" s="18">
        <f t="shared" si="115"/>
        <v>30</v>
      </c>
      <c r="CH673" s="18" t="str">
        <f t="shared" si="116"/>
        <v>金币</v>
      </c>
      <c r="CI673" s="44"/>
      <c r="CJ673" s="44"/>
      <c r="CK673" s="44"/>
      <c r="CL673" s="44"/>
      <c r="CM673" s="44"/>
      <c r="CN673" s="44"/>
      <c r="CO673" s="44"/>
      <c r="CP673" s="44"/>
      <c r="CQ673" s="44"/>
    </row>
    <row r="674" spans="80:95" ht="16.5" x14ac:dyDescent="0.2">
      <c r="CB674" s="44">
        <v>671</v>
      </c>
      <c r="CC674" s="18">
        <f t="shared" si="112"/>
        <v>17</v>
      </c>
      <c r="CD674" s="18">
        <f t="shared" si="113"/>
        <v>1606019</v>
      </c>
      <c r="CE674" s="44" t="str">
        <f t="shared" si="114"/>
        <v>高级神器1配件5-31级</v>
      </c>
      <c r="CF674" s="43" t="s">
        <v>1061</v>
      </c>
      <c r="CG674" s="18">
        <f t="shared" si="115"/>
        <v>31</v>
      </c>
      <c r="CH674" s="18" t="str">
        <f t="shared" si="116"/>
        <v>金币</v>
      </c>
      <c r="CI674" s="44"/>
      <c r="CJ674" s="44"/>
      <c r="CK674" s="44"/>
      <c r="CL674" s="44"/>
      <c r="CM674" s="44"/>
      <c r="CN674" s="44"/>
      <c r="CO674" s="44"/>
      <c r="CP674" s="44"/>
      <c r="CQ674" s="44"/>
    </row>
    <row r="675" spans="80:95" ht="16.5" x14ac:dyDescent="0.2">
      <c r="CB675" s="44">
        <v>672</v>
      </c>
      <c r="CC675" s="18">
        <f t="shared" si="112"/>
        <v>17</v>
      </c>
      <c r="CD675" s="18">
        <f t="shared" si="113"/>
        <v>1606019</v>
      </c>
      <c r="CE675" s="44" t="str">
        <f t="shared" si="114"/>
        <v>高级神器1配件5-32级</v>
      </c>
      <c r="CF675" s="43" t="s">
        <v>1061</v>
      </c>
      <c r="CG675" s="18">
        <f t="shared" si="115"/>
        <v>32</v>
      </c>
      <c r="CH675" s="18" t="str">
        <f t="shared" si="116"/>
        <v>金币</v>
      </c>
      <c r="CI675" s="44"/>
      <c r="CJ675" s="44"/>
      <c r="CK675" s="44"/>
      <c r="CL675" s="44"/>
      <c r="CM675" s="44"/>
      <c r="CN675" s="44"/>
      <c r="CO675" s="44"/>
      <c r="CP675" s="44"/>
      <c r="CQ675" s="44"/>
    </row>
    <row r="676" spans="80:95" ht="16.5" x14ac:dyDescent="0.2">
      <c r="CB676" s="44">
        <v>673</v>
      </c>
      <c r="CC676" s="18">
        <f t="shared" si="112"/>
        <v>17</v>
      </c>
      <c r="CD676" s="18">
        <f t="shared" si="113"/>
        <v>1606019</v>
      </c>
      <c r="CE676" s="44" t="str">
        <f t="shared" si="114"/>
        <v>高级神器1配件5-33级</v>
      </c>
      <c r="CF676" s="43" t="s">
        <v>1061</v>
      </c>
      <c r="CG676" s="18">
        <f t="shared" si="115"/>
        <v>33</v>
      </c>
      <c r="CH676" s="18" t="str">
        <f t="shared" si="116"/>
        <v>金币</v>
      </c>
      <c r="CI676" s="44"/>
      <c r="CJ676" s="44"/>
      <c r="CK676" s="44"/>
      <c r="CL676" s="44"/>
      <c r="CM676" s="44"/>
      <c r="CN676" s="44"/>
      <c r="CO676" s="44"/>
      <c r="CP676" s="44"/>
      <c r="CQ676" s="44"/>
    </row>
    <row r="677" spans="80:95" ht="16.5" x14ac:dyDescent="0.2">
      <c r="CB677" s="44">
        <v>674</v>
      </c>
      <c r="CC677" s="18">
        <f t="shared" si="112"/>
        <v>17</v>
      </c>
      <c r="CD677" s="18">
        <f t="shared" si="113"/>
        <v>1606019</v>
      </c>
      <c r="CE677" s="44" t="str">
        <f t="shared" si="114"/>
        <v>高级神器1配件5-34级</v>
      </c>
      <c r="CF677" s="43" t="s">
        <v>1061</v>
      </c>
      <c r="CG677" s="18">
        <f t="shared" si="115"/>
        <v>34</v>
      </c>
      <c r="CH677" s="18" t="str">
        <f t="shared" si="116"/>
        <v>金币</v>
      </c>
      <c r="CI677" s="44"/>
      <c r="CJ677" s="44"/>
      <c r="CK677" s="44"/>
      <c r="CL677" s="44"/>
      <c r="CM677" s="44"/>
      <c r="CN677" s="44"/>
      <c r="CO677" s="44"/>
      <c r="CP677" s="44"/>
      <c r="CQ677" s="44"/>
    </row>
    <row r="678" spans="80:95" ht="16.5" x14ac:dyDescent="0.2">
      <c r="CB678" s="44">
        <v>675</v>
      </c>
      <c r="CC678" s="18">
        <f t="shared" si="112"/>
        <v>17</v>
      </c>
      <c r="CD678" s="18">
        <f t="shared" si="113"/>
        <v>1606019</v>
      </c>
      <c r="CE678" s="44" t="str">
        <f t="shared" si="114"/>
        <v>高级神器1配件5-35级</v>
      </c>
      <c r="CF678" s="43" t="s">
        <v>1061</v>
      </c>
      <c r="CG678" s="18">
        <f t="shared" si="115"/>
        <v>35</v>
      </c>
      <c r="CH678" s="18" t="str">
        <f t="shared" si="116"/>
        <v>金币</v>
      </c>
      <c r="CI678" s="44"/>
      <c r="CJ678" s="44"/>
      <c r="CK678" s="44"/>
      <c r="CL678" s="44"/>
      <c r="CM678" s="44"/>
      <c r="CN678" s="44"/>
      <c r="CO678" s="44"/>
      <c r="CP678" s="44"/>
      <c r="CQ678" s="44"/>
    </row>
    <row r="679" spans="80:95" ht="16.5" x14ac:dyDescent="0.2">
      <c r="CB679" s="44">
        <v>676</v>
      </c>
      <c r="CC679" s="18">
        <f t="shared" si="112"/>
        <v>17</v>
      </c>
      <c r="CD679" s="18">
        <f t="shared" si="113"/>
        <v>1606019</v>
      </c>
      <c r="CE679" s="44" t="str">
        <f t="shared" si="114"/>
        <v>高级神器1配件5-36级</v>
      </c>
      <c r="CF679" s="43" t="s">
        <v>1061</v>
      </c>
      <c r="CG679" s="18">
        <f t="shared" si="115"/>
        <v>36</v>
      </c>
      <c r="CH679" s="18" t="str">
        <f t="shared" si="116"/>
        <v>金币</v>
      </c>
      <c r="CI679" s="44"/>
      <c r="CJ679" s="44"/>
      <c r="CK679" s="44"/>
      <c r="CL679" s="44"/>
      <c r="CM679" s="44"/>
      <c r="CN679" s="44"/>
      <c r="CO679" s="44"/>
      <c r="CP679" s="44"/>
      <c r="CQ679" s="44"/>
    </row>
    <row r="680" spans="80:95" ht="16.5" x14ac:dyDescent="0.2">
      <c r="CB680" s="44">
        <v>677</v>
      </c>
      <c r="CC680" s="18">
        <f t="shared" si="112"/>
        <v>17</v>
      </c>
      <c r="CD680" s="18">
        <f t="shared" si="113"/>
        <v>1606019</v>
      </c>
      <c r="CE680" s="44" t="str">
        <f t="shared" si="114"/>
        <v>高级神器1配件5-37级</v>
      </c>
      <c r="CF680" s="43" t="s">
        <v>1061</v>
      </c>
      <c r="CG680" s="18">
        <f t="shared" si="115"/>
        <v>37</v>
      </c>
      <c r="CH680" s="18" t="str">
        <f t="shared" si="116"/>
        <v>金币</v>
      </c>
      <c r="CI680" s="44"/>
      <c r="CJ680" s="44"/>
      <c r="CK680" s="44"/>
      <c r="CL680" s="44"/>
      <c r="CM680" s="44"/>
      <c r="CN680" s="44"/>
      <c r="CO680" s="44"/>
      <c r="CP680" s="44"/>
      <c r="CQ680" s="44"/>
    </row>
    <row r="681" spans="80:95" ht="16.5" x14ac:dyDescent="0.2">
      <c r="CB681" s="44">
        <v>678</v>
      </c>
      <c r="CC681" s="18">
        <f t="shared" si="112"/>
        <v>17</v>
      </c>
      <c r="CD681" s="18">
        <f t="shared" si="113"/>
        <v>1606019</v>
      </c>
      <c r="CE681" s="44" t="str">
        <f t="shared" si="114"/>
        <v>高级神器1配件5-38级</v>
      </c>
      <c r="CF681" s="43" t="s">
        <v>1061</v>
      </c>
      <c r="CG681" s="18">
        <f t="shared" si="115"/>
        <v>38</v>
      </c>
      <c r="CH681" s="18" t="str">
        <f t="shared" si="116"/>
        <v>金币</v>
      </c>
      <c r="CI681" s="44"/>
      <c r="CJ681" s="44"/>
      <c r="CK681" s="44"/>
      <c r="CL681" s="44"/>
      <c r="CM681" s="44"/>
      <c r="CN681" s="44"/>
      <c r="CO681" s="44"/>
      <c r="CP681" s="44"/>
      <c r="CQ681" s="44"/>
    </row>
    <row r="682" spans="80:95" ht="16.5" x14ac:dyDescent="0.2">
      <c r="CB682" s="44">
        <v>679</v>
      </c>
      <c r="CC682" s="18">
        <f t="shared" si="112"/>
        <v>17</v>
      </c>
      <c r="CD682" s="18">
        <f t="shared" si="113"/>
        <v>1606019</v>
      </c>
      <c r="CE682" s="44" t="str">
        <f t="shared" si="114"/>
        <v>高级神器1配件5-39级</v>
      </c>
      <c r="CF682" s="43" t="s">
        <v>1061</v>
      </c>
      <c r="CG682" s="18">
        <f t="shared" si="115"/>
        <v>39</v>
      </c>
      <c r="CH682" s="18" t="str">
        <f t="shared" si="116"/>
        <v>金币</v>
      </c>
      <c r="CI682" s="44"/>
      <c r="CJ682" s="44"/>
      <c r="CK682" s="44"/>
      <c r="CL682" s="44"/>
      <c r="CM682" s="44"/>
      <c r="CN682" s="44"/>
      <c r="CO682" s="44"/>
      <c r="CP682" s="44"/>
      <c r="CQ682" s="44"/>
    </row>
    <row r="683" spans="80:95" ht="16.5" x14ac:dyDescent="0.2">
      <c r="CB683" s="44">
        <v>680</v>
      </c>
      <c r="CC683" s="18">
        <f t="shared" si="112"/>
        <v>17</v>
      </c>
      <c r="CD683" s="18">
        <f t="shared" si="113"/>
        <v>1606019</v>
      </c>
      <c r="CE683" s="44" t="str">
        <f t="shared" si="114"/>
        <v>高级神器1配件5-40级</v>
      </c>
      <c r="CF683" s="43" t="s">
        <v>1061</v>
      </c>
      <c r="CG683" s="18">
        <f t="shared" si="115"/>
        <v>40</v>
      </c>
      <c r="CH683" s="18" t="str">
        <f t="shared" si="116"/>
        <v>金币</v>
      </c>
      <c r="CI683" s="44"/>
      <c r="CJ683" s="44"/>
      <c r="CK683" s="44"/>
      <c r="CL683" s="44"/>
      <c r="CM683" s="44"/>
      <c r="CN683" s="44"/>
      <c r="CO683" s="44"/>
      <c r="CP683" s="44"/>
      <c r="CQ683" s="44"/>
    </row>
    <row r="684" spans="80:95" ht="16.5" x14ac:dyDescent="0.2">
      <c r="CB684" s="44">
        <v>681</v>
      </c>
      <c r="CC684" s="18">
        <f t="shared" si="112"/>
        <v>18</v>
      </c>
      <c r="CD684" s="18">
        <f t="shared" si="113"/>
        <v>1606020</v>
      </c>
      <c r="CE684" s="44" t="str">
        <f t="shared" si="114"/>
        <v>高级神器1配件6-1级</v>
      </c>
      <c r="CF684" s="43" t="s">
        <v>1061</v>
      </c>
      <c r="CG684" s="18">
        <f t="shared" si="115"/>
        <v>1</v>
      </c>
      <c r="CH684" s="18" t="str">
        <f t="shared" si="116"/>
        <v>高级神器1配件6激活</v>
      </c>
      <c r="CI684" s="44"/>
      <c r="CJ684" s="44"/>
      <c r="CK684" s="44"/>
      <c r="CL684" s="44"/>
      <c r="CM684" s="44"/>
      <c r="CN684" s="44"/>
      <c r="CO684" s="44"/>
      <c r="CP684" s="44"/>
      <c r="CQ684" s="44"/>
    </row>
    <row r="685" spans="80:95" ht="16.5" x14ac:dyDescent="0.2">
      <c r="CB685" s="44">
        <v>682</v>
      </c>
      <c r="CC685" s="18">
        <f t="shared" si="112"/>
        <v>18</v>
      </c>
      <c r="CD685" s="18">
        <f t="shared" si="113"/>
        <v>1606020</v>
      </c>
      <c r="CE685" s="44" t="str">
        <f t="shared" si="114"/>
        <v>高级神器1配件6-2级</v>
      </c>
      <c r="CF685" s="43" t="s">
        <v>1061</v>
      </c>
      <c r="CG685" s="18">
        <f t="shared" si="115"/>
        <v>2</v>
      </c>
      <c r="CH685" s="18" t="str">
        <f t="shared" si="116"/>
        <v>金币</v>
      </c>
      <c r="CI685" s="44"/>
      <c r="CJ685" s="44"/>
      <c r="CK685" s="44"/>
      <c r="CL685" s="44"/>
      <c r="CM685" s="44"/>
      <c r="CN685" s="44"/>
      <c r="CO685" s="44"/>
      <c r="CP685" s="44"/>
      <c r="CQ685" s="44"/>
    </row>
    <row r="686" spans="80:95" ht="16.5" x14ac:dyDescent="0.2">
      <c r="CB686" s="44">
        <v>683</v>
      </c>
      <c r="CC686" s="18">
        <f t="shared" si="112"/>
        <v>18</v>
      </c>
      <c r="CD686" s="18">
        <f t="shared" si="113"/>
        <v>1606020</v>
      </c>
      <c r="CE686" s="44" t="str">
        <f t="shared" si="114"/>
        <v>高级神器1配件6-3级</v>
      </c>
      <c r="CF686" s="43" t="s">
        <v>1061</v>
      </c>
      <c r="CG686" s="18">
        <f t="shared" si="115"/>
        <v>3</v>
      </c>
      <c r="CH686" s="18" t="str">
        <f t="shared" si="116"/>
        <v>金币</v>
      </c>
      <c r="CI686" s="44"/>
      <c r="CJ686" s="44"/>
      <c r="CK686" s="44"/>
      <c r="CL686" s="44"/>
      <c r="CM686" s="44"/>
      <c r="CN686" s="44"/>
      <c r="CO686" s="44"/>
      <c r="CP686" s="44"/>
      <c r="CQ686" s="44"/>
    </row>
    <row r="687" spans="80:95" ht="16.5" x14ac:dyDescent="0.2">
      <c r="CB687" s="44">
        <v>684</v>
      </c>
      <c r="CC687" s="18">
        <f t="shared" si="112"/>
        <v>18</v>
      </c>
      <c r="CD687" s="18">
        <f t="shared" si="113"/>
        <v>1606020</v>
      </c>
      <c r="CE687" s="44" t="str">
        <f t="shared" si="114"/>
        <v>高级神器1配件6-4级</v>
      </c>
      <c r="CF687" s="43" t="s">
        <v>1061</v>
      </c>
      <c r="CG687" s="18">
        <f t="shared" si="115"/>
        <v>4</v>
      </c>
      <c r="CH687" s="18" t="str">
        <f t="shared" si="116"/>
        <v>金币</v>
      </c>
      <c r="CI687" s="44"/>
      <c r="CJ687" s="44"/>
      <c r="CK687" s="44"/>
      <c r="CL687" s="44"/>
      <c r="CM687" s="44"/>
      <c r="CN687" s="44"/>
      <c r="CO687" s="44"/>
      <c r="CP687" s="44"/>
      <c r="CQ687" s="44"/>
    </row>
    <row r="688" spans="80:95" ht="16.5" x14ac:dyDescent="0.2">
      <c r="CB688" s="44">
        <v>685</v>
      </c>
      <c r="CC688" s="18">
        <f t="shared" si="112"/>
        <v>18</v>
      </c>
      <c r="CD688" s="18">
        <f t="shared" si="113"/>
        <v>1606020</v>
      </c>
      <c r="CE688" s="44" t="str">
        <f t="shared" si="114"/>
        <v>高级神器1配件6-5级</v>
      </c>
      <c r="CF688" s="43" t="s">
        <v>1061</v>
      </c>
      <c r="CG688" s="18">
        <f t="shared" si="115"/>
        <v>5</v>
      </c>
      <c r="CH688" s="18" t="str">
        <f t="shared" si="116"/>
        <v>金币</v>
      </c>
      <c r="CI688" s="44"/>
      <c r="CJ688" s="44"/>
      <c r="CK688" s="44"/>
      <c r="CL688" s="44"/>
      <c r="CM688" s="44"/>
      <c r="CN688" s="44"/>
      <c r="CO688" s="44"/>
      <c r="CP688" s="44"/>
      <c r="CQ688" s="44"/>
    </row>
    <row r="689" spans="80:95" ht="16.5" x14ac:dyDescent="0.2">
      <c r="CB689" s="44">
        <v>686</v>
      </c>
      <c r="CC689" s="18">
        <f t="shared" si="112"/>
        <v>18</v>
      </c>
      <c r="CD689" s="18">
        <f t="shared" si="113"/>
        <v>1606020</v>
      </c>
      <c r="CE689" s="44" t="str">
        <f t="shared" si="114"/>
        <v>高级神器1配件6-6级</v>
      </c>
      <c r="CF689" s="43" t="s">
        <v>1061</v>
      </c>
      <c r="CG689" s="18">
        <f t="shared" si="115"/>
        <v>6</v>
      </c>
      <c r="CH689" s="18" t="str">
        <f t="shared" si="116"/>
        <v>金币</v>
      </c>
      <c r="CI689" s="44"/>
      <c r="CJ689" s="44"/>
      <c r="CK689" s="44"/>
      <c r="CL689" s="44"/>
      <c r="CM689" s="44"/>
      <c r="CN689" s="44"/>
      <c r="CO689" s="44"/>
      <c r="CP689" s="44"/>
      <c r="CQ689" s="44"/>
    </row>
    <row r="690" spans="80:95" ht="16.5" x14ac:dyDescent="0.2">
      <c r="CB690" s="44">
        <v>687</v>
      </c>
      <c r="CC690" s="18">
        <f t="shared" si="112"/>
        <v>18</v>
      </c>
      <c r="CD690" s="18">
        <f t="shared" si="113"/>
        <v>1606020</v>
      </c>
      <c r="CE690" s="44" t="str">
        <f t="shared" si="114"/>
        <v>高级神器1配件6-7级</v>
      </c>
      <c r="CF690" s="43" t="s">
        <v>1061</v>
      </c>
      <c r="CG690" s="18">
        <f t="shared" si="115"/>
        <v>7</v>
      </c>
      <c r="CH690" s="18" t="str">
        <f t="shared" si="116"/>
        <v>金币</v>
      </c>
      <c r="CI690" s="44"/>
      <c r="CJ690" s="44"/>
      <c r="CK690" s="44"/>
      <c r="CL690" s="44"/>
      <c r="CM690" s="44"/>
      <c r="CN690" s="44"/>
      <c r="CO690" s="44"/>
      <c r="CP690" s="44"/>
      <c r="CQ690" s="44"/>
    </row>
    <row r="691" spans="80:95" ht="16.5" x14ac:dyDescent="0.2">
      <c r="CB691" s="44">
        <v>688</v>
      </c>
      <c r="CC691" s="18">
        <f t="shared" si="112"/>
        <v>18</v>
      </c>
      <c r="CD691" s="18">
        <f t="shared" si="113"/>
        <v>1606020</v>
      </c>
      <c r="CE691" s="44" t="str">
        <f t="shared" si="114"/>
        <v>高级神器1配件6-8级</v>
      </c>
      <c r="CF691" s="43" t="s">
        <v>1061</v>
      </c>
      <c r="CG691" s="18">
        <f t="shared" si="115"/>
        <v>8</v>
      </c>
      <c r="CH691" s="18" t="str">
        <f t="shared" si="116"/>
        <v>金币</v>
      </c>
      <c r="CI691" s="44"/>
      <c r="CJ691" s="44"/>
      <c r="CK691" s="44"/>
      <c r="CL691" s="44"/>
      <c r="CM691" s="44"/>
      <c r="CN691" s="44"/>
      <c r="CO691" s="44"/>
      <c r="CP691" s="44"/>
      <c r="CQ691" s="44"/>
    </row>
    <row r="692" spans="80:95" ht="16.5" x14ac:dyDescent="0.2">
      <c r="CB692" s="44">
        <v>689</v>
      </c>
      <c r="CC692" s="18">
        <f t="shared" si="112"/>
        <v>18</v>
      </c>
      <c r="CD692" s="18">
        <f t="shared" si="113"/>
        <v>1606020</v>
      </c>
      <c r="CE692" s="44" t="str">
        <f t="shared" si="114"/>
        <v>高级神器1配件6-9级</v>
      </c>
      <c r="CF692" s="43" t="s">
        <v>1061</v>
      </c>
      <c r="CG692" s="18">
        <f t="shared" si="115"/>
        <v>9</v>
      </c>
      <c r="CH692" s="18" t="str">
        <f t="shared" si="116"/>
        <v>金币</v>
      </c>
      <c r="CI692" s="44"/>
      <c r="CJ692" s="44"/>
      <c r="CK692" s="44"/>
      <c r="CL692" s="44"/>
      <c r="CM692" s="44"/>
      <c r="CN692" s="44"/>
      <c r="CO692" s="44"/>
      <c r="CP692" s="44"/>
      <c r="CQ692" s="44"/>
    </row>
    <row r="693" spans="80:95" ht="16.5" x14ac:dyDescent="0.2">
      <c r="CB693" s="44">
        <v>690</v>
      </c>
      <c r="CC693" s="18">
        <f t="shared" si="112"/>
        <v>18</v>
      </c>
      <c r="CD693" s="18">
        <f t="shared" si="113"/>
        <v>1606020</v>
      </c>
      <c r="CE693" s="44" t="str">
        <f t="shared" si="114"/>
        <v>高级神器1配件6-10级</v>
      </c>
      <c r="CF693" s="43" t="s">
        <v>1061</v>
      </c>
      <c r="CG693" s="18">
        <f t="shared" si="115"/>
        <v>10</v>
      </c>
      <c r="CH693" s="18" t="str">
        <f t="shared" si="116"/>
        <v>金币</v>
      </c>
      <c r="CI693" s="44"/>
      <c r="CJ693" s="44"/>
      <c r="CK693" s="44"/>
      <c r="CL693" s="44"/>
      <c r="CM693" s="44"/>
      <c r="CN693" s="44"/>
      <c r="CO693" s="44"/>
      <c r="CP693" s="44"/>
      <c r="CQ693" s="44"/>
    </row>
    <row r="694" spans="80:95" ht="16.5" x14ac:dyDescent="0.2">
      <c r="CB694" s="44">
        <v>691</v>
      </c>
      <c r="CC694" s="18">
        <f t="shared" si="112"/>
        <v>18</v>
      </c>
      <c r="CD694" s="18">
        <f t="shared" si="113"/>
        <v>1606020</v>
      </c>
      <c r="CE694" s="44" t="str">
        <f t="shared" si="114"/>
        <v>高级神器1配件6-11级</v>
      </c>
      <c r="CF694" s="43" t="s">
        <v>1061</v>
      </c>
      <c r="CG694" s="18">
        <f t="shared" si="115"/>
        <v>11</v>
      </c>
      <c r="CH694" s="18" t="str">
        <f t="shared" si="116"/>
        <v>金币</v>
      </c>
      <c r="CI694" s="44"/>
      <c r="CJ694" s="44"/>
      <c r="CK694" s="44"/>
      <c r="CL694" s="44"/>
      <c r="CM694" s="44"/>
      <c r="CN694" s="44"/>
      <c r="CO694" s="44"/>
      <c r="CP694" s="44"/>
      <c r="CQ694" s="44"/>
    </row>
    <row r="695" spans="80:95" ht="16.5" x14ac:dyDescent="0.2">
      <c r="CB695" s="44">
        <v>692</v>
      </c>
      <c r="CC695" s="18">
        <f t="shared" si="112"/>
        <v>18</v>
      </c>
      <c r="CD695" s="18">
        <f t="shared" si="113"/>
        <v>1606020</v>
      </c>
      <c r="CE695" s="44" t="str">
        <f t="shared" si="114"/>
        <v>高级神器1配件6-12级</v>
      </c>
      <c r="CF695" s="43" t="s">
        <v>1061</v>
      </c>
      <c r="CG695" s="18">
        <f t="shared" si="115"/>
        <v>12</v>
      </c>
      <c r="CH695" s="18" t="str">
        <f t="shared" si="116"/>
        <v>金币</v>
      </c>
      <c r="CI695" s="44"/>
      <c r="CJ695" s="44"/>
      <c r="CK695" s="44"/>
      <c r="CL695" s="44"/>
      <c r="CM695" s="44"/>
      <c r="CN695" s="44"/>
      <c r="CO695" s="44"/>
      <c r="CP695" s="44"/>
      <c r="CQ695" s="44"/>
    </row>
    <row r="696" spans="80:95" ht="16.5" x14ac:dyDescent="0.2">
      <c r="CB696" s="44">
        <v>693</v>
      </c>
      <c r="CC696" s="18">
        <f t="shared" si="112"/>
        <v>18</v>
      </c>
      <c r="CD696" s="18">
        <f t="shared" si="113"/>
        <v>1606020</v>
      </c>
      <c r="CE696" s="44" t="str">
        <f t="shared" si="114"/>
        <v>高级神器1配件6-13级</v>
      </c>
      <c r="CF696" s="43" t="s">
        <v>1061</v>
      </c>
      <c r="CG696" s="18">
        <f t="shared" si="115"/>
        <v>13</v>
      </c>
      <c r="CH696" s="18" t="str">
        <f t="shared" si="116"/>
        <v>金币</v>
      </c>
      <c r="CI696" s="44"/>
      <c r="CJ696" s="44"/>
      <c r="CK696" s="44"/>
      <c r="CL696" s="44"/>
      <c r="CM696" s="44"/>
      <c r="CN696" s="44"/>
      <c r="CO696" s="44"/>
      <c r="CP696" s="44"/>
      <c r="CQ696" s="44"/>
    </row>
    <row r="697" spans="80:95" ht="16.5" x14ac:dyDescent="0.2">
      <c r="CB697" s="44">
        <v>694</v>
      </c>
      <c r="CC697" s="18">
        <f t="shared" si="112"/>
        <v>18</v>
      </c>
      <c r="CD697" s="18">
        <f t="shared" si="113"/>
        <v>1606020</v>
      </c>
      <c r="CE697" s="44" t="str">
        <f t="shared" si="114"/>
        <v>高级神器1配件6-14级</v>
      </c>
      <c r="CF697" s="43" t="s">
        <v>1061</v>
      </c>
      <c r="CG697" s="18">
        <f t="shared" si="115"/>
        <v>14</v>
      </c>
      <c r="CH697" s="18" t="str">
        <f t="shared" si="116"/>
        <v>金币</v>
      </c>
      <c r="CI697" s="44"/>
      <c r="CJ697" s="44"/>
      <c r="CK697" s="44"/>
      <c r="CL697" s="44"/>
      <c r="CM697" s="44"/>
      <c r="CN697" s="44"/>
      <c r="CO697" s="44"/>
      <c r="CP697" s="44"/>
      <c r="CQ697" s="44"/>
    </row>
    <row r="698" spans="80:95" ht="16.5" x14ac:dyDescent="0.2">
      <c r="CB698" s="44">
        <v>695</v>
      </c>
      <c r="CC698" s="18">
        <f t="shared" si="112"/>
        <v>18</v>
      </c>
      <c r="CD698" s="18">
        <f t="shared" si="113"/>
        <v>1606020</v>
      </c>
      <c r="CE698" s="44" t="str">
        <f t="shared" si="114"/>
        <v>高级神器1配件6-15级</v>
      </c>
      <c r="CF698" s="43" t="s">
        <v>1061</v>
      </c>
      <c r="CG698" s="18">
        <f t="shared" si="115"/>
        <v>15</v>
      </c>
      <c r="CH698" s="18" t="str">
        <f t="shared" si="116"/>
        <v>金币</v>
      </c>
      <c r="CI698" s="44"/>
      <c r="CJ698" s="44"/>
      <c r="CK698" s="44"/>
      <c r="CL698" s="44"/>
      <c r="CM698" s="44"/>
      <c r="CN698" s="44"/>
      <c r="CO698" s="44"/>
      <c r="CP698" s="44"/>
      <c r="CQ698" s="44"/>
    </row>
    <row r="699" spans="80:95" ht="16.5" x14ac:dyDescent="0.2">
      <c r="CB699" s="44">
        <v>696</v>
      </c>
      <c r="CC699" s="18">
        <f t="shared" si="112"/>
        <v>18</v>
      </c>
      <c r="CD699" s="18">
        <f t="shared" si="113"/>
        <v>1606020</v>
      </c>
      <c r="CE699" s="44" t="str">
        <f t="shared" si="114"/>
        <v>高级神器1配件6-16级</v>
      </c>
      <c r="CF699" s="43" t="s">
        <v>1061</v>
      </c>
      <c r="CG699" s="18">
        <f t="shared" si="115"/>
        <v>16</v>
      </c>
      <c r="CH699" s="18" t="str">
        <f t="shared" si="116"/>
        <v>金币</v>
      </c>
      <c r="CI699" s="44"/>
      <c r="CJ699" s="44"/>
      <c r="CK699" s="44"/>
      <c r="CL699" s="44"/>
      <c r="CM699" s="44"/>
      <c r="CN699" s="44"/>
      <c r="CO699" s="44"/>
      <c r="CP699" s="44"/>
      <c r="CQ699" s="44"/>
    </row>
    <row r="700" spans="80:95" ht="16.5" x14ac:dyDescent="0.2">
      <c r="CB700" s="44">
        <v>697</v>
      </c>
      <c r="CC700" s="18">
        <f t="shared" si="112"/>
        <v>18</v>
      </c>
      <c r="CD700" s="18">
        <f t="shared" si="113"/>
        <v>1606020</v>
      </c>
      <c r="CE700" s="44" t="str">
        <f t="shared" si="114"/>
        <v>高级神器1配件6-17级</v>
      </c>
      <c r="CF700" s="43" t="s">
        <v>1061</v>
      </c>
      <c r="CG700" s="18">
        <f t="shared" si="115"/>
        <v>17</v>
      </c>
      <c r="CH700" s="18" t="str">
        <f t="shared" si="116"/>
        <v>金币</v>
      </c>
      <c r="CI700" s="44"/>
      <c r="CJ700" s="44"/>
      <c r="CK700" s="44"/>
      <c r="CL700" s="44"/>
      <c r="CM700" s="44"/>
      <c r="CN700" s="44"/>
      <c r="CO700" s="44"/>
      <c r="CP700" s="44"/>
      <c r="CQ700" s="44"/>
    </row>
    <row r="701" spans="80:95" ht="16.5" x14ac:dyDescent="0.2">
      <c r="CB701" s="44">
        <v>698</v>
      </c>
      <c r="CC701" s="18">
        <f t="shared" si="112"/>
        <v>18</v>
      </c>
      <c r="CD701" s="18">
        <f t="shared" si="113"/>
        <v>1606020</v>
      </c>
      <c r="CE701" s="44" t="str">
        <f t="shared" si="114"/>
        <v>高级神器1配件6-18级</v>
      </c>
      <c r="CF701" s="43" t="s">
        <v>1061</v>
      </c>
      <c r="CG701" s="18">
        <f t="shared" si="115"/>
        <v>18</v>
      </c>
      <c r="CH701" s="18" t="str">
        <f t="shared" si="116"/>
        <v>金币</v>
      </c>
      <c r="CI701" s="44"/>
      <c r="CJ701" s="44"/>
      <c r="CK701" s="44"/>
      <c r="CL701" s="44"/>
      <c r="CM701" s="44"/>
      <c r="CN701" s="44"/>
      <c r="CO701" s="44"/>
      <c r="CP701" s="44"/>
      <c r="CQ701" s="44"/>
    </row>
    <row r="702" spans="80:95" ht="16.5" x14ac:dyDescent="0.2">
      <c r="CB702" s="44">
        <v>699</v>
      </c>
      <c r="CC702" s="18">
        <f t="shared" si="112"/>
        <v>18</v>
      </c>
      <c r="CD702" s="18">
        <f t="shared" si="113"/>
        <v>1606020</v>
      </c>
      <c r="CE702" s="44" t="str">
        <f t="shared" si="114"/>
        <v>高级神器1配件6-19级</v>
      </c>
      <c r="CF702" s="43" t="s">
        <v>1061</v>
      </c>
      <c r="CG702" s="18">
        <f t="shared" si="115"/>
        <v>19</v>
      </c>
      <c r="CH702" s="18" t="str">
        <f t="shared" si="116"/>
        <v>金币</v>
      </c>
      <c r="CI702" s="44"/>
      <c r="CJ702" s="44"/>
      <c r="CK702" s="44"/>
      <c r="CL702" s="44"/>
      <c r="CM702" s="44"/>
      <c r="CN702" s="44"/>
      <c r="CO702" s="44"/>
      <c r="CP702" s="44"/>
      <c r="CQ702" s="44"/>
    </row>
    <row r="703" spans="80:95" ht="16.5" x14ac:dyDescent="0.2">
      <c r="CB703" s="44">
        <v>700</v>
      </c>
      <c r="CC703" s="18">
        <f t="shared" si="112"/>
        <v>18</v>
      </c>
      <c r="CD703" s="18">
        <f t="shared" si="113"/>
        <v>1606020</v>
      </c>
      <c r="CE703" s="44" t="str">
        <f t="shared" si="114"/>
        <v>高级神器1配件6-20级</v>
      </c>
      <c r="CF703" s="43" t="s">
        <v>1061</v>
      </c>
      <c r="CG703" s="18">
        <f t="shared" si="115"/>
        <v>20</v>
      </c>
      <c r="CH703" s="18" t="str">
        <f t="shared" si="116"/>
        <v>金币</v>
      </c>
      <c r="CI703" s="44"/>
      <c r="CJ703" s="44"/>
      <c r="CK703" s="44"/>
      <c r="CL703" s="44"/>
      <c r="CM703" s="44"/>
      <c r="CN703" s="44"/>
      <c r="CO703" s="44"/>
      <c r="CP703" s="44"/>
      <c r="CQ703" s="44"/>
    </row>
    <row r="704" spans="80:95" ht="16.5" x14ac:dyDescent="0.2">
      <c r="CB704" s="44">
        <v>701</v>
      </c>
      <c r="CC704" s="18">
        <f t="shared" si="112"/>
        <v>18</v>
      </c>
      <c r="CD704" s="18">
        <f t="shared" si="113"/>
        <v>1606020</v>
      </c>
      <c r="CE704" s="44" t="str">
        <f t="shared" si="114"/>
        <v>高级神器1配件6-21级</v>
      </c>
      <c r="CF704" s="43" t="s">
        <v>1061</v>
      </c>
      <c r="CG704" s="18">
        <f t="shared" si="115"/>
        <v>21</v>
      </c>
      <c r="CH704" s="18" t="str">
        <f t="shared" si="116"/>
        <v>金币</v>
      </c>
      <c r="CI704" s="44"/>
      <c r="CJ704" s="44"/>
      <c r="CK704" s="44"/>
      <c r="CL704" s="44"/>
      <c r="CM704" s="44"/>
      <c r="CN704" s="44"/>
      <c r="CO704" s="44"/>
      <c r="CP704" s="44"/>
      <c r="CQ704" s="44"/>
    </row>
    <row r="705" spans="80:95" ht="16.5" x14ac:dyDescent="0.2">
      <c r="CB705" s="44">
        <v>702</v>
      </c>
      <c r="CC705" s="18">
        <f t="shared" si="112"/>
        <v>18</v>
      </c>
      <c r="CD705" s="18">
        <f t="shared" si="113"/>
        <v>1606020</v>
      </c>
      <c r="CE705" s="44" t="str">
        <f t="shared" si="114"/>
        <v>高级神器1配件6-22级</v>
      </c>
      <c r="CF705" s="43" t="s">
        <v>1061</v>
      </c>
      <c r="CG705" s="18">
        <f t="shared" si="115"/>
        <v>22</v>
      </c>
      <c r="CH705" s="18" t="str">
        <f t="shared" si="116"/>
        <v>金币</v>
      </c>
      <c r="CI705" s="44"/>
      <c r="CJ705" s="44"/>
      <c r="CK705" s="44"/>
      <c r="CL705" s="44"/>
      <c r="CM705" s="44"/>
      <c r="CN705" s="44"/>
      <c r="CO705" s="44"/>
      <c r="CP705" s="44"/>
      <c r="CQ705" s="44"/>
    </row>
    <row r="706" spans="80:95" ht="16.5" x14ac:dyDescent="0.2">
      <c r="CB706" s="44">
        <v>703</v>
      </c>
      <c r="CC706" s="18">
        <f t="shared" si="112"/>
        <v>18</v>
      </c>
      <c r="CD706" s="18">
        <f t="shared" si="113"/>
        <v>1606020</v>
      </c>
      <c r="CE706" s="44" t="str">
        <f t="shared" si="114"/>
        <v>高级神器1配件6-23级</v>
      </c>
      <c r="CF706" s="43" t="s">
        <v>1061</v>
      </c>
      <c r="CG706" s="18">
        <f t="shared" si="115"/>
        <v>23</v>
      </c>
      <c r="CH706" s="18" t="str">
        <f t="shared" si="116"/>
        <v>金币</v>
      </c>
      <c r="CI706" s="44"/>
      <c r="CJ706" s="44"/>
      <c r="CK706" s="44"/>
      <c r="CL706" s="44"/>
      <c r="CM706" s="44"/>
      <c r="CN706" s="44"/>
      <c r="CO706" s="44"/>
      <c r="CP706" s="44"/>
      <c r="CQ706" s="44"/>
    </row>
    <row r="707" spans="80:95" ht="16.5" x14ac:dyDescent="0.2">
      <c r="CB707" s="44">
        <v>704</v>
      </c>
      <c r="CC707" s="18">
        <f t="shared" si="112"/>
        <v>18</v>
      </c>
      <c r="CD707" s="18">
        <f t="shared" si="113"/>
        <v>1606020</v>
      </c>
      <c r="CE707" s="44" t="str">
        <f t="shared" si="114"/>
        <v>高级神器1配件6-24级</v>
      </c>
      <c r="CF707" s="43" t="s">
        <v>1061</v>
      </c>
      <c r="CG707" s="18">
        <f t="shared" si="115"/>
        <v>24</v>
      </c>
      <c r="CH707" s="18" t="str">
        <f t="shared" si="116"/>
        <v>金币</v>
      </c>
      <c r="CI707" s="44"/>
      <c r="CJ707" s="44"/>
      <c r="CK707" s="44"/>
      <c r="CL707" s="44"/>
      <c r="CM707" s="44"/>
      <c r="CN707" s="44"/>
      <c r="CO707" s="44"/>
      <c r="CP707" s="44"/>
      <c r="CQ707" s="44"/>
    </row>
    <row r="708" spans="80:95" ht="16.5" x14ac:dyDescent="0.2">
      <c r="CB708" s="44">
        <v>705</v>
      </c>
      <c r="CC708" s="18">
        <f t="shared" si="112"/>
        <v>18</v>
      </c>
      <c r="CD708" s="18">
        <f t="shared" si="113"/>
        <v>1606020</v>
      </c>
      <c r="CE708" s="44" t="str">
        <f t="shared" si="114"/>
        <v>高级神器1配件6-25级</v>
      </c>
      <c r="CF708" s="43" t="s">
        <v>1061</v>
      </c>
      <c r="CG708" s="18">
        <f t="shared" si="115"/>
        <v>25</v>
      </c>
      <c r="CH708" s="18" t="str">
        <f t="shared" si="116"/>
        <v>金币</v>
      </c>
      <c r="CI708" s="44"/>
      <c r="CJ708" s="44"/>
      <c r="CK708" s="44"/>
      <c r="CL708" s="44"/>
      <c r="CM708" s="44"/>
      <c r="CN708" s="44"/>
      <c r="CO708" s="44"/>
      <c r="CP708" s="44"/>
      <c r="CQ708" s="44"/>
    </row>
    <row r="709" spans="80:95" ht="16.5" x14ac:dyDescent="0.2">
      <c r="CB709" s="44">
        <v>706</v>
      </c>
      <c r="CC709" s="18">
        <f t="shared" ref="CC709:CC772" si="117">INT((CB709-1)/40)+1</f>
        <v>18</v>
      </c>
      <c r="CD709" s="18">
        <f t="shared" ref="CD709:CD772" si="118">INDEX($BQ$4:$BQ$33,CC709)</f>
        <v>1606020</v>
      </c>
      <c r="CE709" s="44" t="str">
        <f t="shared" ref="CE709:CE772" si="119">INDEX($BR$4:$BR$33,CC709)&amp;"-"&amp;CG709&amp;"级"</f>
        <v>高级神器1配件6-26级</v>
      </c>
      <c r="CF709" s="43" t="s">
        <v>1061</v>
      </c>
      <c r="CG709" s="18">
        <f t="shared" ref="CG709:CG772" si="120">MOD(CB709-1,40)+1</f>
        <v>26</v>
      </c>
      <c r="CH709" s="18" t="str">
        <f t="shared" ref="CH709:CH772" si="121">IF(CG709=1,INDEX($BR$4:$BR$33,CC709)&amp;"激活","金币")</f>
        <v>金币</v>
      </c>
      <c r="CI709" s="44"/>
      <c r="CJ709" s="44"/>
      <c r="CK709" s="44"/>
      <c r="CL709" s="44"/>
      <c r="CM709" s="44"/>
      <c r="CN709" s="44"/>
      <c r="CO709" s="44"/>
      <c r="CP709" s="44"/>
      <c r="CQ709" s="44"/>
    </row>
    <row r="710" spans="80:95" ht="16.5" x14ac:dyDescent="0.2">
      <c r="CB710" s="44">
        <v>707</v>
      </c>
      <c r="CC710" s="18">
        <f t="shared" si="117"/>
        <v>18</v>
      </c>
      <c r="CD710" s="18">
        <f t="shared" si="118"/>
        <v>1606020</v>
      </c>
      <c r="CE710" s="44" t="str">
        <f t="shared" si="119"/>
        <v>高级神器1配件6-27级</v>
      </c>
      <c r="CF710" s="43" t="s">
        <v>1061</v>
      </c>
      <c r="CG710" s="18">
        <f t="shared" si="120"/>
        <v>27</v>
      </c>
      <c r="CH710" s="18" t="str">
        <f t="shared" si="121"/>
        <v>金币</v>
      </c>
      <c r="CI710" s="44"/>
      <c r="CJ710" s="44"/>
      <c r="CK710" s="44"/>
      <c r="CL710" s="44"/>
      <c r="CM710" s="44"/>
      <c r="CN710" s="44"/>
      <c r="CO710" s="44"/>
      <c r="CP710" s="44"/>
      <c r="CQ710" s="44"/>
    </row>
    <row r="711" spans="80:95" ht="16.5" x14ac:dyDescent="0.2">
      <c r="CB711" s="44">
        <v>708</v>
      </c>
      <c r="CC711" s="18">
        <f t="shared" si="117"/>
        <v>18</v>
      </c>
      <c r="CD711" s="18">
        <f t="shared" si="118"/>
        <v>1606020</v>
      </c>
      <c r="CE711" s="44" t="str">
        <f t="shared" si="119"/>
        <v>高级神器1配件6-28级</v>
      </c>
      <c r="CF711" s="43" t="s">
        <v>1061</v>
      </c>
      <c r="CG711" s="18">
        <f t="shared" si="120"/>
        <v>28</v>
      </c>
      <c r="CH711" s="18" t="str">
        <f t="shared" si="121"/>
        <v>金币</v>
      </c>
      <c r="CI711" s="44"/>
      <c r="CJ711" s="44"/>
      <c r="CK711" s="44"/>
      <c r="CL711" s="44"/>
      <c r="CM711" s="44"/>
      <c r="CN711" s="44"/>
      <c r="CO711" s="44"/>
      <c r="CP711" s="44"/>
      <c r="CQ711" s="44"/>
    </row>
    <row r="712" spans="80:95" ht="16.5" x14ac:dyDescent="0.2">
      <c r="CB712" s="44">
        <v>709</v>
      </c>
      <c r="CC712" s="18">
        <f t="shared" si="117"/>
        <v>18</v>
      </c>
      <c r="CD712" s="18">
        <f t="shared" si="118"/>
        <v>1606020</v>
      </c>
      <c r="CE712" s="44" t="str">
        <f t="shared" si="119"/>
        <v>高级神器1配件6-29级</v>
      </c>
      <c r="CF712" s="43" t="s">
        <v>1061</v>
      </c>
      <c r="CG712" s="18">
        <f t="shared" si="120"/>
        <v>29</v>
      </c>
      <c r="CH712" s="18" t="str">
        <f t="shared" si="121"/>
        <v>金币</v>
      </c>
      <c r="CI712" s="44"/>
      <c r="CJ712" s="44"/>
      <c r="CK712" s="44"/>
      <c r="CL712" s="44"/>
      <c r="CM712" s="44"/>
      <c r="CN712" s="44"/>
      <c r="CO712" s="44"/>
      <c r="CP712" s="44"/>
      <c r="CQ712" s="44"/>
    </row>
    <row r="713" spans="80:95" ht="16.5" x14ac:dyDescent="0.2">
      <c r="CB713" s="44">
        <v>710</v>
      </c>
      <c r="CC713" s="18">
        <f t="shared" si="117"/>
        <v>18</v>
      </c>
      <c r="CD713" s="18">
        <f t="shared" si="118"/>
        <v>1606020</v>
      </c>
      <c r="CE713" s="44" t="str">
        <f t="shared" si="119"/>
        <v>高级神器1配件6-30级</v>
      </c>
      <c r="CF713" s="43" t="s">
        <v>1061</v>
      </c>
      <c r="CG713" s="18">
        <f t="shared" si="120"/>
        <v>30</v>
      </c>
      <c r="CH713" s="18" t="str">
        <f t="shared" si="121"/>
        <v>金币</v>
      </c>
      <c r="CI713" s="44"/>
      <c r="CJ713" s="44"/>
      <c r="CK713" s="44"/>
      <c r="CL713" s="44"/>
      <c r="CM713" s="44"/>
      <c r="CN713" s="44"/>
      <c r="CO713" s="44"/>
      <c r="CP713" s="44"/>
      <c r="CQ713" s="44"/>
    </row>
    <row r="714" spans="80:95" ht="16.5" x14ac:dyDescent="0.2">
      <c r="CB714" s="44">
        <v>711</v>
      </c>
      <c r="CC714" s="18">
        <f t="shared" si="117"/>
        <v>18</v>
      </c>
      <c r="CD714" s="18">
        <f t="shared" si="118"/>
        <v>1606020</v>
      </c>
      <c r="CE714" s="44" t="str">
        <f t="shared" si="119"/>
        <v>高级神器1配件6-31级</v>
      </c>
      <c r="CF714" s="43" t="s">
        <v>1061</v>
      </c>
      <c r="CG714" s="18">
        <f t="shared" si="120"/>
        <v>31</v>
      </c>
      <c r="CH714" s="18" t="str">
        <f t="shared" si="121"/>
        <v>金币</v>
      </c>
      <c r="CI714" s="44"/>
      <c r="CJ714" s="44"/>
      <c r="CK714" s="44"/>
      <c r="CL714" s="44"/>
      <c r="CM714" s="44"/>
      <c r="CN714" s="44"/>
      <c r="CO714" s="44"/>
      <c r="CP714" s="44"/>
      <c r="CQ714" s="44"/>
    </row>
    <row r="715" spans="80:95" ht="16.5" x14ac:dyDescent="0.2">
      <c r="CB715" s="44">
        <v>712</v>
      </c>
      <c r="CC715" s="18">
        <f t="shared" si="117"/>
        <v>18</v>
      </c>
      <c r="CD715" s="18">
        <f t="shared" si="118"/>
        <v>1606020</v>
      </c>
      <c r="CE715" s="44" t="str">
        <f t="shared" si="119"/>
        <v>高级神器1配件6-32级</v>
      </c>
      <c r="CF715" s="43" t="s">
        <v>1061</v>
      </c>
      <c r="CG715" s="18">
        <f t="shared" si="120"/>
        <v>32</v>
      </c>
      <c r="CH715" s="18" t="str">
        <f t="shared" si="121"/>
        <v>金币</v>
      </c>
      <c r="CI715" s="44"/>
      <c r="CJ715" s="44"/>
      <c r="CK715" s="44"/>
      <c r="CL715" s="44"/>
      <c r="CM715" s="44"/>
      <c r="CN715" s="44"/>
      <c r="CO715" s="44"/>
      <c r="CP715" s="44"/>
      <c r="CQ715" s="44"/>
    </row>
    <row r="716" spans="80:95" ht="16.5" x14ac:dyDescent="0.2">
      <c r="CB716" s="44">
        <v>713</v>
      </c>
      <c r="CC716" s="18">
        <f t="shared" si="117"/>
        <v>18</v>
      </c>
      <c r="CD716" s="18">
        <f t="shared" si="118"/>
        <v>1606020</v>
      </c>
      <c r="CE716" s="44" t="str">
        <f t="shared" si="119"/>
        <v>高级神器1配件6-33级</v>
      </c>
      <c r="CF716" s="43" t="s">
        <v>1061</v>
      </c>
      <c r="CG716" s="18">
        <f t="shared" si="120"/>
        <v>33</v>
      </c>
      <c r="CH716" s="18" t="str">
        <f t="shared" si="121"/>
        <v>金币</v>
      </c>
      <c r="CI716" s="44"/>
      <c r="CJ716" s="44"/>
      <c r="CK716" s="44"/>
      <c r="CL716" s="44"/>
      <c r="CM716" s="44"/>
      <c r="CN716" s="44"/>
      <c r="CO716" s="44"/>
      <c r="CP716" s="44"/>
      <c r="CQ716" s="44"/>
    </row>
    <row r="717" spans="80:95" ht="16.5" x14ac:dyDescent="0.2">
      <c r="CB717" s="44">
        <v>714</v>
      </c>
      <c r="CC717" s="18">
        <f t="shared" si="117"/>
        <v>18</v>
      </c>
      <c r="CD717" s="18">
        <f t="shared" si="118"/>
        <v>1606020</v>
      </c>
      <c r="CE717" s="44" t="str">
        <f t="shared" si="119"/>
        <v>高级神器1配件6-34级</v>
      </c>
      <c r="CF717" s="43" t="s">
        <v>1061</v>
      </c>
      <c r="CG717" s="18">
        <f t="shared" si="120"/>
        <v>34</v>
      </c>
      <c r="CH717" s="18" t="str">
        <f t="shared" si="121"/>
        <v>金币</v>
      </c>
      <c r="CI717" s="44"/>
      <c r="CJ717" s="44"/>
      <c r="CK717" s="44"/>
      <c r="CL717" s="44"/>
      <c r="CM717" s="44"/>
      <c r="CN717" s="44"/>
      <c r="CO717" s="44"/>
      <c r="CP717" s="44"/>
      <c r="CQ717" s="44"/>
    </row>
    <row r="718" spans="80:95" ht="16.5" x14ac:dyDescent="0.2">
      <c r="CB718" s="44">
        <v>715</v>
      </c>
      <c r="CC718" s="18">
        <f t="shared" si="117"/>
        <v>18</v>
      </c>
      <c r="CD718" s="18">
        <f t="shared" si="118"/>
        <v>1606020</v>
      </c>
      <c r="CE718" s="44" t="str">
        <f t="shared" si="119"/>
        <v>高级神器1配件6-35级</v>
      </c>
      <c r="CF718" s="43" t="s">
        <v>1061</v>
      </c>
      <c r="CG718" s="18">
        <f t="shared" si="120"/>
        <v>35</v>
      </c>
      <c r="CH718" s="18" t="str">
        <f t="shared" si="121"/>
        <v>金币</v>
      </c>
      <c r="CI718" s="44"/>
      <c r="CJ718" s="44"/>
      <c r="CK718" s="44"/>
      <c r="CL718" s="44"/>
      <c r="CM718" s="44"/>
      <c r="CN718" s="44"/>
      <c r="CO718" s="44"/>
      <c r="CP718" s="44"/>
      <c r="CQ718" s="44"/>
    </row>
    <row r="719" spans="80:95" ht="16.5" x14ac:dyDescent="0.2">
      <c r="CB719" s="44">
        <v>716</v>
      </c>
      <c r="CC719" s="18">
        <f t="shared" si="117"/>
        <v>18</v>
      </c>
      <c r="CD719" s="18">
        <f t="shared" si="118"/>
        <v>1606020</v>
      </c>
      <c r="CE719" s="44" t="str">
        <f t="shared" si="119"/>
        <v>高级神器1配件6-36级</v>
      </c>
      <c r="CF719" s="43" t="s">
        <v>1061</v>
      </c>
      <c r="CG719" s="18">
        <f t="shared" si="120"/>
        <v>36</v>
      </c>
      <c r="CH719" s="18" t="str">
        <f t="shared" si="121"/>
        <v>金币</v>
      </c>
      <c r="CI719" s="44"/>
      <c r="CJ719" s="44"/>
      <c r="CK719" s="44"/>
      <c r="CL719" s="44"/>
      <c r="CM719" s="44"/>
      <c r="CN719" s="44"/>
      <c r="CO719" s="44"/>
      <c r="CP719" s="44"/>
      <c r="CQ719" s="44"/>
    </row>
    <row r="720" spans="80:95" ht="16.5" x14ac:dyDescent="0.2">
      <c r="CB720" s="44">
        <v>717</v>
      </c>
      <c r="CC720" s="18">
        <f t="shared" si="117"/>
        <v>18</v>
      </c>
      <c r="CD720" s="18">
        <f t="shared" si="118"/>
        <v>1606020</v>
      </c>
      <c r="CE720" s="44" t="str">
        <f t="shared" si="119"/>
        <v>高级神器1配件6-37级</v>
      </c>
      <c r="CF720" s="43" t="s">
        <v>1061</v>
      </c>
      <c r="CG720" s="18">
        <f t="shared" si="120"/>
        <v>37</v>
      </c>
      <c r="CH720" s="18" t="str">
        <f t="shared" si="121"/>
        <v>金币</v>
      </c>
      <c r="CI720" s="44"/>
      <c r="CJ720" s="44"/>
      <c r="CK720" s="44"/>
      <c r="CL720" s="44"/>
      <c r="CM720" s="44"/>
      <c r="CN720" s="44"/>
      <c r="CO720" s="44"/>
      <c r="CP720" s="44"/>
      <c r="CQ720" s="44"/>
    </row>
    <row r="721" spans="80:95" ht="16.5" x14ac:dyDescent="0.2">
      <c r="CB721" s="44">
        <v>718</v>
      </c>
      <c r="CC721" s="18">
        <f t="shared" si="117"/>
        <v>18</v>
      </c>
      <c r="CD721" s="18">
        <f t="shared" si="118"/>
        <v>1606020</v>
      </c>
      <c r="CE721" s="44" t="str">
        <f t="shared" si="119"/>
        <v>高级神器1配件6-38级</v>
      </c>
      <c r="CF721" s="43" t="s">
        <v>1061</v>
      </c>
      <c r="CG721" s="18">
        <f t="shared" si="120"/>
        <v>38</v>
      </c>
      <c r="CH721" s="18" t="str">
        <f t="shared" si="121"/>
        <v>金币</v>
      </c>
      <c r="CI721" s="44"/>
      <c r="CJ721" s="44"/>
      <c r="CK721" s="44"/>
      <c r="CL721" s="44"/>
      <c r="CM721" s="44"/>
      <c r="CN721" s="44"/>
      <c r="CO721" s="44"/>
      <c r="CP721" s="44"/>
      <c r="CQ721" s="44"/>
    </row>
    <row r="722" spans="80:95" ht="16.5" x14ac:dyDescent="0.2">
      <c r="CB722" s="44">
        <v>719</v>
      </c>
      <c r="CC722" s="18">
        <f t="shared" si="117"/>
        <v>18</v>
      </c>
      <c r="CD722" s="18">
        <f t="shared" si="118"/>
        <v>1606020</v>
      </c>
      <c r="CE722" s="44" t="str">
        <f t="shared" si="119"/>
        <v>高级神器1配件6-39级</v>
      </c>
      <c r="CF722" s="43" t="s">
        <v>1061</v>
      </c>
      <c r="CG722" s="18">
        <f t="shared" si="120"/>
        <v>39</v>
      </c>
      <c r="CH722" s="18" t="str">
        <f t="shared" si="121"/>
        <v>金币</v>
      </c>
      <c r="CI722" s="44"/>
      <c r="CJ722" s="44"/>
      <c r="CK722" s="44"/>
      <c r="CL722" s="44"/>
      <c r="CM722" s="44"/>
      <c r="CN722" s="44"/>
      <c r="CO722" s="44"/>
      <c r="CP722" s="44"/>
      <c r="CQ722" s="44"/>
    </row>
    <row r="723" spans="80:95" ht="16.5" x14ac:dyDescent="0.2">
      <c r="CB723" s="44">
        <v>720</v>
      </c>
      <c r="CC723" s="18">
        <f t="shared" si="117"/>
        <v>18</v>
      </c>
      <c r="CD723" s="18">
        <f t="shared" si="118"/>
        <v>1606020</v>
      </c>
      <c r="CE723" s="44" t="str">
        <f t="shared" si="119"/>
        <v>高级神器1配件6-40级</v>
      </c>
      <c r="CF723" s="43" t="s">
        <v>1061</v>
      </c>
      <c r="CG723" s="18">
        <f t="shared" si="120"/>
        <v>40</v>
      </c>
      <c r="CH723" s="18" t="str">
        <f t="shared" si="121"/>
        <v>金币</v>
      </c>
      <c r="CI723" s="44"/>
      <c r="CJ723" s="44"/>
      <c r="CK723" s="44"/>
      <c r="CL723" s="44"/>
      <c r="CM723" s="44"/>
      <c r="CN723" s="44"/>
      <c r="CO723" s="44"/>
      <c r="CP723" s="44"/>
      <c r="CQ723" s="44"/>
    </row>
    <row r="724" spans="80:95" ht="16.5" x14ac:dyDescent="0.2">
      <c r="CB724" s="44">
        <v>721</v>
      </c>
      <c r="CC724" s="18">
        <f t="shared" si="117"/>
        <v>19</v>
      </c>
      <c r="CD724" s="18">
        <f t="shared" si="118"/>
        <v>1606021</v>
      </c>
      <c r="CE724" s="44" t="str">
        <f t="shared" si="119"/>
        <v>高级神器2配件1-1级</v>
      </c>
      <c r="CF724" s="43" t="s">
        <v>1061</v>
      </c>
      <c r="CG724" s="18">
        <f t="shared" si="120"/>
        <v>1</v>
      </c>
      <c r="CH724" s="18" t="str">
        <f t="shared" si="121"/>
        <v>高级神器2配件1激活</v>
      </c>
      <c r="CI724" s="44"/>
      <c r="CJ724" s="44"/>
      <c r="CK724" s="44"/>
      <c r="CL724" s="44"/>
      <c r="CM724" s="44"/>
      <c r="CN724" s="44"/>
      <c r="CO724" s="44"/>
      <c r="CP724" s="44"/>
      <c r="CQ724" s="44"/>
    </row>
    <row r="725" spans="80:95" ht="16.5" x14ac:dyDescent="0.2">
      <c r="CB725" s="44">
        <v>722</v>
      </c>
      <c r="CC725" s="18">
        <f t="shared" si="117"/>
        <v>19</v>
      </c>
      <c r="CD725" s="18">
        <f t="shared" si="118"/>
        <v>1606021</v>
      </c>
      <c r="CE725" s="44" t="str">
        <f t="shared" si="119"/>
        <v>高级神器2配件1-2级</v>
      </c>
      <c r="CF725" s="43" t="s">
        <v>1061</v>
      </c>
      <c r="CG725" s="18">
        <f t="shared" si="120"/>
        <v>2</v>
      </c>
      <c r="CH725" s="18" t="str">
        <f t="shared" si="121"/>
        <v>金币</v>
      </c>
      <c r="CI725" s="44"/>
      <c r="CJ725" s="44"/>
      <c r="CK725" s="44"/>
      <c r="CL725" s="44"/>
      <c r="CM725" s="44"/>
      <c r="CN725" s="44"/>
      <c r="CO725" s="44"/>
      <c r="CP725" s="44"/>
      <c r="CQ725" s="44"/>
    </row>
    <row r="726" spans="80:95" ht="16.5" x14ac:dyDescent="0.2">
      <c r="CB726" s="44">
        <v>723</v>
      </c>
      <c r="CC726" s="18">
        <f t="shared" si="117"/>
        <v>19</v>
      </c>
      <c r="CD726" s="18">
        <f t="shared" si="118"/>
        <v>1606021</v>
      </c>
      <c r="CE726" s="44" t="str">
        <f t="shared" si="119"/>
        <v>高级神器2配件1-3级</v>
      </c>
      <c r="CF726" s="43" t="s">
        <v>1061</v>
      </c>
      <c r="CG726" s="18">
        <f t="shared" si="120"/>
        <v>3</v>
      </c>
      <c r="CH726" s="18" t="str">
        <f t="shared" si="121"/>
        <v>金币</v>
      </c>
      <c r="CI726" s="44"/>
      <c r="CJ726" s="44"/>
      <c r="CK726" s="44"/>
      <c r="CL726" s="44"/>
      <c r="CM726" s="44"/>
      <c r="CN726" s="44"/>
      <c r="CO726" s="44"/>
      <c r="CP726" s="44"/>
      <c r="CQ726" s="44"/>
    </row>
    <row r="727" spans="80:95" ht="16.5" x14ac:dyDescent="0.2">
      <c r="CB727" s="44">
        <v>724</v>
      </c>
      <c r="CC727" s="18">
        <f t="shared" si="117"/>
        <v>19</v>
      </c>
      <c r="CD727" s="18">
        <f t="shared" si="118"/>
        <v>1606021</v>
      </c>
      <c r="CE727" s="44" t="str">
        <f t="shared" si="119"/>
        <v>高级神器2配件1-4级</v>
      </c>
      <c r="CF727" s="43" t="s">
        <v>1061</v>
      </c>
      <c r="CG727" s="18">
        <f t="shared" si="120"/>
        <v>4</v>
      </c>
      <c r="CH727" s="18" t="str">
        <f t="shared" si="121"/>
        <v>金币</v>
      </c>
      <c r="CI727" s="44"/>
      <c r="CJ727" s="44"/>
      <c r="CK727" s="44"/>
      <c r="CL727" s="44"/>
      <c r="CM727" s="44"/>
      <c r="CN727" s="44"/>
      <c r="CO727" s="44"/>
      <c r="CP727" s="44"/>
      <c r="CQ727" s="44"/>
    </row>
    <row r="728" spans="80:95" ht="16.5" x14ac:dyDescent="0.2">
      <c r="CB728" s="44">
        <v>725</v>
      </c>
      <c r="CC728" s="18">
        <f t="shared" si="117"/>
        <v>19</v>
      </c>
      <c r="CD728" s="18">
        <f t="shared" si="118"/>
        <v>1606021</v>
      </c>
      <c r="CE728" s="44" t="str">
        <f t="shared" si="119"/>
        <v>高级神器2配件1-5级</v>
      </c>
      <c r="CF728" s="43" t="s">
        <v>1061</v>
      </c>
      <c r="CG728" s="18">
        <f t="shared" si="120"/>
        <v>5</v>
      </c>
      <c r="CH728" s="18" t="str">
        <f t="shared" si="121"/>
        <v>金币</v>
      </c>
      <c r="CI728" s="44"/>
      <c r="CJ728" s="44"/>
      <c r="CK728" s="44"/>
      <c r="CL728" s="44"/>
      <c r="CM728" s="44"/>
      <c r="CN728" s="44"/>
      <c r="CO728" s="44"/>
      <c r="CP728" s="44"/>
      <c r="CQ728" s="44"/>
    </row>
    <row r="729" spans="80:95" ht="16.5" x14ac:dyDescent="0.2">
      <c r="CB729" s="44">
        <v>726</v>
      </c>
      <c r="CC729" s="18">
        <f t="shared" si="117"/>
        <v>19</v>
      </c>
      <c r="CD729" s="18">
        <f t="shared" si="118"/>
        <v>1606021</v>
      </c>
      <c r="CE729" s="44" t="str">
        <f t="shared" si="119"/>
        <v>高级神器2配件1-6级</v>
      </c>
      <c r="CF729" s="43" t="s">
        <v>1061</v>
      </c>
      <c r="CG729" s="18">
        <f t="shared" si="120"/>
        <v>6</v>
      </c>
      <c r="CH729" s="18" t="str">
        <f t="shared" si="121"/>
        <v>金币</v>
      </c>
      <c r="CI729" s="44"/>
      <c r="CJ729" s="44"/>
      <c r="CK729" s="44"/>
      <c r="CL729" s="44"/>
      <c r="CM729" s="44"/>
      <c r="CN729" s="44"/>
      <c r="CO729" s="44"/>
      <c r="CP729" s="44"/>
      <c r="CQ729" s="44"/>
    </row>
    <row r="730" spans="80:95" ht="16.5" x14ac:dyDescent="0.2">
      <c r="CB730" s="44">
        <v>727</v>
      </c>
      <c r="CC730" s="18">
        <f t="shared" si="117"/>
        <v>19</v>
      </c>
      <c r="CD730" s="18">
        <f t="shared" si="118"/>
        <v>1606021</v>
      </c>
      <c r="CE730" s="44" t="str">
        <f t="shared" si="119"/>
        <v>高级神器2配件1-7级</v>
      </c>
      <c r="CF730" s="43" t="s">
        <v>1061</v>
      </c>
      <c r="CG730" s="18">
        <f t="shared" si="120"/>
        <v>7</v>
      </c>
      <c r="CH730" s="18" t="str">
        <f t="shared" si="121"/>
        <v>金币</v>
      </c>
      <c r="CI730" s="44"/>
      <c r="CJ730" s="44"/>
      <c r="CK730" s="44"/>
      <c r="CL730" s="44"/>
      <c r="CM730" s="44"/>
      <c r="CN730" s="44"/>
      <c r="CO730" s="44"/>
      <c r="CP730" s="44"/>
      <c r="CQ730" s="44"/>
    </row>
    <row r="731" spans="80:95" ht="16.5" x14ac:dyDescent="0.2">
      <c r="CB731" s="44">
        <v>728</v>
      </c>
      <c r="CC731" s="18">
        <f t="shared" si="117"/>
        <v>19</v>
      </c>
      <c r="CD731" s="18">
        <f t="shared" si="118"/>
        <v>1606021</v>
      </c>
      <c r="CE731" s="44" t="str">
        <f t="shared" si="119"/>
        <v>高级神器2配件1-8级</v>
      </c>
      <c r="CF731" s="43" t="s">
        <v>1061</v>
      </c>
      <c r="CG731" s="18">
        <f t="shared" si="120"/>
        <v>8</v>
      </c>
      <c r="CH731" s="18" t="str">
        <f t="shared" si="121"/>
        <v>金币</v>
      </c>
      <c r="CI731" s="44"/>
      <c r="CJ731" s="44"/>
      <c r="CK731" s="44"/>
      <c r="CL731" s="44"/>
      <c r="CM731" s="44"/>
      <c r="CN731" s="44"/>
      <c r="CO731" s="44"/>
      <c r="CP731" s="44"/>
      <c r="CQ731" s="44"/>
    </row>
    <row r="732" spans="80:95" ht="16.5" x14ac:dyDescent="0.2">
      <c r="CB732" s="44">
        <v>729</v>
      </c>
      <c r="CC732" s="18">
        <f t="shared" si="117"/>
        <v>19</v>
      </c>
      <c r="CD732" s="18">
        <f t="shared" si="118"/>
        <v>1606021</v>
      </c>
      <c r="CE732" s="44" t="str">
        <f t="shared" si="119"/>
        <v>高级神器2配件1-9级</v>
      </c>
      <c r="CF732" s="43" t="s">
        <v>1061</v>
      </c>
      <c r="CG732" s="18">
        <f t="shared" si="120"/>
        <v>9</v>
      </c>
      <c r="CH732" s="18" t="str">
        <f t="shared" si="121"/>
        <v>金币</v>
      </c>
      <c r="CI732" s="44"/>
      <c r="CJ732" s="44"/>
      <c r="CK732" s="44"/>
      <c r="CL732" s="44"/>
      <c r="CM732" s="44"/>
      <c r="CN732" s="44"/>
      <c r="CO732" s="44"/>
      <c r="CP732" s="44"/>
      <c r="CQ732" s="44"/>
    </row>
    <row r="733" spans="80:95" ht="16.5" x14ac:dyDescent="0.2">
      <c r="CB733" s="44">
        <v>730</v>
      </c>
      <c r="CC733" s="18">
        <f t="shared" si="117"/>
        <v>19</v>
      </c>
      <c r="CD733" s="18">
        <f t="shared" si="118"/>
        <v>1606021</v>
      </c>
      <c r="CE733" s="44" t="str">
        <f t="shared" si="119"/>
        <v>高级神器2配件1-10级</v>
      </c>
      <c r="CF733" s="43" t="s">
        <v>1061</v>
      </c>
      <c r="CG733" s="18">
        <f t="shared" si="120"/>
        <v>10</v>
      </c>
      <c r="CH733" s="18" t="str">
        <f t="shared" si="121"/>
        <v>金币</v>
      </c>
      <c r="CI733" s="44"/>
      <c r="CJ733" s="44"/>
      <c r="CK733" s="44"/>
      <c r="CL733" s="44"/>
      <c r="CM733" s="44"/>
      <c r="CN733" s="44"/>
      <c r="CO733" s="44"/>
      <c r="CP733" s="44"/>
      <c r="CQ733" s="44"/>
    </row>
    <row r="734" spans="80:95" ht="16.5" x14ac:dyDescent="0.2">
      <c r="CB734" s="44">
        <v>731</v>
      </c>
      <c r="CC734" s="18">
        <f t="shared" si="117"/>
        <v>19</v>
      </c>
      <c r="CD734" s="18">
        <f t="shared" si="118"/>
        <v>1606021</v>
      </c>
      <c r="CE734" s="44" t="str">
        <f t="shared" si="119"/>
        <v>高级神器2配件1-11级</v>
      </c>
      <c r="CF734" s="43" t="s">
        <v>1061</v>
      </c>
      <c r="CG734" s="18">
        <f t="shared" si="120"/>
        <v>11</v>
      </c>
      <c r="CH734" s="18" t="str">
        <f t="shared" si="121"/>
        <v>金币</v>
      </c>
      <c r="CI734" s="44"/>
      <c r="CJ734" s="44"/>
      <c r="CK734" s="44"/>
      <c r="CL734" s="44"/>
      <c r="CM734" s="44"/>
      <c r="CN734" s="44"/>
      <c r="CO734" s="44"/>
      <c r="CP734" s="44"/>
      <c r="CQ734" s="44"/>
    </row>
    <row r="735" spans="80:95" ht="16.5" x14ac:dyDescent="0.2">
      <c r="CB735" s="44">
        <v>732</v>
      </c>
      <c r="CC735" s="18">
        <f t="shared" si="117"/>
        <v>19</v>
      </c>
      <c r="CD735" s="18">
        <f t="shared" si="118"/>
        <v>1606021</v>
      </c>
      <c r="CE735" s="44" t="str">
        <f t="shared" si="119"/>
        <v>高级神器2配件1-12级</v>
      </c>
      <c r="CF735" s="43" t="s">
        <v>1061</v>
      </c>
      <c r="CG735" s="18">
        <f t="shared" si="120"/>
        <v>12</v>
      </c>
      <c r="CH735" s="18" t="str">
        <f t="shared" si="121"/>
        <v>金币</v>
      </c>
      <c r="CI735" s="44"/>
      <c r="CJ735" s="44"/>
      <c r="CK735" s="44"/>
      <c r="CL735" s="44"/>
      <c r="CM735" s="44"/>
      <c r="CN735" s="44"/>
      <c r="CO735" s="44"/>
      <c r="CP735" s="44"/>
      <c r="CQ735" s="44"/>
    </row>
    <row r="736" spans="80:95" ht="16.5" x14ac:dyDescent="0.2">
      <c r="CB736" s="44">
        <v>733</v>
      </c>
      <c r="CC736" s="18">
        <f t="shared" si="117"/>
        <v>19</v>
      </c>
      <c r="CD736" s="18">
        <f t="shared" si="118"/>
        <v>1606021</v>
      </c>
      <c r="CE736" s="44" t="str">
        <f t="shared" si="119"/>
        <v>高级神器2配件1-13级</v>
      </c>
      <c r="CF736" s="43" t="s">
        <v>1061</v>
      </c>
      <c r="CG736" s="18">
        <f t="shared" si="120"/>
        <v>13</v>
      </c>
      <c r="CH736" s="18" t="str">
        <f t="shared" si="121"/>
        <v>金币</v>
      </c>
      <c r="CI736" s="44"/>
      <c r="CJ736" s="44"/>
      <c r="CK736" s="44"/>
      <c r="CL736" s="44"/>
      <c r="CM736" s="44"/>
      <c r="CN736" s="44"/>
      <c r="CO736" s="44"/>
      <c r="CP736" s="44"/>
      <c r="CQ736" s="44"/>
    </row>
    <row r="737" spans="80:95" ht="16.5" x14ac:dyDescent="0.2">
      <c r="CB737" s="44">
        <v>734</v>
      </c>
      <c r="CC737" s="18">
        <f t="shared" si="117"/>
        <v>19</v>
      </c>
      <c r="CD737" s="18">
        <f t="shared" si="118"/>
        <v>1606021</v>
      </c>
      <c r="CE737" s="44" t="str">
        <f t="shared" si="119"/>
        <v>高级神器2配件1-14级</v>
      </c>
      <c r="CF737" s="43" t="s">
        <v>1061</v>
      </c>
      <c r="CG737" s="18">
        <f t="shared" si="120"/>
        <v>14</v>
      </c>
      <c r="CH737" s="18" t="str">
        <f t="shared" si="121"/>
        <v>金币</v>
      </c>
      <c r="CI737" s="44"/>
      <c r="CJ737" s="44"/>
      <c r="CK737" s="44"/>
      <c r="CL737" s="44"/>
      <c r="CM737" s="44"/>
      <c r="CN737" s="44"/>
      <c r="CO737" s="44"/>
      <c r="CP737" s="44"/>
      <c r="CQ737" s="44"/>
    </row>
    <row r="738" spans="80:95" ht="16.5" x14ac:dyDescent="0.2">
      <c r="CB738" s="44">
        <v>735</v>
      </c>
      <c r="CC738" s="18">
        <f t="shared" si="117"/>
        <v>19</v>
      </c>
      <c r="CD738" s="18">
        <f t="shared" si="118"/>
        <v>1606021</v>
      </c>
      <c r="CE738" s="44" t="str">
        <f t="shared" si="119"/>
        <v>高级神器2配件1-15级</v>
      </c>
      <c r="CF738" s="43" t="s">
        <v>1061</v>
      </c>
      <c r="CG738" s="18">
        <f t="shared" si="120"/>
        <v>15</v>
      </c>
      <c r="CH738" s="18" t="str">
        <f t="shared" si="121"/>
        <v>金币</v>
      </c>
      <c r="CI738" s="44"/>
      <c r="CJ738" s="44"/>
      <c r="CK738" s="44"/>
      <c r="CL738" s="44"/>
      <c r="CM738" s="44"/>
      <c r="CN738" s="44"/>
      <c r="CO738" s="44"/>
      <c r="CP738" s="44"/>
      <c r="CQ738" s="44"/>
    </row>
    <row r="739" spans="80:95" ht="16.5" x14ac:dyDescent="0.2">
      <c r="CB739" s="44">
        <v>736</v>
      </c>
      <c r="CC739" s="18">
        <f t="shared" si="117"/>
        <v>19</v>
      </c>
      <c r="CD739" s="18">
        <f t="shared" si="118"/>
        <v>1606021</v>
      </c>
      <c r="CE739" s="44" t="str">
        <f t="shared" si="119"/>
        <v>高级神器2配件1-16级</v>
      </c>
      <c r="CF739" s="43" t="s">
        <v>1061</v>
      </c>
      <c r="CG739" s="18">
        <f t="shared" si="120"/>
        <v>16</v>
      </c>
      <c r="CH739" s="18" t="str">
        <f t="shared" si="121"/>
        <v>金币</v>
      </c>
      <c r="CI739" s="44"/>
      <c r="CJ739" s="44"/>
      <c r="CK739" s="44"/>
      <c r="CL739" s="44"/>
      <c r="CM739" s="44"/>
      <c r="CN739" s="44"/>
      <c r="CO739" s="44"/>
      <c r="CP739" s="44"/>
      <c r="CQ739" s="44"/>
    </row>
    <row r="740" spans="80:95" ht="16.5" x14ac:dyDescent="0.2">
      <c r="CB740" s="44">
        <v>737</v>
      </c>
      <c r="CC740" s="18">
        <f t="shared" si="117"/>
        <v>19</v>
      </c>
      <c r="CD740" s="18">
        <f t="shared" si="118"/>
        <v>1606021</v>
      </c>
      <c r="CE740" s="44" t="str">
        <f t="shared" si="119"/>
        <v>高级神器2配件1-17级</v>
      </c>
      <c r="CF740" s="43" t="s">
        <v>1061</v>
      </c>
      <c r="CG740" s="18">
        <f t="shared" si="120"/>
        <v>17</v>
      </c>
      <c r="CH740" s="18" t="str">
        <f t="shared" si="121"/>
        <v>金币</v>
      </c>
      <c r="CI740" s="44"/>
      <c r="CJ740" s="44"/>
      <c r="CK740" s="44"/>
      <c r="CL740" s="44"/>
      <c r="CM740" s="44"/>
      <c r="CN740" s="44"/>
      <c r="CO740" s="44"/>
      <c r="CP740" s="44"/>
      <c r="CQ740" s="44"/>
    </row>
    <row r="741" spans="80:95" ht="16.5" x14ac:dyDescent="0.2">
      <c r="CB741" s="44">
        <v>738</v>
      </c>
      <c r="CC741" s="18">
        <f t="shared" si="117"/>
        <v>19</v>
      </c>
      <c r="CD741" s="18">
        <f t="shared" si="118"/>
        <v>1606021</v>
      </c>
      <c r="CE741" s="44" t="str">
        <f t="shared" si="119"/>
        <v>高级神器2配件1-18级</v>
      </c>
      <c r="CF741" s="43" t="s">
        <v>1061</v>
      </c>
      <c r="CG741" s="18">
        <f t="shared" si="120"/>
        <v>18</v>
      </c>
      <c r="CH741" s="18" t="str">
        <f t="shared" si="121"/>
        <v>金币</v>
      </c>
      <c r="CI741" s="44"/>
      <c r="CJ741" s="44"/>
      <c r="CK741" s="44"/>
      <c r="CL741" s="44"/>
      <c r="CM741" s="44"/>
      <c r="CN741" s="44"/>
      <c r="CO741" s="44"/>
      <c r="CP741" s="44"/>
      <c r="CQ741" s="44"/>
    </row>
    <row r="742" spans="80:95" ht="16.5" x14ac:dyDescent="0.2">
      <c r="CB742" s="44">
        <v>739</v>
      </c>
      <c r="CC742" s="18">
        <f t="shared" si="117"/>
        <v>19</v>
      </c>
      <c r="CD742" s="18">
        <f t="shared" si="118"/>
        <v>1606021</v>
      </c>
      <c r="CE742" s="44" t="str">
        <f t="shared" si="119"/>
        <v>高级神器2配件1-19级</v>
      </c>
      <c r="CF742" s="43" t="s">
        <v>1061</v>
      </c>
      <c r="CG742" s="18">
        <f t="shared" si="120"/>
        <v>19</v>
      </c>
      <c r="CH742" s="18" t="str">
        <f t="shared" si="121"/>
        <v>金币</v>
      </c>
      <c r="CI742" s="44"/>
      <c r="CJ742" s="44"/>
      <c r="CK742" s="44"/>
      <c r="CL742" s="44"/>
      <c r="CM742" s="44"/>
      <c r="CN742" s="44"/>
      <c r="CO742" s="44"/>
      <c r="CP742" s="44"/>
      <c r="CQ742" s="44"/>
    </row>
    <row r="743" spans="80:95" ht="16.5" x14ac:dyDescent="0.2">
      <c r="CB743" s="44">
        <v>740</v>
      </c>
      <c r="CC743" s="18">
        <f t="shared" si="117"/>
        <v>19</v>
      </c>
      <c r="CD743" s="18">
        <f t="shared" si="118"/>
        <v>1606021</v>
      </c>
      <c r="CE743" s="44" t="str">
        <f t="shared" si="119"/>
        <v>高级神器2配件1-20级</v>
      </c>
      <c r="CF743" s="43" t="s">
        <v>1061</v>
      </c>
      <c r="CG743" s="18">
        <f t="shared" si="120"/>
        <v>20</v>
      </c>
      <c r="CH743" s="18" t="str">
        <f t="shared" si="121"/>
        <v>金币</v>
      </c>
      <c r="CI743" s="44"/>
      <c r="CJ743" s="44"/>
      <c r="CK743" s="44"/>
      <c r="CL743" s="44"/>
      <c r="CM743" s="44"/>
      <c r="CN743" s="44"/>
      <c r="CO743" s="44"/>
      <c r="CP743" s="44"/>
      <c r="CQ743" s="44"/>
    </row>
    <row r="744" spans="80:95" ht="16.5" x14ac:dyDescent="0.2">
      <c r="CB744" s="44">
        <v>741</v>
      </c>
      <c r="CC744" s="18">
        <f t="shared" si="117"/>
        <v>19</v>
      </c>
      <c r="CD744" s="18">
        <f t="shared" si="118"/>
        <v>1606021</v>
      </c>
      <c r="CE744" s="44" t="str">
        <f t="shared" si="119"/>
        <v>高级神器2配件1-21级</v>
      </c>
      <c r="CF744" s="43" t="s">
        <v>1061</v>
      </c>
      <c r="CG744" s="18">
        <f t="shared" si="120"/>
        <v>21</v>
      </c>
      <c r="CH744" s="18" t="str">
        <f t="shared" si="121"/>
        <v>金币</v>
      </c>
      <c r="CI744" s="44"/>
      <c r="CJ744" s="44"/>
      <c r="CK744" s="44"/>
      <c r="CL744" s="44"/>
      <c r="CM744" s="44"/>
      <c r="CN744" s="44"/>
      <c r="CO744" s="44"/>
      <c r="CP744" s="44"/>
      <c r="CQ744" s="44"/>
    </row>
    <row r="745" spans="80:95" ht="16.5" x14ac:dyDescent="0.2">
      <c r="CB745" s="44">
        <v>742</v>
      </c>
      <c r="CC745" s="18">
        <f t="shared" si="117"/>
        <v>19</v>
      </c>
      <c r="CD745" s="18">
        <f t="shared" si="118"/>
        <v>1606021</v>
      </c>
      <c r="CE745" s="44" t="str">
        <f t="shared" si="119"/>
        <v>高级神器2配件1-22级</v>
      </c>
      <c r="CF745" s="43" t="s">
        <v>1061</v>
      </c>
      <c r="CG745" s="18">
        <f t="shared" si="120"/>
        <v>22</v>
      </c>
      <c r="CH745" s="18" t="str">
        <f t="shared" si="121"/>
        <v>金币</v>
      </c>
      <c r="CI745" s="44"/>
      <c r="CJ745" s="44"/>
      <c r="CK745" s="44"/>
      <c r="CL745" s="44"/>
      <c r="CM745" s="44"/>
      <c r="CN745" s="44"/>
      <c r="CO745" s="44"/>
      <c r="CP745" s="44"/>
      <c r="CQ745" s="44"/>
    </row>
    <row r="746" spans="80:95" ht="16.5" x14ac:dyDescent="0.2">
      <c r="CB746" s="44">
        <v>743</v>
      </c>
      <c r="CC746" s="18">
        <f t="shared" si="117"/>
        <v>19</v>
      </c>
      <c r="CD746" s="18">
        <f t="shared" si="118"/>
        <v>1606021</v>
      </c>
      <c r="CE746" s="44" t="str">
        <f t="shared" si="119"/>
        <v>高级神器2配件1-23级</v>
      </c>
      <c r="CF746" s="43" t="s">
        <v>1061</v>
      </c>
      <c r="CG746" s="18">
        <f t="shared" si="120"/>
        <v>23</v>
      </c>
      <c r="CH746" s="18" t="str">
        <f t="shared" si="121"/>
        <v>金币</v>
      </c>
      <c r="CI746" s="44"/>
      <c r="CJ746" s="44"/>
      <c r="CK746" s="44"/>
      <c r="CL746" s="44"/>
      <c r="CM746" s="44"/>
      <c r="CN746" s="44"/>
      <c r="CO746" s="44"/>
      <c r="CP746" s="44"/>
      <c r="CQ746" s="44"/>
    </row>
    <row r="747" spans="80:95" ht="16.5" x14ac:dyDescent="0.2">
      <c r="CB747" s="44">
        <v>744</v>
      </c>
      <c r="CC747" s="18">
        <f t="shared" si="117"/>
        <v>19</v>
      </c>
      <c r="CD747" s="18">
        <f t="shared" si="118"/>
        <v>1606021</v>
      </c>
      <c r="CE747" s="44" t="str">
        <f t="shared" si="119"/>
        <v>高级神器2配件1-24级</v>
      </c>
      <c r="CF747" s="43" t="s">
        <v>1061</v>
      </c>
      <c r="CG747" s="18">
        <f t="shared" si="120"/>
        <v>24</v>
      </c>
      <c r="CH747" s="18" t="str">
        <f t="shared" si="121"/>
        <v>金币</v>
      </c>
      <c r="CI747" s="44"/>
      <c r="CJ747" s="44"/>
      <c r="CK747" s="44"/>
      <c r="CL747" s="44"/>
      <c r="CM747" s="44"/>
      <c r="CN747" s="44"/>
      <c r="CO747" s="44"/>
      <c r="CP747" s="44"/>
      <c r="CQ747" s="44"/>
    </row>
    <row r="748" spans="80:95" ht="16.5" x14ac:dyDescent="0.2">
      <c r="CB748" s="44">
        <v>745</v>
      </c>
      <c r="CC748" s="18">
        <f t="shared" si="117"/>
        <v>19</v>
      </c>
      <c r="CD748" s="18">
        <f t="shared" si="118"/>
        <v>1606021</v>
      </c>
      <c r="CE748" s="44" t="str">
        <f t="shared" si="119"/>
        <v>高级神器2配件1-25级</v>
      </c>
      <c r="CF748" s="43" t="s">
        <v>1061</v>
      </c>
      <c r="CG748" s="18">
        <f t="shared" si="120"/>
        <v>25</v>
      </c>
      <c r="CH748" s="18" t="str">
        <f t="shared" si="121"/>
        <v>金币</v>
      </c>
      <c r="CI748" s="44"/>
      <c r="CJ748" s="44"/>
      <c r="CK748" s="44"/>
      <c r="CL748" s="44"/>
      <c r="CM748" s="44"/>
      <c r="CN748" s="44"/>
      <c r="CO748" s="44"/>
      <c r="CP748" s="44"/>
      <c r="CQ748" s="44"/>
    </row>
    <row r="749" spans="80:95" ht="16.5" x14ac:dyDescent="0.2">
      <c r="CB749" s="44">
        <v>746</v>
      </c>
      <c r="CC749" s="18">
        <f t="shared" si="117"/>
        <v>19</v>
      </c>
      <c r="CD749" s="18">
        <f t="shared" si="118"/>
        <v>1606021</v>
      </c>
      <c r="CE749" s="44" t="str">
        <f t="shared" si="119"/>
        <v>高级神器2配件1-26级</v>
      </c>
      <c r="CF749" s="43" t="s">
        <v>1061</v>
      </c>
      <c r="CG749" s="18">
        <f t="shared" si="120"/>
        <v>26</v>
      </c>
      <c r="CH749" s="18" t="str">
        <f t="shared" si="121"/>
        <v>金币</v>
      </c>
      <c r="CI749" s="44"/>
      <c r="CJ749" s="44"/>
      <c r="CK749" s="44"/>
      <c r="CL749" s="44"/>
      <c r="CM749" s="44"/>
      <c r="CN749" s="44"/>
      <c r="CO749" s="44"/>
      <c r="CP749" s="44"/>
      <c r="CQ749" s="44"/>
    </row>
    <row r="750" spans="80:95" ht="16.5" x14ac:dyDescent="0.2">
      <c r="CB750" s="44">
        <v>747</v>
      </c>
      <c r="CC750" s="18">
        <f t="shared" si="117"/>
        <v>19</v>
      </c>
      <c r="CD750" s="18">
        <f t="shared" si="118"/>
        <v>1606021</v>
      </c>
      <c r="CE750" s="44" t="str">
        <f t="shared" si="119"/>
        <v>高级神器2配件1-27级</v>
      </c>
      <c r="CF750" s="43" t="s">
        <v>1061</v>
      </c>
      <c r="CG750" s="18">
        <f t="shared" si="120"/>
        <v>27</v>
      </c>
      <c r="CH750" s="18" t="str">
        <f t="shared" si="121"/>
        <v>金币</v>
      </c>
      <c r="CI750" s="44"/>
      <c r="CJ750" s="44"/>
      <c r="CK750" s="44"/>
      <c r="CL750" s="44"/>
      <c r="CM750" s="44"/>
      <c r="CN750" s="44"/>
      <c r="CO750" s="44"/>
      <c r="CP750" s="44"/>
      <c r="CQ750" s="44"/>
    </row>
    <row r="751" spans="80:95" ht="16.5" x14ac:dyDescent="0.2">
      <c r="CB751" s="44">
        <v>748</v>
      </c>
      <c r="CC751" s="18">
        <f t="shared" si="117"/>
        <v>19</v>
      </c>
      <c r="CD751" s="18">
        <f t="shared" si="118"/>
        <v>1606021</v>
      </c>
      <c r="CE751" s="44" t="str">
        <f t="shared" si="119"/>
        <v>高级神器2配件1-28级</v>
      </c>
      <c r="CF751" s="43" t="s">
        <v>1061</v>
      </c>
      <c r="CG751" s="18">
        <f t="shared" si="120"/>
        <v>28</v>
      </c>
      <c r="CH751" s="18" t="str">
        <f t="shared" si="121"/>
        <v>金币</v>
      </c>
      <c r="CI751" s="44"/>
      <c r="CJ751" s="44"/>
      <c r="CK751" s="44"/>
      <c r="CL751" s="44"/>
      <c r="CM751" s="44"/>
      <c r="CN751" s="44"/>
      <c r="CO751" s="44"/>
      <c r="CP751" s="44"/>
      <c r="CQ751" s="44"/>
    </row>
    <row r="752" spans="80:95" ht="16.5" x14ac:dyDescent="0.2">
      <c r="CB752" s="44">
        <v>749</v>
      </c>
      <c r="CC752" s="18">
        <f t="shared" si="117"/>
        <v>19</v>
      </c>
      <c r="CD752" s="18">
        <f t="shared" si="118"/>
        <v>1606021</v>
      </c>
      <c r="CE752" s="44" t="str">
        <f t="shared" si="119"/>
        <v>高级神器2配件1-29级</v>
      </c>
      <c r="CF752" s="43" t="s">
        <v>1061</v>
      </c>
      <c r="CG752" s="18">
        <f t="shared" si="120"/>
        <v>29</v>
      </c>
      <c r="CH752" s="18" t="str">
        <f t="shared" si="121"/>
        <v>金币</v>
      </c>
      <c r="CI752" s="44"/>
      <c r="CJ752" s="44"/>
      <c r="CK752" s="44"/>
      <c r="CL752" s="44"/>
      <c r="CM752" s="44"/>
      <c r="CN752" s="44"/>
      <c r="CO752" s="44"/>
      <c r="CP752" s="44"/>
      <c r="CQ752" s="44"/>
    </row>
    <row r="753" spans="80:95" ht="16.5" x14ac:dyDescent="0.2">
      <c r="CB753" s="44">
        <v>750</v>
      </c>
      <c r="CC753" s="18">
        <f t="shared" si="117"/>
        <v>19</v>
      </c>
      <c r="CD753" s="18">
        <f t="shared" si="118"/>
        <v>1606021</v>
      </c>
      <c r="CE753" s="44" t="str">
        <f t="shared" si="119"/>
        <v>高级神器2配件1-30级</v>
      </c>
      <c r="CF753" s="43" t="s">
        <v>1061</v>
      </c>
      <c r="CG753" s="18">
        <f t="shared" si="120"/>
        <v>30</v>
      </c>
      <c r="CH753" s="18" t="str">
        <f t="shared" si="121"/>
        <v>金币</v>
      </c>
      <c r="CI753" s="44"/>
      <c r="CJ753" s="44"/>
      <c r="CK753" s="44"/>
      <c r="CL753" s="44"/>
      <c r="CM753" s="44"/>
      <c r="CN753" s="44"/>
      <c r="CO753" s="44"/>
      <c r="CP753" s="44"/>
      <c r="CQ753" s="44"/>
    </row>
    <row r="754" spans="80:95" ht="16.5" x14ac:dyDescent="0.2">
      <c r="CB754" s="44">
        <v>751</v>
      </c>
      <c r="CC754" s="18">
        <f t="shared" si="117"/>
        <v>19</v>
      </c>
      <c r="CD754" s="18">
        <f t="shared" si="118"/>
        <v>1606021</v>
      </c>
      <c r="CE754" s="44" t="str">
        <f t="shared" si="119"/>
        <v>高级神器2配件1-31级</v>
      </c>
      <c r="CF754" s="43" t="s">
        <v>1061</v>
      </c>
      <c r="CG754" s="18">
        <f t="shared" si="120"/>
        <v>31</v>
      </c>
      <c r="CH754" s="18" t="str">
        <f t="shared" si="121"/>
        <v>金币</v>
      </c>
      <c r="CI754" s="44"/>
      <c r="CJ754" s="44"/>
      <c r="CK754" s="44"/>
      <c r="CL754" s="44"/>
      <c r="CM754" s="44"/>
      <c r="CN754" s="44"/>
      <c r="CO754" s="44"/>
      <c r="CP754" s="44"/>
      <c r="CQ754" s="44"/>
    </row>
    <row r="755" spans="80:95" ht="16.5" x14ac:dyDescent="0.2">
      <c r="CB755" s="44">
        <v>752</v>
      </c>
      <c r="CC755" s="18">
        <f t="shared" si="117"/>
        <v>19</v>
      </c>
      <c r="CD755" s="18">
        <f t="shared" si="118"/>
        <v>1606021</v>
      </c>
      <c r="CE755" s="44" t="str">
        <f t="shared" si="119"/>
        <v>高级神器2配件1-32级</v>
      </c>
      <c r="CF755" s="43" t="s">
        <v>1061</v>
      </c>
      <c r="CG755" s="18">
        <f t="shared" si="120"/>
        <v>32</v>
      </c>
      <c r="CH755" s="18" t="str">
        <f t="shared" si="121"/>
        <v>金币</v>
      </c>
      <c r="CI755" s="44"/>
      <c r="CJ755" s="44"/>
      <c r="CK755" s="44"/>
      <c r="CL755" s="44"/>
      <c r="CM755" s="44"/>
      <c r="CN755" s="44"/>
      <c r="CO755" s="44"/>
      <c r="CP755" s="44"/>
      <c r="CQ755" s="44"/>
    </row>
    <row r="756" spans="80:95" ht="16.5" x14ac:dyDescent="0.2">
      <c r="CB756" s="44">
        <v>753</v>
      </c>
      <c r="CC756" s="18">
        <f t="shared" si="117"/>
        <v>19</v>
      </c>
      <c r="CD756" s="18">
        <f t="shared" si="118"/>
        <v>1606021</v>
      </c>
      <c r="CE756" s="44" t="str">
        <f t="shared" si="119"/>
        <v>高级神器2配件1-33级</v>
      </c>
      <c r="CF756" s="43" t="s">
        <v>1061</v>
      </c>
      <c r="CG756" s="18">
        <f t="shared" si="120"/>
        <v>33</v>
      </c>
      <c r="CH756" s="18" t="str">
        <f t="shared" si="121"/>
        <v>金币</v>
      </c>
      <c r="CI756" s="44"/>
      <c r="CJ756" s="44"/>
      <c r="CK756" s="44"/>
      <c r="CL756" s="44"/>
      <c r="CM756" s="44"/>
      <c r="CN756" s="44"/>
      <c r="CO756" s="44"/>
      <c r="CP756" s="44"/>
      <c r="CQ756" s="44"/>
    </row>
    <row r="757" spans="80:95" ht="16.5" x14ac:dyDescent="0.2">
      <c r="CB757" s="44">
        <v>754</v>
      </c>
      <c r="CC757" s="18">
        <f t="shared" si="117"/>
        <v>19</v>
      </c>
      <c r="CD757" s="18">
        <f t="shared" si="118"/>
        <v>1606021</v>
      </c>
      <c r="CE757" s="44" t="str">
        <f t="shared" si="119"/>
        <v>高级神器2配件1-34级</v>
      </c>
      <c r="CF757" s="43" t="s">
        <v>1061</v>
      </c>
      <c r="CG757" s="18">
        <f t="shared" si="120"/>
        <v>34</v>
      </c>
      <c r="CH757" s="18" t="str">
        <f t="shared" si="121"/>
        <v>金币</v>
      </c>
      <c r="CI757" s="44"/>
      <c r="CJ757" s="44"/>
      <c r="CK757" s="44"/>
      <c r="CL757" s="44"/>
      <c r="CM757" s="44"/>
      <c r="CN757" s="44"/>
      <c r="CO757" s="44"/>
      <c r="CP757" s="44"/>
      <c r="CQ757" s="44"/>
    </row>
    <row r="758" spans="80:95" ht="16.5" x14ac:dyDescent="0.2">
      <c r="CB758" s="44">
        <v>755</v>
      </c>
      <c r="CC758" s="18">
        <f t="shared" si="117"/>
        <v>19</v>
      </c>
      <c r="CD758" s="18">
        <f t="shared" si="118"/>
        <v>1606021</v>
      </c>
      <c r="CE758" s="44" t="str">
        <f t="shared" si="119"/>
        <v>高级神器2配件1-35级</v>
      </c>
      <c r="CF758" s="43" t="s">
        <v>1061</v>
      </c>
      <c r="CG758" s="18">
        <f t="shared" si="120"/>
        <v>35</v>
      </c>
      <c r="CH758" s="18" t="str">
        <f t="shared" si="121"/>
        <v>金币</v>
      </c>
      <c r="CI758" s="44"/>
      <c r="CJ758" s="44"/>
      <c r="CK758" s="44"/>
      <c r="CL758" s="44"/>
      <c r="CM758" s="44"/>
      <c r="CN758" s="44"/>
      <c r="CO758" s="44"/>
      <c r="CP758" s="44"/>
      <c r="CQ758" s="44"/>
    </row>
    <row r="759" spans="80:95" ht="16.5" x14ac:dyDescent="0.2">
      <c r="CB759" s="44">
        <v>756</v>
      </c>
      <c r="CC759" s="18">
        <f t="shared" si="117"/>
        <v>19</v>
      </c>
      <c r="CD759" s="18">
        <f t="shared" si="118"/>
        <v>1606021</v>
      </c>
      <c r="CE759" s="44" t="str">
        <f t="shared" si="119"/>
        <v>高级神器2配件1-36级</v>
      </c>
      <c r="CF759" s="43" t="s">
        <v>1061</v>
      </c>
      <c r="CG759" s="18">
        <f t="shared" si="120"/>
        <v>36</v>
      </c>
      <c r="CH759" s="18" t="str">
        <f t="shared" si="121"/>
        <v>金币</v>
      </c>
      <c r="CI759" s="44"/>
      <c r="CJ759" s="44"/>
      <c r="CK759" s="44"/>
      <c r="CL759" s="44"/>
      <c r="CM759" s="44"/>
      <c r="CN759" s="44"/>
      <c r="CO759" s="44"/>
      <c r="CP759" s="44"/>
      <c r="CQ759" s="44"/>
    </row>
    <row r="760" spans="80:95" ht="16.5" x14ac:dyDescent="0.2">
      <c r="CB760" s="44">
        <v>757</v>
      </c>
      <c r="CC760" s="18">
        <f t="shared" si="117"/>
        <v>19</v>
      </c>
      <c r="CD760" s="18">
        <f t="shared" si="118"/>
        <v>1606021</v>
      </c>
      <c r="CE760" s="44" t="str">
        <f t="shared" si="119"/>
        <v>高级神器2配件1-37级</v>
      </c>
      <c r="CF760" s="43" t="s">
        <v>1061</v>
      </c>
      <c r="CG760" s="18">
        <f t="shared" si="120"/>
        <v>37</v>
      </c>
      <c r="CH760" s="18" t="str">
        <f t="shared" si="121"/>
        <v>金币</v>
      </c>
      <c r="CI760" s="44"/>
      <c r="CJ760" s="44"/>
      <c r="CK760" s="44"/>
      <c r="CL760" s="44"/>
      <c r="CM760" s="44"/>
      <c r="CN760" s="44"/>
      <c r="CO760" s="44"/>
      <c r="CP760" s="44"/>
      <c r="CQ760" s="44"/>
    </row>
    <row r="761" spans="80:95" ht="16.5" x14ac:dyDescent="0.2">
      <c r="CB761" s="44">
        <v>758</v>
      </c>
      <c r="CC761" s="18">
        <f t="shared" si="117"/>
        <v>19</v>
      </c>
      <c r="CD761" s="18">
        <f t="shared" si="118"/>
        <v>1606021</v>
      </c>
      <c r="CE761" s="44" t="str">
        <f t="shared" si="119"/>
        <v>高级神器2配件1-38级</v>
      </c>
      <c r="CF761" s="43" t="s">
        <v>1061</v>
      </c>
      <c r="CG761" s="18">
        <f t="shared" si="120"/>
        <v>38</v>
      </c>
      <c r="CH761" s="18" t="str">
        <f t="shared" si="121"/>
        <v>金币</v>
      </c>
      <c r="CI761" s="44"/>
      <c r="CJ761" s="44"/>
      <c r="CK761" s="44"/>
      <c r="CL761" s="44"/>
      <c r="CM761" s="44"/>
      <c r="CN761" s="44"/>
      <c r="CO761" s="44"/>
      <c r="CP761" s="44"/>
      <c r="CQ761" s="44"/>
    </row>
    <row r="762" spans="80:95" ht="16.5" x14ac:dyDescent="0.2">
      <c r="CB762" s="44">
        <v>759</v>
      </c>
      <c r="CC762" s="18">
        <f t="shared" si="117"/>
        <v>19</v>
      </c>
      <c r="CD762" s="18">
        <f t="shared" si="118"/>
        <v>1606021</v>
      </c>
      <c r="CE762" s="44" t="str">
        <f t="shared" si="119"/>
        <v>高级神器2配件1-39级</v>
      </c>
      <c r="CF762" s="43" t="s">
        <v>1061</v>
      </c>
      <c r="CG762" s="18">
        <f t="shared" si="120"/>
        <v>39</v>
      </c>
      <c r="CH762" s="18" t="str">
        <f t="shared" si="121"/>
        <v>金币</v>
      </c>
      <c r="CI762" s="44"/>
      <c r="CJ762" s="44"/>
      <c r="CK762" s="44"/>
      <c r="CL762" s="44"/>
      <c r="CM762" s="44"/>
      <c r="CN762" s="44"/>
      <c r="CO762" s="44"/>
      <c r="CP762" s="44"/>
      <c r="CQ762" s="44"/>
    </row>
    <row r="763" spans="80:95" ht="16.5" x14ac:dyDescent="0.2">
      <c r="CB763" s="44">
        <v>760</v>
      </c>
      <c r="CC763" s="18">
        <f t="shared" si="117"/>
        <v>19</v>
      </c>
      <c r="CD763" s="18">
        <f t="shared" si="118"/>
        <v>1606021</v>
      </c>
      <c r="CE763" s="44" t="str">
        <f t="shared" si="119"/>
        <v>高级神器2配件1-40级</v>
      </c>
      <c r="CF763" s="43" t="s">
        <v>1061</v>
      </c>
      <c r="CG763" s="18">
        <f t="shared" si="120"/>
        <v>40</v>
      </c>
      <c r="CH763" s="18" t="str">
        <f t="shared" si="121"/>
        <v>金币</v>
      </c>
      <c r="CI763" s="44"/>
      <c r="CJ763" s="44"/>
      <c r="CK763" s="44"/>
      <c r="CL763" s="44"/>
      <c r="CM763" s="44"/>
      <c r="CN763" s="44"/>
      <c r="CO763" s="44"/>
      <c r="CP763" s="44"/>
      <c r="CQ763" s="44"/>
    </row>
    <row r="764" spans="80:95" ht="16.5" x14ac:dyDescent="0.2">
      <c r="CB764" s="44">
        <v>761</v>
      </c>
      <c r="CC764" s="18">
        <f t="shared" si="117"/>
        <v>20</v>
      </c>
      <c r="CD764" s="18">
        <f t="shared" si="118"/>
        <v>1606022</v>
      </c>
      <c r="CE764" s="44" t="str">
        <f t="shared" si="119"/>
        <v>高级神器2配件2-1级</v>
      </c>
      <c r="CF764" s="43" t="s">
        <v>1061</v>
      </c>
      <c r="CG764" s="18">
        <f t="shared" si="120"/>
        <v>1</v>
      </c>
      <c r="CH764" s="18" t="str">
        <f t="shared" si="121"/>
        <v>高级神器2配件2激活</v>
      </c>
      <c r="CI764" s="44"/>
      <c r="CJ764" s="44"/>
      <c r="CK764" s="44"/>
      <c r="CL764" s="44"/>
      <c r="CM764" s="44"/>
      <c r="CN764" s="44"/>
      <c r="CO764" s="44"/>
      <c r="CP764" s="44"/>
      <c r="CQ764" s="44"/>
    </row>
    <row r="765" spans="80:95" ht="16.5" x14ac:dyDescent="0.2">
      <c r="CB765" s="44">
        <v>762</v>
      </c>
      <c r="CC765" s="18">
        <f t="shared" si="117"/>
        <v>20</v>
      </c>
      <c r="CD765" s="18">
        <f t="shared" si="118"/>
        <v>1606022</v>
      </c>
      <c r="CE765" s="44" t="str">
        <f t="shared" si="119"/>
        <v>高级神器2配件2-2级</v>
      </c>
      <c r="CF765" s="43" t="s">
        <v>1061</v>
      </c>
      <c r="CG765" s="18">
        <f t="shared" si="120"/>
        <v>2</v>
      </c>
      <c r="CH765" s="18" t="str">
        <f t="shared" si="121"/>
        <v>金币</v>
      </c>
      <c r="CI765" s="44"/>
      <c r="CJ765" s="44"/>
      <c r="CK765" s="44"/>
      <c r="CL765" s="44"/>
      <c r="CM765" s="44"/>
      <c r="CN765" s="44"/>
      <c r="CO765" s="44"/>
      <c r="CP765" s="44"/>
      <c r="CQ765" s="44"/>
    </row>
    <row r="766" spans="80:95" ht="16.5" x14ac:dyDescent="0.2">
      <c r="CB766" s="44">
        <v>763</v>
      </c>
      <c r="CC766" s="18">
        <f t="shared" si="117"/>
        <v>20</v>
      </c>
      <c r="CD766" s="18">
        <f t="shared" si="118"/>
        <v>1606022</v>
      </c>
      <c r="CE766" s="44" t="str">
        <f t="shared" si="119"/>
        <v>高级神器2配件2-3级</v>
      </c>
      <c r="CF766" s="43" t="s">
        <v>1061</v>
      </c>
      <c r="CG766" s="18">
        <f t="shared" si="120"/>
        <v>3</v>
      </c>
      <c r="CH766" s="18" t="str">
        <f t="shared" si="121"/>
        <v>金币</v>
      </c>
      <c r="CI766" s="44"/>
      <c r="CJ766" s="44"/>
      <c r="CK766" s="44"/>
      <c r="CL766" s="44"/>
      <c r="CM766" s="44"/>
      <c r="CN766" s="44"/>
      <c r="CO766" s="44"/>
      <c r="CP766" s="44"/>
      <c r="CQ766" s="44"/>
    </row>
    <row r="767" spans="80:95" ht="16.5" x14ac:dyDescent="0.2">
      <c r="CB767" s="44">
        <v>764</v>
      </c>
      <c r="CC767" s="18">
        <f t="shared" si="117"/>
        <v>20</v>
      </c>
      <c r="CD767" s="18">
        <f t="shared" si="118"/>
        <v>1606022</v>
      </c>
      <c r="CE767" s="44" t="str">
        <f t="shared" si="119"/>
        <v>高级神器2配件2-4级</v>
      </c>
      <c r="CF767" s="43" t="s">
        <v>1061</v>
      </c>
      <c r="CG767" s="18">
        <f t="shared" si="120"/>
        <v>4</v>
      </c>
      <c r="CH767" s="18" t="str">
        <f t="shared" si="121"/>
        <v>金币</v>
      </c>
      <c r="CI767" s="44"/>
      <c r="CJ767" s="44"/>
      <c r="CK767" s="44"/>
      <c r="CL767" s="44"/>
      <c r="CM767" s="44"/>
      <c r="CN767" s="44"/>
      <c r="CO767" s="44"/>
      <c r="CP767" s="44"/>
      <c r="CQ767" s="44"/>
    </row>
    <row r="768" spans="80:95" ht="16.5" x14ac:dyDescent="0.2">
      <c r="CB768" s="44">
        <v>765</v>
      </c>
      <c r="CC768" s="18">
        <f t="shared" si="117"/>
        <v>20</v>
      </c>
      <c r="CD768" s="18">
        <f t="shared" si="118"/>
        <v>1606022</v>
      </c>
      <c r="CE768" s="44" t="str">
        <f t="shared" si="119"/>
        <v>高级神器2配件2-5级</v>
      </c>
      <c r="CF768" s="43" t="s">
        <v>1061</v>
      </c>
      <c r="CG768" s="18">
        <f t="shared" si="120"/>
        <v>5</v>
      </c>
      <c r="CH768" s="18" t="str">
        <f t="shared" si="121"/>
        <v>金币</v>
      </c>
      <c r="CI768" s="44"/>
      <c r="CJ768" s="44"/>
      <c r="CK768" s="44"/>
      <c r="CL768" s="44"/>
      <c r="CM768" s="44"/>
      <c r="CN768" s="44"/>
      <c r="CO768" s="44"/>
      <c r="CP768" s="44"/>
      <c r="CQ768" s="44"/>
    </row>
    <row r="769" spans="80:95" ht="16.5" x14ac:dyDescent="0.2">
      <c r="CB769" s="44">
        <v>766</v>
      </c>
      <c r="CC769" s="18">
        <f t="shared" si="117"/>
        <v>20</v>
      </c>
      <c r="CD769" s="18">
        <f t="shared" si="118"/>
        <v>1606022</v>
      </c>
      <c r="CE769" s="44" t="str">
        <f t="shared" si="119"/>
        <v>高级神器2配件2-6级</v>
      </c>
      <c r="CF769" s="43" t="s">
        <v>1061</v>
      </c>
      <c r="CG769" s="18">
        <f t="shared" si="120"/>
        <v>6</v>
      </c>
      <c r="CH769" s="18" t="str">
        <f t="shared" si="121"/>
        <v>金币</v>
      </c>
      <c r="CI769" s="44"/>
      <c r="CJ769" s="44"/>
      <c r="CK769" s="44"/>
      <c r="CL769" s="44"/>
      <c r="CM769" s="44"/>
      <c r="CN769" s="44"/>
      <c r="CO769" s="44"/>
      <c r="CP769" s="44"/>
      <c r="CQ769" s="44"/>
    </row>
    <row r="770" spans="80:95" ht="16.5" x14ac:dyDescent="0.2">
      <c r="CB770" s="44">
        <v>767</v>
      </c>
      <c r="CC770" s="18">
        <f t="shared" si="117"/>
        <v>20</v>
      </c>
      <c r="CD770" s="18">
        <f t="shared" si="118"/>
        <v>1606022</v>
      </c>
      <c r="CE770" s="44" t="str">
        <f t="shared" si="119"/>
        <v>高级神器2配件2-7级</v>
      </c>
      <c r="CF770" s="43" t="s">
        <v>1061</v>
      </c>
      <c r="CG770" s="18">
        <f t="shared" si="120"/>
        <v>7</v>
      </c>
      <c r="CH770" s="18" t="str">
        <f t="shared" si="121"/>
        <v>金币</v>
      </c>
      <c r="CI770" s="44"/>
      <c r="CJ770" s="44"/>
      <c r="CK770" s="44"/>
      <c r="CL770" s="44"/>
      <c r="CM770" s="44"/>
      <c r="CN770" s="44"/>
      <c r="CO770" s="44"/>
      <c r="CP770" s="44"/>
      <c r="CQ770" s="44"/>
    </row>
    <row r="771" spans="80:95" ht="16.5" x14ac:dyDescent="0.2">
      <c r="CB771" s="44">
        <v>768</v>
      </c>
      <c r="CC771" s="18">
        <f t="shared" si="117"/>
        <v>20</v>
      </c>
      <c r="CD771" s="18">
        <f t="shared" si="118"/>
        <v>1606022</v>
      </c>
      <c r="CE771" s="44" t="str">
        <f t="shared" si="119"/>
        <v>高级神器2配件2-8级</v>
      </c>
      <c r="CF771" s="43" t="s">
        <v>1061</v>
      </c>
      <c r="CG771" s="18">
        <f t="shared" si="120"/>
        <v>8</v>
      </c>
      <c r="CH771" s="18" t="str">
        <f t="shared" si="121"/>
        <v>金币</v>
      </c>
      <c r="CI771" s="44"/>
      <c r="CJ771" s="44"/>
      <c r="CK771" s="44"/>
      <c r="CL771" s="44"/>
      <c r="CM771" s="44"/>
      <c r="CN771" s="44"/>
      <c r="CO771" s="44"/>
      <c r="CP771" s="44"/>
      <c r="CQ771" s="44"/>
    </row>
    <row r="772" spans="80:95" ht="16.5" x14ac:dyDescent="0.2">
      <c r="CB772" s="44">
        <v>769</v>
      </c>
      <c r="CC772" s="18">
        <f t="shared" si="117"/>
        <v>20</v>
      </c>
      <c r="CD772" s="18">
        <f t="shared" si="118"/>
        <v>1606022</v>
      </c>
      <c r="CE772" s="44" t="str">
        <f t="shared" si="119"/>
        <v>高级神器2配件2-9级</v>
      </c>
      <c r="CF772" s="43" t="s">
        <v>1061</v>
      </c>
      <c r="CG772" s="18">
        <f t="shared" si="120"/>
        <v>9</v>
      </c>
      <c r="CH772" s="18" t="str">
        <f t="shared" si="121"/>
        <v>金币</v>
      </c>
      <c r="CI772" s="44"/>
      <c r="CJ772" s="44"/>
      <c r="CK772" s="44"/>
      <c r="CL772" s="44"/>
      <c r="CM772" s="44"/>
      <c r="CN772" s="44"/>
      <c r="CO772" s="44"/>
      <c r="CP772" s="44"/>
      <c r="CQ772" s="44"/>
    </row>
    <row r="773" spans="80:95" ht="16.5" x14ac:dyDescent="0.2">
      <c r="CB773" s="44">
        <v>770</v>
      </c>
      <c r="CC773" s="18">
        <f t="shared" ref="CC773:CC836" si="122">INT((CB773-1)/40)+1</f>
        <v>20</v>
      </c>
      <c r="CD773" s="18">
        <f t="shared" ref="CD773:CD836" si="123">INDEX($BQ$4:$BQ$33,CC773)</f>
        <v>1606022</v>
      </c>
      <c r="CE773" s="44" t="str">
        <f t="shared" ref="CE773:CE836" si="124">INDEX($BR$4:$BR$33,CC773)&amp;"-"&amp;CG773&amp;"级"</f>
        <v>高级神器2配件2-10级</v>
      </c>
      <c r="CF773" s="43" t="s">
        <v>1061</v>
      </c>
      <c r="CG773" s="18">
        <f t="shared" ref="CG773:CG836" si="125">MOD(CB773-1,40)+1</f>
        <v>10</v>
      </c>
      <c r="CH773" s="18" t="str">
        <f t="shared" ref="CH773:CH836" si="126">IF(CG773=1,INDEX($BR$4:$BR$33,CC773)&amp;"激活","金币")</f>
        <v>金币</v>
      </c>
      <c r="CI773" s="44"/>
      <c r="CJ773" s="44"/>
      <c r="CK773" s="44"/>
      <c r="CL773" s="44"/>
      <c r="CM773" s="44"/>
      <c r="CN773" s="44"/>
      <c r="CO773" s="44"/>
      <c r="CP773" s="44"/>
      <c r="CQ773" s="44"/>
    </row>
    <row r="774" spans="80:95" ht="16.5" x14ac:dyDescent="0.2">
      <c r="CB774" s="44">
        <v>771</v>
      </c>
      <c r="CC774" s="18">
        <f t="shared" si="122"/>
        <v>20</v>
      </c>
      <c r="CD774" s="18">
        <f t="shared" si="123"/>
        <v>1606022</v>
      </c>
      <c r="CE774" s="44" t="str">
        <f t="shared" si="124"/>
        <v>高级神器2配件2-11级</v>
      </c>
      <c r="CF774" s="43" t="s">
        <v>1061</v>
      </c>
      <c r="CG774" s="18">
        <f t="shared" si="125"/>
        <v>11</v>
      </c>
      <c r="CH774" s="18" t="str">
        <f t="shared" si="126"/>
        <v>金币</v>
      </c>
      <c r="CI774" s="44"/>
      <c r="CJ774" s="44"/>
      <c r="CK774" s="44"/>
      <c r="CL774" s="44"/>
      <c r="CM774" s="44"/>
      <c r="CN774" s="44"/>
      <c r="CO774" s="44"/>
      <c r="CP774" s="44"/>
      <c r="CQ774" s="44"/>
    </row>
    <row r="775" spans="80:95" ht="16.5" x14ac:dyDescent="0.2">
      <c r="CB775" s="44">
        <v>772</v>
      </c>
      <c r="CC775" s="18">
        <f t="shared" si="122"/>
        <v>20</v>
      </c>
      <c r="CD775" s="18">
        <f t="shared" si="123"/>
        <v>1606022</v>
      </c>
      <c r="CE775" s="44" t="str">
        <f t="shared" si="124"/>
        <v>高级神器2配件2-12级</v>
      </c>
      <c r="CF775" s="43" t="s">
        <v>1061</v>
      </c>
      <c r="CG775" s="18">
        <f t="shared" si="125"/>
        <v>12</v>
      </c>
      <c r="CH775" s="18" t="str">
        <f t="shared" si="126"/>
        <v>金币</v>
      </c>
      <c r="CI775" s="44"/>
      <c r="CJ775" s="44"/>
      <c r="CK775" s="44"/>
      <c r="CL775" s="44"/>
      <c r="CM775" s="44"/>
      <c r="CN775" s="44"/>
      <c r="CO775" s="44"/>
      <c r="CP775" s="44"/>
      <c r="CQ775" s="44"/>
    </row>
    <row r="776" spans="80:95" ht="16.5" x14ac:dyDescent="0.2">
      <c r="CB776" s="44">
        <v>773</v>
      </c>
      <c r="CC776" s="18">
        <f t="shared" si="122"/>
        <v>20</v>
      </c>
      <c r="CD776" s="18">
        <f t="shared" si="123"/>
        <v>1606022</v>
      </c>
      <c r="CE776" s="44" t="str">
        <f t="shared" si="124"/>
        <v>高级神器2配件2-13级</v>
      </c>
      <c r="CF776" s="43" t="s">
        <v>1061</v>
      </c>
      <c r="CG776" s="18">
        <f t="shared" si="125"/>
        <v>13</v>
      </c>
      <c r="CH776" s="18" t="str">
        <f t="shared" si="126"/>
        <v>金币</v>
      </c>
      <c r="CI776" s="44"/>
      <c r="CJ776" s="44"/>
      <c r="CK776" s="44"/>
      <c r="CL776" s="44"/>
      <c r="CM776" s="44"/>
      <c r="CN776" s="44"/>
      <c r="CO776" s="44"/>
      <c r="CP776" s="44"/>
      <c r="CQ776" s="44"/>
    </row>
    <row r="777" spans="80:95" ht="16.5" x14ac:dyDescent="0.2">
      <c r="CB777" s="44">
        <v>774</v>
      </c>
      <c r="CC777" s="18">
        <f t="shared" si="122"/>
        <v>20</v>
      </c>
      <c r="CD777" s="18">
        <f t="shared" si="123"/>
        <v>1606022</v>
      </c>
      <c r="CE777" s="44" t="str">
        <f t="shared" si="124"/>
        <v>高级神器2配件2-14级</v>
      </c>
      <c r="CF777" s="43" t="s">
        <v>1061</v>
      </c>
      <c r="CG777" s="18">
        <f t="shared" si="125"/>
        <v>14</v>
      </c>
      <c r="CH777" s="18" t="str">
        <f t="shared" si="126"/>
        <v>金币</v>
      </c>
      <c r="CI777" s="44"/>
      <c r="CJ777" s="44"/>
      <c r="CK777" s="44"/>
      <c r="CL777" s="44"/>
      <c r="CM777" s="44"/>
      <c r="CN777" s="44"/>
      <c r="CO777" s="44"/>
      <c r="CP777" s="44"/>
      <c r="CQ777" s="44"/>
    </row>
    <row r="778" spans="80:95" ht="16.5" x14ac:dyDescent="0.2">
      <c r="CB778" s="44">
        <v>775</v>
      </c>
      <c r="CC778" s="18">
        <f t="shared" si="122"/>
        <v>20</v>
      </c>
      <c r="CD778" s="18">
        <f t="shared" si="123"/>
        <v>1606022</v>
      </c>
      <c r="CE778" s="44" t="str">
        <f t="shared" si="124"/>
        <v>高级神器2配件2-15级</v>
      </c>
      <c r="CF778" s="43" t="s">
        <v>1061</v>
      </c>
      <c r="CG778" s="18">
        <f t="shared" si="125"/>
        <v>15</v>
      </c>
      <c r="CH778" s="18" t="str">
        <f t="shared" si="126"/>
        <v>金币</v>
      </c>
      <c r="CI778" s="44"/>
      <c r="CJ778" s="44"/>
      <c r="CK778" s="44"/>
      <c r="CL778" s="44"/>
      <c r="CM778" s="44"/>
      <c r="CN778" s="44"/>
      <c r="CO778" s="44"/>
      <c r="CP778" s="44"/>
      <c r="CQ778" s="44"/>
    </row>
    <row r="779" spans="80:95" ht="16.5" x14ac:dyDescent="0.2">
      <c r="CB779" s="44">
        <v>776</v>
      </c>
      <c r="CC779" s="18">
        <f t="shared" si="122"/>
        <v>20</v>
      </c>
      <c r="CD779" s="18">
        <f t="shared" si="123"/>
        <v>1606022</v>
      </c>
      <c r="CE779" s="44" t="str">
        <f t="shared" si="124"/>
        <v>高级神器2配件2-16级</v>
      </c>
      <c r="CF779" s="43" t="s">
        <v>1061</v>
      </c>
      <c r="CG779" s="18">
        <f t="shared" si="125"/>
        <v>16</v>
      </c>
      <c r="CH779" s="18" t="str">
        <f t="shared" si="126"/>
        <v>金币</v>
      </c>
      <c r="CI779" s="44"/>
      <c r="CJ779" s="44"/>
      <c r="CK779" s="44"/>
      <c r="CL779" s="44"/>
      <c r="CM779" s="44"/>
      <c r="CN779" s="44"/>
      <c r="CO779" s="44"/>
      <c r="CP779" s="44"/>
      <c r="CQ779" s="44"/>
    </row>
    <row r="780" spans="80:95" ht="16.5" x14ac:dyDescent="0.2">
      <c r="CB780" s="44">
        <v>777</v>
      </c>
      <c r="CC780" s="18">
        <f t="shared" si="122"/>
        <v>20</v>
      </c>
      <c r="CD780" s="18">
        <f t="shared" si="123"/>
        <v>1606022</v>
      </c>
      <c r="CE780" s="44" t="str">
        <f t="shared" si="124"/>
        <v>高级神器2配件2-17级</v>
      </c>
      <c r="CF780" s="43" t="s">
        <v>1061</v>
      </c>
      <c r="CG780" s="18">
        <f t="shared" si="125"/>
        <v>17</v>
      </c>
      <c r="CH780" s="18" t="str">
        <f t="shared" si="126"/>
        <v>金币</v>
      </c>
      <c r="CI780" s="44"/>
      <c r="CJ780" s="44"/>
      <c r="CK780" s="44"/>
      <c r="CL780" s="44"/>
      <c r="CM780" s="44"/>
      <c r="CN780" s="44"/>
      <c r="CO780" s="44"/>
      <c r="CP780" s="44"/>
      <c r="CQ780" s="44"/>
    </row>
    <row r="781" spans="80:95" ht="16.5" x14ac:dyDescent="0.2">
      <c r="CB781" s="44">
        <v>778</v>
      </c>
      <c r="CC781" s="18">
        <f t="shared" si="122"/>
        <v>20</v>
      </c>
      <c r="CD781" s="18">
        <f t="shared" si="123"/>
        <v>1606022</v>
      </c>
      <c r="CE781" s="44" t="str">
        <f t="shared" si="124"/>
        <v>高级神器2配件2-18级</v>
      </c>
      <c r="CF781" s="43" t="s">
        <v>1061</v>
      </c>
      <c r="CG781" s="18">
        <f t="shared" si="125"/>
        <v>18</v>
      </c>
      <c r="CH781" s="18" t="str">
        <f t="shared" si="126"/>
        <v>金币</v>
      </c>
      <c r="CI781" s="44"/>
      <c r="CJ781" s="44"/>
      <c r="CK781" s="44"/>
      <c r="CL781" s="44"/>
      <c r="CM781" s="44"/>
      <c r="CN781" s="44"/>
      <c r="CO781" s="44"/>
      <c r="CP781" s="44"/>
      <c r="CQ781" s="44"/>
    </row>
    <row r="782" spans="80:95" ht="16.5" x14ac:dyDescent="0.2">
      <c r="CB782" s="44">
        <v>779</v>
      </c>
      <c r="CC782" s="18">
        <f t="shared" si="122"/>
        <v>20</v>
      </c>
      <c r="CD782" s="18">
        <f t="shared" si="123"/>
        <v>1606022</v>
      </c>
      <c r="CE782" s="44" t="str">
        <f t="shared" si="124"/>
        <v>高级神器2配件2-19级</v>
      </c>
      <c r="CF782" s="43" t="s">
        <v>1061</v>
      </c>
      <c r="CG782" s="18">
        <f t="shared" si="125"/>
        <v>19</v>
      </c>
      <c r="CH782" s="18" t="str">
        <f t="shared" si="126"/>
        <v>金币</v>
      </c>
      <c r="CI782" s="44"/>
      <c r="CJ782" s="44"/>
      <c r="CK782" s="44"/>
      <c r="CL782" s="44"/>
      <c r="CM782" s="44"/>
      <c r="CN782" s="44"/>
      <c r="CO782" s="44"/>
      <c r="CP782" s="44"/>
      <c r="CQ782" s="44"/>
    </row>
    <row r="783" spans="80:95" ht="16.5" x14ac:dyDescent="0.2">
      <c r="CB783" s="44">
        <v>780</v>
      </c>
      <c r="CC783" s="18">
        <f t="shared" si="122"/>
        <v>20</v>
      </c>
      <c r="CD783" s="18">
        <f t="shared" si="123"/>
        <v>1606022</v>
      </c>
      <c r="CE783" s="44" t="str">
        <f t="shared" si="124"/>
        <v>高级神器2配件2-20级</v>
      </c>
      <c r="CF783" s="43" t="s">
        <v>1061</v>
      </c>
      <c r="CG783" s="18">
        <f t="shared" si="125"/>
        <v>20</v>
      </c>
      <c r="CH783" s="18" t="str">
        <f t="shared" si="126"/>
        <v>金币</v>
      </c>
      <c r="CI783" s="44"/>
      <c r="CJ783" s="44"/>
      <c r="CK783" s="44"/>
      <c r="CL783" s="44"/>
      <c r="CM783" s="44"/>
      <c r="CN783" s="44"/>
      <c r="CO783" s="44"/>
      <c r="CP783" s="44"/>
      <c r="CQ783" s="44"/>
    </row>
    <row r="784" spans="80:95" ht="16.5" x14ac:dyDescent="0.2">
      <c r="CB784" s="44">
        <v>781</v>
      </c>
      <c r="CC784" s="18">
        <f t="shared" si="122"/>
        <v>20</v>
      </c>
      <c r="CD784" s="18">
        <f t="shared" si="123"/>
        <v>1606022</v>
      </c>
      <c r="CE784" s="44" t="str">
        <f t="shared" si="124"/>
        <v>高级神器2配件2-21级</v>
      </c>
      <c r="CF784" s="43" t="s">
        <v>1061</v>
      </c>
      <c r="CG784" s="18">
        <f t="shared" si="125"/>
        <v>21</v>
      </c>
      <c r="CH784" s="18" t="str">
        <f t="shared" si="126"/>
        <v>金币</v>
      </c>
      <c r="CI784" s="44"/>
      <c r="CJ784" s="44"/>
      <c r="CK784" s="44"/>
      <c r="CL784" s="44"/>
      <c r="CM784" s="44"/>
      <c r="CN784" s="44"/>
      <c r="CO784" s="44"/>
      <c r="CP784" s="44"/>
      <c r="CQ784" s="44"/>
    </row>
    <row r="785" spans="80:95" ht="16.5" x14ac:dyDescent="0.2">
      <c r="CB785" s="44">
        <v>782</v>
      </c>
      <c r="CC785" s="18">
        <f t="shared" si="122"/>
        <v>20</v>
      </c>
      <c r="CD785" s="18">
        <f t="shared" si="123"/>
        <v>1606022</v>
      </c>
      <c r="CE785" s="44" t="str">
        <f t="shared" si="124"/>
        <v>高级神器2配件2-22级</v>
      </c>
      <c r="CF785" s="43" t="s">
        <v>1061</v>
      </c>
      <c r="CG785" s="18">
        <f t="shared" si="125"/>
        <v>22</v>
      </c>
      <c r="CH785" s="18" t="str">
        <f t="shared" si="126"/>
        <v>金币</v>
      </c>
      <c r="CI785" s="44"/>
      <c r="CJ785" s="44"/>
      <c r="CK785" s="44"/>
      <c r="CL785" s="44"/>
      <c r="CM785" s="44"/>
      <c r="CN785" s="44"/>
      <c r="CO785" s="44"/>
      <c r="CP785" s="44"/>
      <c r="CQ785" s="44"/>
    </row>
    <row r="786" spans="80:95" ht="16.5" x14ac:dyDescent="0.2">
      <c r="CB786" s="44">
        <v>783</v>
      </c>
      <c r="CC786" s="18">
        <f t="shared" si="122"/>
        <v>20</v>
      </c>
      <c r="CD786" s="18">
        <f t="shared" si="123"/>
        <v>1606022</v>
      </c>
      <c r="CE786" s="44" t="str">
        <f t="shared" si="124"/>
        <v>高级神器2配件2-23级</v>
      </c>
      <c r="CF786" s="43" t="s">
        <v>1061</v>
      </c>
      <c r="CG786" s="18">
        <f t="shared" si="125"/>
        <v>23</v>
      </c>
      <c r="CH786" s="18" t="str">
        <f t="shared" si="126"/>
        <v>金币</v>
      </c>
      <c r="CI786" s="44"/>
      <c r="CJ786" s="44"/>
      <c r="CK786" s="44"/>
      <c r="CL786" s="44"/>
      <c r="CM786" s="44"/>
      <c r="CN786" s="44"/>
      <c r="CO786" s="44"/>
      <c r="CP786" s="44"/>
      <c r="CQ786" s="44"/>
    </row>
    <row r="787" spans="80:95" ht="16.5" x14ac:dyDescent="0.2">
      <c r="CB787" s="44">
        <v>784</v>
      </c>
      <c r="CC787" s="18">
        <f t="shared" si="122"/>
        <v>20</v>
      </c>
      <c r="CD787" s="18">
        <f t="shared" si="123"/>
        <v>1606022</v>
      </c>
      <c r="CE787" s="44" t="str">
        <f t="shared" si="124"/>
        <v>高级神器2配件2-24级</v>
      </c>
      <c r="CF787" s="43" t="s">
        <v>1061</v>
      </c>
      <c r="CG787" s="18">
        <f t="shared" si="125"/>
        <v>24</v>
      </c>
      <c r="CH787" s="18" t="str">
        <f t="shared" si="126"/>
        <v>金币</v>
      </c>
      <c r="CI787" s="44"/>
      <c r="CJ787" s="44"/>
      <c r="CK787" s="44"/>
      <c r="CL787" s="44"/>
      <c r="CM787" s="44"/>
      <c r="CN787" s="44"/>
      <c r="CO787" s="44"/>
      <c r="CP787" s="44"/>
      <c r="CQ787" s="44"/>
    </row>
    <row r="788" spans="80:95" ht="16.5" x14ac:dyDescent="0.2">
      <c r="CB788" s="44">
        <v>785</v>
      </c>
      <c r="CC788" s="18">
        <f t="shared" si="122"/>
        <v>20</v>
      </c>
      <c r="CD788" s="18">
        <f t="shared" si="123"/>
        <v>1606022</v>
      </c>
      <c r="CE788" s="44" t="str">
        <f t="shared" si="124"/>
        <v>高级神器2配件2-25级</v>
      </c>
      <c r="CF788" s="43" t="s">
        <v>1061</v>
      </c>
      <c r="CG788" s="18">
        <f t="shared" si="125"/>
        <v>25</v>
      </c>
      <c r="CH788" s="18" t="str">
        <f t="shared" si="126"/>
        <v>金币</v>
      </c>
      <c r="CI788" s="44"/>
      <c r="CJ788" s="44"/>
      <c r="CK788" s="44"/>
      <c r="CL788" s="44"/>
      <c r="CM788" s="44"/>
      <c r="CN788" s="44"/>
      <c r="CO788" s="44"/>
      <c r="CP788" s="44"/>
      <c r="CQ788" s="44"/>
    </row>
    <row r="789" spans="80:95" ht="16.5" x14ac:dyDescent="0.2">
      <c r="CB789" s="44">
        <v>786</v>
      </c>
      <c r="CC789" s="18">
        <f t="shared" si="122"/>
        <v>20</v>
      </c>
      <c r="CD789" s="18">
        <f t="shared" si="123"/>
        <v>1606022</v>
      </c>
      <c r="CE789" s="44" t="str">
        <f t="shared" si="124"/>
        <v>高级神器2配件2-26级</v>
      </c>
      <c r="CF789" s="43" t="s">
        <v>1061</v>
      </c>
      <c r="CG789" s="18">
        <f t="shared" si="125"/>
        <v>26</v>
      </c>
      <c r="CH789" s="18" t="str">
        <f t="shared" si="126"/>
        <v>金币</v>
      </c>
      <c r="CI789" s="44"/>
      <c r="CJ789" s="44"/>
      <c r="CK789" s="44"/>
      <c r="CL789" s="44"/>
      <c r="CM789" s="44"/>
      <c r="CN789" s="44"/>
      <c r="CO789" s="44"/>
      <c r="CP789" s="44"/>
      <c r="CQ789" s="44"/>
    </row>
    <row r="790" spans="80:95" ht="16.5" x14ac:dyDescent="0.2">
      <c r="CB790" s="44">
        <v>787</v>
      </c>
      <c r="CC790" s="18">
        <f t="shared" si="122"/>
        <v>20</v>
      </c>
      <c r="CD790" s="18">
        <f t="shared" si="123"/>
        <v>1606022</v>
      </c>
      <c r="CE790" s="44" t="str">
        <f t="shared" si="124"/>
        <v>高级神器2配件2-27级</v>
      </c>
      <c r="CF790" s="43" t="s">
        <v>1061</v>
      </c>
      <c r="CG790" s="18">
        <f t="shared" si="125"/>
        <v>27</v>
      </c>
      <c r="CH790" s="18" t="str">
        <f t="shared" si="126"/>
        <v>金币</v>
      </c>
      <c r="CI790" s="44"/>
      <c r="CJ790" s="44"/>
      <c r="CK790" s="44"/>
      <c r="CL790" s="44"/>
      <c r="CM790" s="44"/>
      <c r="CN790" s="44"/>
      <c r="CO790" s="44"/>
      <c r="CP790" s="44"/>
      <c r="CQ790" s="44"/>
    </row>
    <row r="791" spans="80:95" ht="16.5" x14ac:dyDescent="0.2">
      <c r="CB791" s="44">
        <v>788</v>
      </c>
      <c r="CC791" s="18">
        <f t="shared" si="122"/>
        <v>20</v>
      </c>
      <c r="CD791" s="18">
        <f t="shared" si="123"/>
        <v>1606022</v>
      </c>
      <c r="CE791" s="44" t="str">
        <f t="shared" si="124"/>
        <v>高级神器2配件2-28级</v>
      </c>
      <c r="CF791" s="43" t="s">
        <v>1061</v>
      </c>
      <c r="CG791" s="18">
        <f t="shared" si="125"/>
        <v>28</v>
      </c>
      <c r="CH791" s="18" t="str">
        <f t="shared" si="126"/>
        <v>金币</v>
      </c>
      <c r="CI791" s="44"/>
      <c r="CJ791" s="44"/>
      <c r="CK791" s="44"/>
      <c r="CL791" s="44"/>
      <c r="CM791" s="44"/>
      <c r="CN791" s="44"/>
      <c r="CO791" s="44"/>
      <c r="CP791" s="44"/>
      <c r="CQ791" s="44"/>
    </row>
    <row r="792" spans="80:95" ht="16.5" x14ac:dyDescent="0.2">
      <c r="CB792" s="44">
        <v>789</v>
      </c>
      <c r="CC792" s="18">
        <f t="shared" si="122"/>
        <v>20</v>
      </c>
      <c r="CD792" s="18">
        <f t="shared" si="123"/>
        <v>1606022</v>
      </c>
      <c r="CE792" s="44" t="str">
        <f t="shared" si="124"/>
        <v>高级神器2配件2-29级</v>
      </c>
      <c r="CF792" s="43" t="s">
        <v>1061</v>
      </c>
      <c r="CG792" s="18">
        <f t="shared" si="125"/>
        <v>29</v>
      </c>
      <c r="CH792" s="18" t="str">
        <f t="shared" si="126"/>
        <v>金币</v>
      </c>
      <c r="CI792" s="44"/>
      <c r="CJ792" s="44"/>
      <c r="CK792" s="44"/>
      <c r="CL792" s="44"/>
      <c r="CM792" s="44"/>
      <c r="CN792" s="44"/>
      <c r="CO792" s="44"/>
      <c r="CP792" s="44"/>
      <c r="CQ792" s="44"/>
    </row>
    <row r="793" spans="80:95" ht="16.5" x14ac:dyDescent="0.2">
      <c r="CB793" s="44">
        <v>790</v>
      </c>
      <c r="CC793" s="18">
        <f t="shared" si="122"/>
        <v>20</v>
      </c>
      <c r="CD793" s="18">
        <f t="shared" si="123"/>
        <v>1606022</v>
      </c>
      <c r="CE793" s="44" t="str">
        <f t="shared" si="124"/>
        <v>高级神器2配件2-30级</v>
      </c>
      <c r="CF793" s="43" t="s">
        <v>1061</v>
      </c>
      <c r="CG793" s="18">
        <f t="shared" si="125"/>
        <v>30</v>
      </c>
      <c r="CH793" s="18" t="str">
        <f t="shared" si="126"/>
        <v>金币</v>
      </c>
      <c r="CI793" s="44"/>
      <c r="CJ793" s="44"/>
      <c r="CK793" s="44"/>
      <c r="CL793" s="44"/>
      <c r="CM793" s="44"/>
      <c r="CN793" s="44"/>
      <c r="CO793" s="44"/>
      <c r="CP793" s="44"/>
      <c r="CQ793" s="44"/>
    </row>
    <row r="794" spans="80:95" ht="16.5" x14ac:dyDescent="0.2">
      <c r="CB794" s="44">
        <v>791</v>
      </c>
      <c r="CC794" s="18">
        <f t="shared" si="122"/>
        <v>20</v>
      </c>
      <c r="CD794" s="18">
        <f t="shared" si="123"/>
        <v>1606022</v>
      </c>
      <c r="CE794" s="44" t="str">
        <f t="shared" si="124"/>
        <v>高级神器2配件2-31级</v>
      </c>
      <c r="CF794" s="43" t="s">
        <v>1061</v>
      </c>
      <c r="CG794" s="18">
        <f t="shared" si="125"/>
        <v>31</v>
      </c>
      <c r="CH794" s="18" t="str">
        <f t="shared" si="126"/>
        <v>金币</v>
      </c>
      <c r="CI794" s="44"/>
      <c r="CJ794" s="44"/>
      <c r="CK794" s="44"/>
      <c r="CL794" s="44"/>
      <c r="CM794" s="44"/>
      <c r="CN794" s="44"/>
      <c r="CO794" s="44"/>
      <c r="CP794" s="44"/>
      <c r="CQ794" s="44"/>
    </row>
    <row r="795" spans="80:95" ht="16.5" x14ac:dyDescent="0.2">
      <c r="CB795" s="44">
        <v>792</v>
      </c>
      <c r="CC795" s="18">
        <f t="shared" si="122"/>
        <v>20</v>
      </c>
      <c r="CD795" s="18">
        <f t="shared" si="123"/>
        <v>1606022</v>
      </c>
      <c r="CE795" s="44" t="str">
        <f t="shared" si="124"/>
        <v>高级神器2配件2-32级</v>
      </c>
      <c r="CF795" s="43" t="s">
        <v>1061</v>
      </c>
      <c r="CG795" s="18">
        <f t="shared" si="125"/>
        <v>32</v>
      </c>
      <c r="CH795" s="18" t="str">
        <f t="shared" si="126"/>
        <v>金币</v>
      </c>
      <c r="CI795" s="44"/>
      <c r="CJ795" s="44"/>
      <c r="CK795" s="44"/>
      <c r="CL795" s="44"/>
      <c r="CM795" s="44"/>
      <c r="CN795" s="44"/>
      <c r="CO795" s="44"/>
      <c r="CP795" s="44"/>
      <c r="CQ795" s="44"/>
    </row>
    <row r="796" spans="80:95" ht="16.5" x14ac:dyDescent="0.2">
      <c r="CB796" s="44">
        <v>793</v>
      </c>
      <c r="CC796" s="18">
        <f t="shared" si="122"/>
        <v>20</v>
      </c>
      <c r="CD796" s="18">
        <f t="shared" si="123"/>
        <v>1606022</v>
      </c>
      <c r="CE796" s="44" t="str">
        <f t="shared" si="124"/>
        <v>高级神器2配件2-33级</v>
      </c>
      <c r="CF796" s="43" t="s">
        <v>1061</v>
      </c>
      <c r="CG796" s="18">
        <f t="shared" si="125"/>
        <v>33</v>
      </c>
      <c r="CH796" s="18" t="str">
        <f t="shared" si="126"/>
        <v>金币</v>
      </c>
      <c r="CI796" s="44"/>
      <c r="CJ796" s="44"/>
      <c r="CK796" s="44"/>
      <c r="CL796" s="44"/>
      <c r="CM796" s="44"/>
      <c r="CN796" s="44"/>
      <c r="CO796" s="44"/>
      <c r="CP796" s="44"/>
      <c r="CQ796" s="44"/>
    </row>
    <row r="797" spans="80:95" ht="16.5" x14ac:dyDescent="0.2">
      <c r="CB797" s="44">
        <v>794</v>
      </c>
      <c r="CC797" s="18">
        <f t="shared" si="122"/>
        <v>20</v>
      </c>
      <c r="CD797" s="18">
        <f t="shared" si="123"/>
        <v>1606022</v>
      </c>
      <c r="CE797" s="44" t="str">
        <f t="shared" si="124"/>
        <v>高级神器2配件2-34级</v>
      </c>
      <c r="CF797" s="43" t="s">
        <v>1061</v>
      </c>
      <c r="CG797" s="18">
        <f t="shared" si="125"/>
        <v>34</v>
      </c>
      <c r="CH797" s="18" t="str">
        <f t="shared" si="126"/>
        <v>金币</v>
      </c>
      <c r="CI797" s="44"/>
      <c r="CJ797" s="44"/>
      <c r="CK797" s="44"/>
      <c r="CL797" s="44"/>
      <c r="CM797" s="44"/>
      <c r="CN797" s="44"/>
      <c r="CO797" s="44"/>
      <c r="CP797" s="44"/>
      <c r="CQ797" s="44"/>
    </row>
    <row r="798" spans="80:95" ht="16.5" x14ac:dyDescent="0.2">
      <c r="CB798" s="44">
        <v>795</v>
      </c>
      <c r="CC798" s="18">
        <f t="shared" si="122"/>
        <v>20</v>
      </c>
      <c r="CD798" s="18">
        <f t="shared" si="123"/>
        <v>1606022</v>
      </c>
      <c r="CE798" s="44" t="str">
        <f t="shared" si="124"/>
        <v>高级神器2配件2-35级</v>
      </c>
      <c r="CF798" s="43" t="s">
        <v>1061</v>
      </c>
      <c r="CG798" s="18">
        <f t="shared" si="125"/>
        <v>35</v>
      </c>
      <c r="CH798" s="18" t="str">
        <f t="shared" si="126"/>
        <v>金币</v>
      </c>
      <c r="CI798" s="44"/>
      <c r="CJ798" s="44"/>
      <c r="CK798" s="44"/>
      <c r="CL798" s="44"/>
      <c r="CM798" s="44"/>
      <c r="CN798" s="44"/>
      <c r="CO798" s="44"/>
      <c r="CP798" s="44"/>
      <c r="CQ798" s="44"/>
    </row>
    <row r="799" spans="80:95" ht="16.5" x14ac:dyDescent="0.2">
      <c r="CB799" s="44">
        <v>796</v>
      </c>
      <c r="CC799" s="18">
        <f t="shared" si="122"/>
        <v>20</v>
      </c>
      <c r="CD799" s="18">
        <f t="shared" si="123"/>
        <v>1606022</v>
      </c>
      <c r="CE799" s="44" t="str">
        <f t="shared" si="124"/>
        <v>高级神器2配件2-36级</v>
      </c>
      <c r="CF799" s="43" t="s">
        <v>1061</v>
      </c>
      <c r="CG799" s="18">
        <f t="shared" si="125"/>
        <v>36</v>
      </c>
      <c r="CH799" s="18" t="str">
        <f t="shared" si="126"/>
        <v>金币</v>
      </c>
      <c r="CI799" s="44"/>
      <c r="CJ799" s="44"/>
      <c r="CK799" s="44"/>
      <c r="CL799" s="44"/>
      <c r="CM799" s="44"/>
      <c r="CN799" s="44"/>
      <c r="CO799" s="44"/>
      <c r="CP799" s="44"/>
      <c r="CQ799" s="44"/>
    </row>
    <row r="800" spans="80:95" ht="16.5" x14ac:dyDescent="0.2">
      <c r="CB800" s="44">
        <v>797</v>
      </c>
      <c r="CC800" s="18">
        <f t="shared" si="122"/>
        <v>20</v>
      </c>
      <c r="CD800" s="18">
        <f t="shared" si="123"/>
        <v>1606022</v>
      </c>
      <c r="CE800" s="44" t="str">
        <f t="shared" si="124"/>
        <v>高级神器2配件2-37级</v>
      </c>
      <c r="CF800" s="43" t="s">
        <v>1061</v>
      </c>
      <c r="CG800" s="18">
        <f t="shared" si="125"/>
        <v>37</v>
      </c>
      <c r="CH800" s="18" t="str">
        <f t="shared" si="126"/>
        <v>金币</v>
      </c>
      <c r="CI800" s="44"/>
      <c r="CJ800" s="44"/>
      <c r="CK800" s="44"/>
      <c r="CL800" s="44"/>
      <c r="CM800" s="44"/>
      <c r="CN800" s="44"/>
      <c r="CO800" s="44"/>
      <c r="CP800" s="44"/>
      <c r="CQ800" s="44"/>
    </row>
    <row r="801" spans="80:95" ht="16.5" x14ac:dyDescent="0.2">
      <c r="CB801" s="44">
        <v>798</v>
      </c>
      <c r="CC801" s="18">
        <f t="shared" si="122"/>
        <v>20</v>
      </c>
      <c r="CD801" s="18">
        <f t="shared" si="123"/>
        <v>1606022</v>
      </c>
      <c r="CE801" s="44" t="str">
        <f t="shared" si="124"/>
        <v>高级神器2配件2-38级</v>
      </c>
      <c r="CF801" s="43" t="s">
        <v>1061</v>
      </c>
      <c r="CG801" s="18">
        <f t="shared" si="125"/>
        <v>38</v>
      </c>
      <c r="CH801" s="18" t="str">
        <f t="shared" si="126"/>
        <v>金币</v>
      </c>
      <c r="CI801" s="44"/>
      <c r="CJ801" s="44"/>
      <c r="CK801" s="44"/>
      <c r="CL801" s="44"/>
      <c r="CM801" s="44"/>
      <c r="CN801" s="44"/>
      <c r="CO801" s="44"/>
      <c r="CP801" s="44"/>
      <c r="CQ801" s="44"/>
    </row>
    <row r="802" spans="80:95" ht="16.5" x14ac:dyDescent="0.2">
      <c r="CB802" s="44">
        <v>799</v>
      </c>
      <c r="CC802" s="18">
        <f t="shared" si="122"/>
        <v>20</v>
      </c>
      <c r="CD802" s="18">
        <f t="shared" si="123"/>
        <v>1606022</v>
      </c>
      <c r="CE802" s="44" t="str">
        <f t="shared" si="124"/>
        <v>高级神器2配件2-39级</v>
      </c>
      <c r="CF802" s="43" t="s">
        <v>1061</v>
      </c>
      <c r="CG802" s="18">
        <f t="shared" si="125"/>
        <v>39</v>
      </c>
      <c r="CH802" s="18" t="str">
        <f t="shared" si="126"/>
        <v>金币</v>
      </c>
      <c r="CI802" s="44"/>
      <c r="CJ802" s="44"/>
      <c r="CK802" s="44"/>
      <c r="CL802" s="44"/>
      <c r="CM802" s="44"/>
      <c r="CN802" s="44"/>
      <c r="CO802" s="44"/>
      <c r="CP802" s="44"/>
      <c r="CQ802" s="44"/>
    </row>
    <row r="803" spans="80:95" ht="16.5" x14ac:dyDescent="0.2">
      <c r="CB803" s="44">
        <v>800</v>
      </c>
      <c r="CC803" s="18">
        <f t="shared" si="122"/>
        <v>20</v>
      </c>
      <c r="CD803" s="18">
        <f t="shared" si="123"/>
        <v>1606022</v>
      </c>
      <c r="CE803" s="44" t="str">
        <f t="shared" si="124"/>
        <v>高级神器2配件2-40级</v>
      </c>
      <c r="CF803" s="43" t="s">
        <v>1061</v>
      </c>
      <c r="CG803" s="18">
        <f t="shared" si="125"/>
        <v>40</v>
      </c>
      <c r="CH803" s="18" t="str">
        <f t="shared" si="126"/>
        <v>金币</v>
      </c>
      <c r="CI803" s="44"/>
      <c r="CJ803" s="44"/>
      <c r="CK803" s="44"/>
      <c r="CL803" s="44"/>
      <c r="CM803" s="44"/>
      <c r="CN803" s="44"/>
      <c r="CO803" s="44"/>
      <c r="CP803" s="44"/>
      <c r="CQ803" s="44"/>
    </row>
    <row r="804" spans="80:95" ht="16.5" x14ac:dyDescent="0.2">
      <c r="CB804" s="44">
        <v>801</v>
      </c>
      <c r="CC804" s="18">
        <f t="shared" si="122"/>
        <v>21</v>
      </c>
      <c r="CD804" s="18">
        <f t="shared" si="123"/>
        <v>1606023</v>
      </c>
      <c r="CE804" s="44" t="str">
        <f t="shared" si="124"/>
        <v>高级神器2配件3-1级</v>
      </c>
      <c r="CF804" s="43" t="s">
        <v>1061</v>
      </c>
      <c r="CG804" s="18">
        <f t="shared" si="125"/>
        <v>1</v>
      </c>
      <c r="CH804" s="18" t="str">
        <f t="shared" si="126"/>
        <v>高级神器2配件3激活</v>
      </c>
      <c r="CI804" s="44"/>
      <c r="CJ804" s="44"/>
      <c r="CK804" s="44"/>
      <c r="CL804" s="44"/>
      <c r="CM804" s="44"/>
      <c r="CN804" s="44"/>
      <c r="CO804" s="44"/>
      <c r="CP804" s="44"/>
      <c r="CQ804" s="44"/>
    </row>
    <row r="805" spans="80:95" ht="16.5" x14ac:dyDescent="0.2">
      <c r="CB805" s="44">
        <v>802</v>
      </c>
      <c r="CC805" s="18">
        <f t="shared" si="122"/>
        <v>21</v>
      </c>
      <c r="CD805" s="18">
        <f t="shared" si="123"/>
        <v>1606023</v>
      </c>
      <c r="CE805" s="44" t="str">
        <f t="shared" si="124"/>
        <v>高级神器2配件3-2级</v>
      </c>
      <c r="CF805" s="43" t="s">
        <v>1061</v>
      </c>
      <c r="CG805" s="18">
        <f t="shared" si="125"/>
        <v>2</v>
      </c>
      <c r="CH805" s="18" t="str">
        <f t="shared" si="126"/>
        <v>金币</v>
      </c>
      <c r="CI805" s="44"/>
      <c r="CJ805" s="44"/>
      <c r="CK805" s="44"/>
      <c r="CL805" s="44"/>
      <c r="CM805" s="44"/>
      <c r="CN805" s="44"/>
      <c r="CO805" s="44"/>
      <c r="CP805" s="44"/>
      <c r="CQ805" s="44"/>
    </row>
    <row r="806" spans="80:95" ht="16.5" x14ac:dyDescent="0.2">
      <c r="CB806" s="44">
        <v>803</v>
      </c>
      <c r="CC806" s="18">
        <f t="shared" si="122"/>
        <v>21</v>
      </c>
      <c r="CD806" s="18">
        <f t="shared" si="123"/>
        <v>1606023</v>
      </c>
      <c r="CE806" s="44" t="str">
        <f t="shared" si="124"/>
        <v>高级神器2配件3-3级</v>
      </c>
      <c r="CF806" s="43" t="s">
        <v>1061</v>
      </c>
      <c r="CG806" s="18">
        <f t="shared" si="125"/>
        <v>3</v>
      </c>
      <c r="CH806" s="18" t="str">
        <f t="shared" si="126"/>
        <v>金币</v>
      </c>
      <c r="CI806" s="44"/>
      <c r="CJ806" s="44"/>
      <c r="CK806" s="44"/>
      <c r="CL806" s="44"/>
      <c r="CM806" s="44"/>
      <c r="CN806" s="44"/>
      <c r="CO806" s="44"/>
      <c r="CP806" s="44"/>
      <c r="CQ806" s="44"/>
    </row>
    <row r="807" spans="80:95" ht="16.5" x14ac:dyDescent="0.2">
      <c r="CB807" s="44">
        <v>804</v>
      </c>
      <c r="CC807" s="18">
        <f t="shared" si="122"/>
        <v>21</v>
      </c>
      <c r="CD807" s="18">
        <f t="shared" si="123"/>
        <v>1606023</v>
      </c>
      <c r="CE807" s="44" t="str">
        <f t="shared" si="124"/>
        <v>高级神器2配件3-4级</v>
      </c>
      <c r="CF807" s="43" t="s">
        <v>1061</v>
      </c>
      <c r="CG807" s="18">
        <f t="shared" si="125"/>
        <v>4</v>
      </c>
      <c r="CH807" s="18" t="str">
        <f t="shared" si="126"/>
        <v>金币</v>
      </c>
      <c r="CI807" s="44"/>
      <c r="CJ807" s="44"/>
      <c r="CK807" s="44"/>
      <c r="CL807" s="44"/>
      <c r="CM807" s="44"/>
      <c r="CN807" s="44"/>
      <c r="CO807" s="44"/>
      <c r="CP807" s="44"/>
      <c r="CQ807" s="44"/>
    </row>
    <row r="808" spans="80:95" ht="16.5" x14ac:dyDescent="0.2">
      <c r="CB808" s="44">
        <v>805</v>
      </c>
      <c r="CC808" s="18">
        <f t="shared" si="122"/>
        <v>21</v>
      </c>
      <c r="CD808" s="18">
        <f t="shared" si="123"/>
        <v>1606023</v>
      </c>
      <c r="CE808" s="44" t="str">
        <f t="shared" si="124"/>
        <v>高级神器2配件3-5级</v>
      </c>
      <c r="CF808" s="43" t="s">
        <v>1061</v>
      </c>
      <c r="CG808" s="18">
        <f t="shared" si="125"/>
        <v>5</v>
      </c>
      <c r="CH808" s="18" t="str">
        <f t="shared" si="126"/>
        <v>金币</v>
      </c>
      <c r="CI808" s="44"/>
      <c r="CJ808" s="44"/>
      <c r="CK808" s="44"/>
      <c r="CL808" s="44"/>
      <c r="CM808" s="44"/>
      <c r="CN808" s="44"/>
      <c r="CO808" s="44"/>
      <c r="CP808" s="44"/>
      <c r="CQ808" s="44"/>
    </row>
    <row r="809" spans="80:95" ht="16.5" x14ac:dyDescent="0.2">
      <c r="CB809" s="44">
        <v>806</v>
      </c>
      <c r="CC809" s="18">
        <f t="shared" si="122"/>
        <v>21</v>
      </c>
      <c r="CD809" s="18">
        <f t="shared" si="123"/>
        <v>1606023</v>
      </c>
      <c r="CE809" s="44" t="str">
        <f t="shared" si="124"/>
        <v>高级神器2配件3-6级</v>
      </c>
      <c r="CF809" s="43" t="s">
        <v>1061</v>
      </c>
      <c r="CG809" s="18">
        <f t="shared" si="125"/>
        <v>6</v>
      </c>
      <c r="CH809" s="18" t="str">
        <f t="shared" si="126"/>
        <v>金币</v>
      </c>
      <c r="CI809" s="44"/>
      <c r="CJ809" s="44"/>
      <c r="CK809" s="44"/>
      <c r="CL809" s="44"/>
      <c r="CM809" s="44"/>
      <c r="CN809" s="44"/>
      <c r="CO809" s="44"/>
      <c r="CP809" s="44"/>
      <c r="CQ809" s="44"/>
    </row>
    <row r="810" spans="80:95" ht="16.5" x14ac:dyDescent="0.2">
      <c r="CB810" s="44">
        <v>807</v>
      </c>
      <c r="CC810" s="18">
        <f t="shared" si="122"/>
        <v>21</v>
      </c>
      <c r="CD810" s="18">
        <f t="shared" si="123"/>
        <v>1606023</v>
      </c>
      <c r="CE810" s="44" t="str">
        <f t="shared" si="124"/>
        <v>高级神器2配件3-7级</v>
      </c>
      <c r="CF810" s="43" t="s">
        <v>1061</v>
      </c>
      <c r="CG810" s="18">
        <f t="shared" si="125"/>
        <v>7</v>
      </c>
      <c r="CH810" s="18" t="str">
        <f t="shared" si="126"/>
        <v>金币</v>
      </c>
      <c r="CI810" s="44"/>
      <c r="CJ810" s="44"/>
      <c r="CK810" s="44"/>
      <c r="CL810" s="44"/>
      <c r="CM810" s="44"/>
      <c r="CN810" s="44"/>
      <c r="CO810" s="44"/>
      <c r="CP810" s="44"/>
      <c r="CQ810" s="44"/>
    </row>
    <row r="811" spans="80:95" ht="16.5" x14ac:dyDescent="0.2">
      <c r="CB811" s="44">
        <v>808</v>
      </c>
      <c r="CC811" s="18">
        <f t="shared" si="122"/>
        <v>21</v>
      </c>
      <c r="CD811" s="18">
        <f t="shared" si="123"/>
        <v>1606023</v>
      </c>
      <c r="CE811" s="44" t="str">
        <f t="shared" si="124"/>
        <v>高级神器2配件3-8级</v>
      </c>
      <c r="CF811" s="43" t="s">
        <v>1061</v>
      </c>
      <c r="CG811" s="18">
        <f t="shared" si="125"/>
        <v>8</v>
      </c>
      <c r="CH811" s="18" t="str">
        <f t="shared" si="126"/>
        <v>金币</v>
      </c>
      <c r="CI811" s="44"/>
      <c r="CJ811" s="44"/>
      <c r="CK811" s="44"/>
      <c r="CL811" s="44"/>
      <c r="CM811" s="44"/>
      <c r="CN811" s="44"/>
      <c r="CO811" s="44"/>
      <c r="CP811" s="44"/>
      <c r="CQ811" s="44"/>
    </row>
    <row r="812" spans="80:95" ht="16.5" x14ac:dyDescent="0.2">
      <c r="CB812" s="44">
        <v>809</v>
      </c>
      <c r="CC812" s="18">
        <f t="shared" si="122"/>
        <v>21</v>
      </c>
      <c r="CD812" s="18">
        <f t="shared" si="123"/>
        <v>1606023</v>
      </c>
      <c r="CE812" s="44" t="str">
        <f t="shared" si="124"/>
        <v>高级神器2配件3-9级</v>
      </c>
      <c r="CF812" s="43" t="s">
        <v>1061</v>
      </c>
      <c r="CG812" s="18">
        <f t="shared" si="125"/>
        <v>9</v>
      </c>
      <c r="CH812" s="18" t="str">
        <f t="shared" si="126"/>
        <v>金币</v>
      </c>
      <c r="CI812" s="44"/>
      <c r="CJ812" s="44"/>
      <c r="CK812" s="44"/>
      <c r="CL812" s="44"/>
      <c r="CM812" s="44"/>
      <c r="CN812" s="44"/>
      <c r="CO812" s="44"/>
      <c r="CP812" s="44"/>
      <c r="CQ812" s="44"/>
    </row>
    <row r="813" spans="80:95" ht="16.5" x14ac:dyDescent="0.2">
      <c r="CB813" s="44">
        <v>810</v>
      </c>
      <c r="CC813" s="18">
        <f t="shared" si="122"/>
        <v>21</v>
      </c>
      <c r="CD813" s="18">
        <f t="shared" si="123"/>
        <v>1606023</v>
      </c>
      <c r="CE813" s="44" t="str">
        <f t="shared" si="124"/>
        <v>高级神器2配件3-10级</v>
      </c>
      <c r="CF813" s="43" t="s">
        <v>1061</v>
      </c>
      <c r="CG813" s="18">
        <f t="shared" si="125"/>
        <v>10</v>
      </c>
      <c r="CH813" s="18" t="str">
        <f t="shared" si="126"/>
        <v>金币</v>
      </c>
      <c r="CI813" s="44"/>
      <c r="CJ813" s="44"/>
      <c r="CK813" s="44"/>
      <c r="CL813" s="44"/>
      <c r="CM813" s="44"/>
      <c r="CN813" s="44"/>
      <c r="CO813" s="44"/>
      <c r="CP813" s="44"/>
      <c r="CQ813" s="44"/>
    </row>
    <row r="814" spans="80:95" ht="16.5" x14ac:dyDescent="0.2">
      <c r="CB814" s="44">
        <v>811</v>
      </c>
      <c r="CC814" s="18">
        <f t="shared" si="122"/>
        <v>21</v>
      </c>
      <c r="CD814" s="18">
        <f t="shared" si="123"/>
        <v>1606023</v>
      </c>
      <c r="CE814" s="44" t="str">
        <f t="shared" si="124"/>
        <v>高级神器2配件3-11级</v>
      </c>
      <c r="CF814" s="43" t="s">
        <v>1061</v>
      </c>
      <c r="CG814" s="18">
        <f t="shared" si="125"/>
        <v>11</v>
      </c>
      <c r="CH814" s="18" t="str">
        <f t="shared" si="126"/>
        <v>金币</v>
      </c>
      <c r="CI814" s="44"/>
      <c r="CJ814" s="44"/>
      <c r="CK814" s="44"/>
      <c r="CL814" s="44"/>
      <c r="CM814" s="44"/>
      <c r="CN814" s="44"/>
      <c r="CO814" s="44"/>
      <c r="CP814" s="44"/>
      <c r="CQ814" s="44"/>
    </row>
    <row r="815" spans="80:95" ht="16.5" x14ac:dyDescent="0.2">
      <c r="CB815" s="44">
        <v>812</v>
      </c>
      <c r="CC815" s="18">
        <f t="shared" si="122"/>
        <v>21</v>
      </c>
      <c r="CD815" s="18">
        <f t="shared" si="123"/>
        <v>1606023</v>
      </c>
      <c r="CE815" s="44" t="str">
        <f t="shared" si="124"/>
        <v>高级神器2配件3-12级</v>
      </c>
      <c r="CF815" s="43" t="s">
        <v>1061</v>
      </c>
      <c r="CG815" s="18">
        <f t="shared" si="125"/>
        <v>12</v>
      </c>
      <c r="CH815" s="18" t="str">
        <f t="shared" si="126"/>
        <v>金币</v>
      </c>
      <c r="CI815" s="44"/>
      <c r="CJ815" s="44"/>
      <c r="CK815" s="44"/>
      <c r="CL815" s="44"/>
      <c r="CM815" s="44"/>
      <c r="CN815" s="44"/>
      <c r="CO815" s="44"/>
      <c r="CP815" s="44"/>
      <c r="CQ815" s="44"/>
    </row>
    <row r="816" spans="80:95" ht="16.5" x14ac:dyDescent="0.2">
      <c r="CB816" s="44">
        <v>813</v>
      </c>
      <c r="CC816" s="18">
        <f t="shared" si="122"/>
        <v>21</v>
      </c>
      <c r="CD816" s="18">
        <f t="shared" si="123"/>
        <v>1606023</v>
      </c>
      <c r="CE816" s="44" t="str">
        <f t="shared" si="124"/>
        <v>高级神器2配件3-13级</v>
      </c>
      <c r="CF816" s="43" t="s">
        <v>1061</v>
      </c>
      <c r="CG816" s="18">
        <f t="shared" si="125"/>
        <v>13</v>
      </c>
      <c r="CH816" s="18" t="str">
        <f t="shared" si="126"/>
        <v>金币</v>
      </c>
      <c r="CI816" s="44"/>
      <c r="CJ816" s="44"/>
      <c r="CK816" s="44"/>
      <c r="CL816" s="44"/>
      <c r="CM816" s="44"/>
      <c r="CN816" s="44"/>
      <c r="CO816" s="44"/>
      <c r="CP816" s="44"/>
      <c r="CQ816" s="44"/>
    </row>
    <row r="817" spans="80:95" ht="16.5" x14ac:dyDescent="0.2">
      <c r="CB817" s="44">
        <v>814</v>
      </c>
      <c r="CC817" s="18">
        <f t="shared" si="122"/>
        <v>21</v>
      </c>
      <c r="CD817" s="18">
        <f t="shared" si="123"/>
        <v>1606023</v>
      </c>
      <c r="CE817" s="44" t="str">
        <f t="shared" si="124"/>
        <v>高级神器2配件3-14级</v>
      </c>
      <c r="CF817" s="43" t="s">
        <v>1061</v>
      </c>
      <c r="CG817" s="18">
        <f t="shared" si="125"/>
        <v>14</v>
      </c>
      <c r="CH817" s="18" t="str">
        <f t="shared" si="126"/>
        <v>金币</v>
      </c>
      <c r="CI817" s="44"/>
      <c r="CJ817" s="44"/>
      <c r="CK817" s="44"/>
      <c r="CL817" s="44"/>
      <c r="CM817" s="44"/>
      <c r="CN817" s="44"/>
      <c r="CO817" s="44"/>
      <c r="CP817" s="44"/>
      <c r="CQ817" s="44"/>
    </row>
    <row r="818" spans="80:95" ht="16.5" x14ac:dyDescent="0.2">
      <c r="CB818" s="44">
        <v>815</v>
      </c>
      <c r="CC818" s="18">
        <f t="shared" si="122"/>
        <v>21</v>
      </c>
      <c r="CD818" s="18">
        <f t="shared" si="123"/>
        <v>1606023</v>
      </c>
      <c r="CE818" s="44" t="str">
        <f t="shared" si="124"/>
        <v>高级神器2配件3-15级</v>
      </c>
      <c r="CF818" s="43" t="s">
        <v>1061</v>
      </c>
      <c r="CG818" s="18">
        <f t="shared" si="125"/>
        <v>15</v>
      </c>
      <c r="CH818" s="18" t="str">
        <f t="shared" si="126"/>
        <v>金币</v>
      </c>
      <c r="CI818" s="44"/>
      <c r="CJ818" s="44"/>
      <c r="CK818" s="44"/>
      <c r="CL818" s="44"/>
      <c r="CM818" s="44"/>
      <c r="CN818" s="44"/>
      <c r="CO818" s="44"/>
      <c r="CP818" s="44"/>
      <c r="CQ818" s="44"/>
    </row>
    <row r="819" spans="80:95" ht="16.5" x14ac:dyDescent="0.2">
      <c r="CB819" s="44">
        <v>816</v>
      </c>
      <c r="CC819" s="18">
        <f t="shared" si="122"/>
        <v>21</v>
      </c>
      <c r="CD819" s="18">
        <f t="shared" si="123"/>
        <v>1606023</v>
      </c>
      <c r="CE819" s="44" t="str">
        <f t="shared" si="124"/>
        <v>高级神器2配件3-16级</v>
      </c>
      <c r="CF819" s="43" t="s">
        <v>1061</v>
      </c>
      <c r="CG819" s="18">
        <f t="shared" si="125"/>
        <v>16</v>
      </c>
      <c r="CH819" s="18" t="str">
        <f t="shared" si="126"/>
        <v>金币</v>
      </c>
      <c r="CI819" s="44"/>
      <c r="CJ819" s="44"/>
      <c r="CK819" s="44"/>
      <c r="CL819" s="44"/>
      <c r="CM819" s="44"/>
      <c r="CN819" s="44"/>
      <c r="CO819" s="44"/>
      <c r="CP819" s="44"/>
      <c r="CQ819" s="44"/>
    </row>
    <row r="820" spans="80:95" ht="16.5" x14ac:dyDescent="0.2">
      <c r="CB820" s="44">
        <v>817</v>
      </c>
      <c r="CC820" s="18">
        <f t="shared" si="122"/>
        <v>21</v>
      </c>
      <c r="CD820" s="18">
        <f t="shared" si="123"/>
        <v>1606023</v>
      </c>
      <c r="CE820" s="44" t="str">
        <f t="shared" si="124"/>
        <v>高级神器2配件3-17级</v>
      </c>
      <c r="CF820" s="43" t="s">
        <v>1061</v>
      </c>
      <c r="CG820" s="18">
        <f t="shared" si="125"/>
        <v>17</v>
      </c>
      <c r="CH820" s="18" t="str">
        <f t="shared" si="126"/>
        <v>金币</v>
      </c>
      <c r="CI820" s="44"/>
      <c r="CJ820" s="44"/>
      <c r="CK820" s="44"/>
      <c r="CL820" s="44"/>
      <c r="CM820" s="44"/>
      <c r="CN820" s="44"/>
      <c r="CO820" s="44"/>
      <c r="CP820" s="44"/>
      <c r="CQ820" s="44"/>
    </row>
    <row r="821" spans="80:95" ht="16.5" x14ac:dyDescent="0.2">
      <c r="CB821" s="44">
        <v>818</v>
      </c>
      <c r="CC821" s="18">
        <f t="shared" si="122"/>
        <v>21</v>
      </c>
      <c r="CD821" s="18">
        <f t="shared" si="123"/>
        <v>1606023</v>
      </c>
      <c r="CE821" s="44" t="str">
        <f t="shared" si="124"/>
        <v>高级神器2配件3-18级</v>
      </c>
      <c r="CF821" s="43" t="s">
        <v>1061</v>
      </c>
      <c r="CG821" s="18">
        <f t="shared" si="125"/>
        <v>18</v>
      </c>
      <c r="CH821" s="18" t="str">
        <f t="shared" si="126"/>
        <v>金币</v>
      </c>
      <c r="CI821" s="44"/>
      <c r="CJ821" s="44"/>
      <c r="CK821" s="44"/>
      <c r="CL821" s="44"/>
      <c r="CM821" s="44"/>
      <c r="CN821" s="44"/>
      <c r="CO821" s="44"/>
      <c r="CP821" s="44"/>
      <c r="CQ821" s="44"/>
    </row>
    <row r="822" spans="80:95" ht="16.5" x14ac:dyDescent="0.2">
      <c r="CB822" s="44">
        <v>819</v>
      </c>
      <c r="CC822" s="18">
        <f t="shared" si="122"/>
        <v>21</v>
      </c>
      <c r="CD822" s="18">
        <f t="shared" si="123"/>
        <v>1606023</v>
      </c>
      <c r="CE822" s="44" t="str">
        <f t="shared" si="124"/>
        <v>高级神器2配件3-19级</v>
      </c>
      <c r="CF822" s="43" t="s">
        <v>1061</v>
      </c>
      <c r="CG822" s="18">
        <f t="shared" si="125"/>
        <v>19</v>
      </c>
      <c r="CH822" s="18" t="str">
        <f t="shared" si="126"/>
        <v>金币</v>
      </c>
      <c r="CI822" s="44"/>
      <c r="CJ822" s="44"/>
      <c r="CK822" s="44"/>
      <c r="CL822" s="44"/>
      <c r="CM822" s="44"/>
      <c r="CN822" s="44"/>
      <c r="CO822" s="44"/>
      <c r="CP822" s="44"/>
      <c r="CQ822" s="44"/>
    </row>
    <row r="823" spans="80:95" ht="16.5" x14ac:dyDescent="0.2">
      <c r="CB823" s="44">
        <v>820</v>
      </c>
      <c r="CC823" s="18">
        <f t="shared" si="122"/>
        <v>21</v>
      </c>
      <c r="CD823" s="18">
        <f t="shared" si="123"/>
        <v>1606023</v>
      </c>
      <c r="CE823" s="44" t="str">
        <f t="shared" si="124"/>
        <v>高级神器2配件3-20级</v>
      </c>
      <c r="CF823" s="43" t="s">
        <v>1061</v>
      </c>
      <c r="CG823" s="18">
        <f t="shared" si="125"/>
        <v>20</v>
      </c>
      <c r="CH823" s="18" t="str">
        <f t="shared" si="126"/>
        <v>金币</v>
      </c>
      <c r="CI823" s="44"/>
      <c r="CJ823" s="44"/>
      <c r="CK823" s="44"/>
      <c r="CL823" s="44"/>
      <c r="CM823" s="44"/>
      <c r="CN823" s="44"/>
      <c r="CO823" s="44"/>
      <c r="CP823" s="44"/>
      <c r="CQ823" s="44"/>
    </row>
    <row r="824" spans="80:95" ht="16.5" x14ac:dyDescent="0.2">
      <c r="CB824" s="44">
        <v>821</v>
      </c>
      <c r="CC824" s="18">
        <f t="shared" si="122"/>
        <v>21</v>
      </c>
      <c r="CD824" s="18">
        <f t="shared" si="123"/>
        <v>1606023</v>
      </c>
      <c r="CE824" s="44" t="str">
        <f t="shared" si="124"/>
        <v>高级神器2配件3-21级</v>
      </c>
      <c r="CF824" s="43" t="s">
        <v>1061</v>
      </c>
      <c r="CG824" s="18">
        <f t="shared" si="125"/>
        <v>21</v>
      </c>
      <c r="CH824" s="18" t="str">
        <f t="shared" si="126"/>
        <v>金币</v>
      </c>
      <c r="CI824" s="44"/>
      <c r="CJ824" s="44"/>
      <c r="CK824" s="44"/>
      <c r="CL824" s="44"/>
      <c r="CM824" s="44"/>
      <c r="CN824" s="44"/>
      <c r="CO824" s="44"/>
      <c r="CP824" s="44"/>
      <c r="CQ824" s="44"/>
    </row>
    <row r="825" spans="80:95" ht="16.5" x14ac:dyDescent="0.2">
      <c r="CB825" s="44">
        <v>822</v>
      </c>
      <c r="CC825" s="18">
        <f t="shared" si="122"/>
        <v>21</v>
      </c>
      <c r="CD825" s="18">
        <f t="shared" si="123"/>
        <v>1606023</v>
      </c>
      <c r="CE825" s="44" t="str">
        <f t="shared" si="124"/>
        <v>高级神器2配件3-22级</v>
      </c>
      <c r="CF825" s="43" t="s">
        <v>1061</v>
      </c>
      <c r="CG825" s="18">
        <f t="shared" si="125"/>
        <v>22</v>
      </c>
      <c r="CH825" s="18" t="str">
        <f t="shared" si="126"/>
        <v>金币</v>
      </c>
      <c r="CI825" s="44"/>
      <c r="CJ825" s="44"/>
      <c r="CK825" s="44"/>
      <c r="CL825" s="44"/>
      <c r="CM825" s="44"/>
      <c r="CN825" s="44"/>
      <c r="CO825" s="44"/>
      <c r="CP825" s="44"/>
      <c r="CQ825" s="44"/>
    </row>
    <row r="826" spans="80:95" ht="16.5" x14ac:dyDescent="0.2">
      <c r="CB826" s="44">
        <v>823</v>
      </c>
      <c r="CC826" s="18">
        <f t="shared" si="122"/>
        <v>21</v>
      </c>
      <c r="CD826" s="18">
        <f t="shared" si="123"/>
        <v>1606023</v>
      </c>
      <c r="CE826" s="44" t="str">
        <f t="shared" si="124"/>
        <v>高级神器2配件3-23级</v>
      </c>
      <c r="CF826" s="43" t="s">
        <v>1061</v>
      </c>
      <c r="CG826" s="18">
        <f t="shared" si="125"/>
        <v>23</v>
      </c>
      <c r="CH826" s="18" t="str">
        <f t="shared" si="126"/>
        <v>金币</v>
      </c>
      <c r="CI826" s="44"/>
      <c r="CJ826" s="44"/>
      <c r="CK826" s="44"/>
      <c r="CL826" s="44"/>
      <c r="CM826" s="44"/>
      <c r="CN826" s="44"/>
      <c r="CO826" s="44"/>
      <c r="CP826" s="44"/>
      <c r="CQ826" s="44"/>
    </row>
    <row r="827" spans="80:95" ht="16.5" x14ac:dyDescent="0.2">
      <c r="CB827" s="44">
        <v>824</v>
      </c>
      <c r="CC827" s="18">
        <f t="shared" si="122"/>
        <v>21</v>
      </c>
      <c r="CD827" s="18">
        <f t="shared" si="123"/>
        <v>1606023</v>
      </c>
      <c r="CE827" s="44" t="str">
        <f t="shared" si="124"/>
        <v>高级神器2配件3-24级</v>
      </c>
      <c r="CF827" s="43" t="s">
        <v>1061</v>
      </c>
      <c r="CG827" s="18">
        <f t="shared" si="125"/>
        <v>24</v>
      </c>
      <c r="CH827" s="18" t="str">
        <f t="shared" si="126"/>
        <v>金币</v>
      </c>
      <c r="CI827" s="44"/>
      <c r="CJ827" s="44"/>
      <c r="CK827" s="44"/>
      <c r="CL827" s="44"/>
      <c r="CM827" s="44"/>
      <c r="CN827" s="44"/>
      <c r="CO827" s="44"/>
      <c r="CP827" s="44"/>
      <c r="CQ827" s="44"/>
    </row>
    <row r="828" spans="80:95" ht="16.5" x14ac:dyDescent="0.2">
      <c r="CB828" s="44">
        <v>825</v>
      </c>
      <c r="CC828" s="18">
        <f t="shared" si="122"/>
        <v>21</v>
      </c>
      <c r="CD828" s="18">
        <f t="shared" si="123"/>
        <v>1606023</v>
      </c>
      <c r="CE828" s="44" t="str">
        <f t="shared" si="124"/>
        <v>高级神器2配件3-25级</v>
      </c>
      <c r="CF828" s="43" t="s">
        <v>1061</v>
      </c>
      <c r="CG828" s="18">
        <f t="shared" si="125"/>
        <v>25</v>
      </c>
      <c r="CH828" s="18" t="str">
        <f t="shared" si="126"/>
        <v>金币</v>
      </c>
      <c r="CI828" s="44"/>
      <c r="CJ828" s="44"/>
      <c r="CK828" s="44"/>
      <c r="CL828" s="44"/>
      <c r="CM828" s="44"/>
      <c r="CN828" s="44"/>
      <c r="CO828" s="44"/>
      <c r="CP828" s="44"/>
      <c r="CQ828" s="44"/>
    </row>
    <row r="829" spans="80:95" ht="16.5" x14ac:dyDescent="0.2">
      <c r="CB829" s="44">
        <v>826</v>
      </c>
      <c r="CC829" s="18">
        <f t="shared" si="122"/>
        <v>21</v>
      </c>
      <c r="CD829" s="18">
        <f t="shared" si="123"/>
        <v>1606023</v>
      </c>
      <c r="CE829" s="44" t="str">
        <f t="shared" si="124"/>
        <v>高级神器2配件3-26级</v>
      </c>
      <c r="CF829" s="43" t="s">
        <v>1061</v>
      </c>
      <c r="CG829" s="18">
        <f t="shared" si="125"/>
        <v>26</v>
      </c>
      <c r="CH829" s="18" t="str">
        <f t="shared" si="126"/>
        <v>金币</v>
      </c>
      <c r="CI829" s="44"/>
      <c r="CJ829" s="44"/>
      <c r="CK829" s="44"/>
      <c r="CL829" s="44"/>
      <c r="CM829" s="44"/>
      <c r="CN829" s="44"/>
      <c r="CO829" s="44"/>
      <c r="CP829" s="44"/>
      <c r="CQ829" s="44"/>
    </row>
    <row r="830" spans="80:95" ht="16.5" x14ac:dyDescent="0.2">
      <c r="CB830" s="44">
        <v>827</v>
      </c>
      <c r="CC830" s="18">
        <f t="shared" si="122"/>
        <v>21</v>
      </c>
      <c r="CD830" s="18">
        <f t="shared" si="123"/>
        <v>1606023</v>
      </c>
      <c r="CE830" s="44" t="str">
        <f t="shared" si="124"/>
        <v>高级神器2配件3-27级</v>
      </c>
      <c r="CF830" s="43" t="s">
        <v>1061</v>
      </c>
      <c r="CG830" s="18">
        <f t="shared" si="125"/>
        <v>27</v>
      </c>
      <c r="CH830" s="18" t="str">
        <f t="shared" si="126"/>
        <v>金币</v>
      </c>
      <c r="CI830" s="44"/>
      <c r="CJ830" s="44"/>
      <c r="CK830" s="44"/>
      <c r="CL830" s="44"/>
      <c r="CM830" s="44"/>
      <c r="CN830" s="44"/>
      <c r="CO830" s="44"/>
      <c r="CP830" s="44"/>
      <c r="CQ830" s="44"/>
    </row>
    <row r="831" spans="80:95" ht="16.5" x14ac:dyDescent="0.2">
      <c r="CB831" s="44">
        <v>828</v>
      </c>
      <c r="CC831" s="18">
        <f t="shared" si="122"/>
        <v>21</v>
      </c>
      <c r="CD831" s="18">
        <f t="shared" si="123"/>
        <v>1606023</v>
      </c>
      <c r="CE831" s="44" t="str">
        <f t="shared" si="124"/>
        <v>高级神器2配件3-28级</v>
      </c>
      <c r="CF831" s="43" t="s">
        <v>1061</v>
      </c>
      <c r="CG831" s="18">
        <f t="shared" si="125"/>
        <v>28</v>
      </c>
      <c r="CH831" s="18" t="str">
        <f t="shared" si="126"/>
        <v>金币</v>
      </c>
      <c r="CI831" s="44"/>
      <c r="CJ831" s="44"/>
      <c r="CK831" s="44"/>
      <c r="CL831" s="44"/>
      <c r="CM831" s="44"/>
      <c r="CN831" s="44"/>
      <c r="CO831" s="44"/>
      <c r="CP831" s="44"/>
      <c r="CQ831" s="44"/>
    </row>
    <row r="832" spans="80:95" ht="16.5" x14ac:dyDescent="0.2">
      <c r="CB832" s="44">
        <v>829</v>
      </c>
      <c r="CC832" s="18">
        <f t="shared" si="122"/>
        <v>21</v>
      </c>
      <c r="CD832" s="18">
        <f t="shared" si="123"/>
        <v>1606023</v>
      </c>
      <c r="CE832" s="44" t="str">
        <f t="shared" si="124"/>
        <v>高级神器2配件3-29级</v>
      </c>
      <c r="CF832" s="43" t="s">
        <v>1061</v>
      </c>
      <c r="CG832" s="18">
        <f t="shared" si="125"/>
        <v>29</v>
      </c>
      <c r="CH832" s="18" t="str">
        <f t="shared" si="126"/>
        <v>金币</v>
      </c>
      <c r="CI832" s="44"/>
      <c r="CJ832" s="44"/>
      <c r="CK832" s="44"/>
      <c r="CL832" s="44"/>
      <c r="CM832" s="44"/>
      <c r="CN832" s="44"/>
      <c r="CO832" s="44"/>
      <c r="CP832" s="44"/>
      <c r="CQ832" s="44"/>
    </row>
    <row r="833" spans="80:95" ht="16.5" x14ac:dyDescent="0.2">
      <c r="CB833" s="44">
        <v>830</v>
      </c>
      <c r="CC833" s="18">
        <f t="shared" si="122"/>
        <v>21</v>
      </c>
      <c r="CD833" s="18">
        <f t="shared" si="123"/>
        <v>1606023</v>
      </c>
      <c r="CE833" s="44" t="str">
        <f t="shared" si="124"/>
        <v>高级神器2配件3-30级</v>
      </c>
      <c r="CF833" s="43" t="s">
        <v>1061</v>
      </c>
      <c r="CG833" s="18">
        <f t="shared" si="125"/>
        <v>30</v>
      </c>
      <c r="CH833" s="18" t="str">
        <f t="shared" si="126"/>
        <v>金币</v>
      </c>
      <c r="CI833" s="44"/>
      <c r="CJ833" s="44"/>
      <c r="CK833" s="44"/>
      <c r="CL833" s="44"/>
      <c r="CM833" s="44"/>
      <c r="CN833" s="44"/>
      <c r="CO833" s="44"/>
      <c r="CP833" s="44"/>
      <c r="CQ833" s="44"/>
    </row>
    <row r="834" spans="80:95" ht="16.5" x14ac:dyDescent="0.2">
      <c r="CB834" s="44">
        <v>831</v>
      </c>
      <c r="CC834" s="18">
        <f t="shared" si="122"/>
        <v>21</v>
      </c>
      <c r="CD834" s="18">
        <f t="shared" si="123"/>
        <v>1606023</v>
      </c>
      <c r="CE834" s="44" t="str">
        <f t="shared" si="124"/>
        <v>高级神器2配件3-31级</v>
      </c>
      <c r="CF834" s="43" t="s">
        <v>1061</v>
      </c>
      <c r="CG834" s="18">
        <f t="shared" si="125"/>
        <v>31</v>
      </c>
      <c r="CH834" s="18" t="str">
        <f t="shared" si="126"/>
        <v>金币</v>
      </c>
      <c r="CI834" s="44"/>
      <c r="CJ834" s="44"/>
      <c r="CK834" s="44"/>
      <c r="CL834" s="44"/>
      <c r="CM834" s="44"/>
      <c r="CN834" s="44"/>
      <c r="CO834" s="44"/>
      <c r="CP834" s="44"/>
      <c r="CQ834" s="44"/>
    </row>
    <row r="835" spans="80:95" ht="16.5" x14ac:dyDescent="0.2">
      <c r="CB835" s="44">
        <v>832</v>
      </c>
      <c r="CC835" s="18">
        <f t="shared" si="122"/>
        <v>21</v>
      </c>
      <c r="CD835" s="18">
        <f t="shared" si="123"/>
        <v>1606023</v>
      </c>
      <c r="CE835" s="44" t="str">
        <f t="shared" si="124"/>
        <v>高级神器2配件3-32级</v>
      </c>
      <c r="CF835" s="43" t="s">
        <v>1061</v>
      </c>
      <c r="CG835" s="18">
        <f t="shared" si="125"/>
        <v>32</v>
      </c>
      <c r="CH835" s="18" t="str">
        <f t="shared" si="126"/>
        <v>金币</v>
      </c>
      <c r="CI835" s="44"/>
      <c r="CJ835" s="44"/>
      <c r="CK835" s="44"/>
      <c r="CL835" s="44"/>
      <c r="CM835" s="44"/>
      <c r="CN835" s="44"/>
      <c r="CO835" s="44"/>
      <c r="CP835" s="44"/>
      <c r="CQ835" s="44"/>
    </row>
    <row r="836" spans="80:95" ht="16.5" x14ac:dyDescent="0.2">
      <c r="CB836" s="44">
        <v>833</v>
      </c>
      <c r="CC836" s="18">
        <f t="shared" si="122"/>
        <v>21</v>
      </c>
      <c r="CD836" s="18">
        <f t="shared" si="123"/>
        <v>1606023</v>
      </c>
      <c r="CE836" s="44" t="str">
        <f t="shared" si="124"/>
        <v>高级神器2配件3-33级</v>
      </c>
      <c r="CF836" s="43" t="s">
        <v>1061</v>
      </c>
      <c r="CG836" s="18">
        <f t="shared" si="125"/>
        <v>33</v>
      </c>
      <c r="CH836" s="18" t="str">
        <f t="shared" si="126"/>
        <v>金币</v>
      </c>
      <c r="CI836" s="44"/>
      <c r="CJ836" s="44"/>
      <c r="CK836" s="44"/>
      <c r="CL836" s="44"/>
      <c r="CM836" s="44"/>
      <c r="CN836" s="44"/>
      <c r="CO836" s="44"/>
      <c r="CP836" s="44"/>
      <c r="CQ836" s="44"/>
    </row>
    <row r="837" spans="80:95" ht="16.5" x14ac:dyDescent="0.2">
      <c r="CB837" s="44">
        <v>834</v>
      </c>
      <c r="CC837" s="18">
        <f t="shared" ref="CC837:CC900" si="127">INT((CB837-1)/40)+1</f>
        <v>21</v>
      </c>
      <c r="CD837" s="18">
        <f t="shared" ref="CD837:CD900" si="128">INDEX($BQ$4:$BQ$33,CC837)</f>
        <v>1606023</v>
      </c>
      <c r="CE837" s="44" t="str">
        <f t="shared" ref="CE837:CE900" si="129">INDEX($BR$4:$BR$33,CC837)&amp;"-"&amp;CG837&amp;"级"</f>
        <v>高级神器2配件3-34级</v>
      </c>
      <c r="CF837" s="43" t="s">
        <v>1061</v>
      </c>
      <c r="CG837" s="18">
        <f t="shared" ref="CG837:CG900" si="130">MOD(CB837-1,40)+1</f>
        <v>34</v>
      </c>
      <c r="CH837" s="18" t="str">
        <f t="shared" ref="CH837:CH900" si="131">IF(CG837=1,INDEX($BR$4:$BR$33,CC837)&amp;"激活","金币")</f>
        <v>金币</v>
      </c>
      <c r="CI837" s="44"/>
      <c r="CJ837" s="44"/>
      <c r="CK837" s="44"/>
      <c r="CL837" s="44"/>
      <c r="CM837" s="44"/>
      <c r="CN837" s="44"/>
      <c r="CO837" s="44"/>
      <c r="CP837" s="44"/>
      <c r="CQ837" s="44"/>
    </row>
    <row r="838" spans="80:95" ht="16.5" x14ac:dyDescent="0.2">
      <c r="CB838" s="44">
        <v>835</v>
      </c>
      <c r="CC838" s="18">
        <f t="shared" si="127"/>
        <v>21</v>
      </c>
      <c r="CD838" s="18">
        <f t="shared" si="128"/>
        <v>1606023</v>
      </c>
      <c r="CE838" s="44" t="str">
        <f t="shared" si="129"/>
        <v>高级神器2配件3-35级</v>
      </c>
      <c r="CF838" s="43" t="s">
        <v>1061</v>
      </c>
      <c r="CG838" s="18">
        <f t="shared" si="130"/>
        <v>35</v>
      </c>
      <c r="CH838" s="18" t="str">
        <f t="shared" si="131"/>
        <v>金币</v>
      </c>
      <c r="CI838" s="44"/>
      <c r="CJ838" s="44"/>
      <c r="CK838" s="44"/>
      <c r="CL838" s="44"/>
      <c r="CM838" s="44"/>
      <c r="CN838" s="44"/>
      <c r="CO838" s="44"/>
      <c r="CP838" s="44"/>
      <c r="CQ838" s="44"/>
    </row>
    <row r="839" spans="80:95" ht="16.5" x14ac:dyDescent="0.2">
      <c r="CB839" s="44">
        <v>836</v>
      </c>
      <c r="CC839" s="18">
        <f t="shared" si="127"/>
        <v>21</v>
      </c>
      <c r="CD839" s="18">
        <f t="shared" si="128"/>
        <v>1606023</v>
      </c>
      <c r="CE839" s="44" t="str">
        <f t="shared" si="129"/>
        <v>高级神器2配件3-36级</v>
      </c>
      <c r="CF839" s="43" t="s">
        <v>1061</v>
      </c>
      <c r="CG839" s="18">
        <f t="shared" si="130"/>
        <v>36</v>
      </c>
      <c r="CH839" s="18" t="str">
        <f t="shared" si="131"/>
        <v>金币</v>
      </c>
      <c r="CI839" s="44"/>
      <c r="CJ839" s="44"/>
      <c r="CK839" s="44"/>
      <c r="CL839" s="44"/>
      <c r="CM839" s="44"/>
      <c r="CN839" s="44"/>
      <c r="CO839" s="44"/>
      <c r="CP839" s="44"/>
      <c r="CQ839" s="44"/>
    </row>
    <row r="840" spans="80:95" ht="16.5" x14ac:dyDescent="0.2">
      <c r="CB840" s="44">
        <v>837</v>
      </c>
      <c r="CC840" s="18">
        <f t="shared" si="127"/>
        <v>21</v>
      </c>
      <c r="CD840" s="18">
        <f t="shared" si="128"/>
        <v>1606023</v>
      </c>
      <c r="CE840" s="44" t="str">
        <f t="shared" si="129"/>
        <v>高级神器2配件3-37级</v>
      </c>
      <c r="CF840" s="43" t="s">
        <v>1061</v>
      </c>
      <c r="CG840" s="18">
        <f t="shared" si="130"/>
        <v>37</v>
      </c>
      <c r="CH840" s="18" t="str">
        <f t="shared" si="131"/>
        <v>金币</v>
      </c>
      <c r="CI840" s="44"/>
      <c r="CJ840" s="44"/>
      <c r="CK840" s="44"/>
      <c r="CL840" s="44"/>
      <c r="CM840" s="44"/>
      <c r="CN840" s="44"/>
      <c r="CO840" s="44"/>
      <c r="CP840" s="44"/>
      <c r="CQ840" s="44"/>
    </row>
    <row r="841" spans="80:95" ht="16.5" x14ac:dyDescent="0.2">
      <c r="CB841" s="44">
        <v>838</v>
      </c>
      <c r="CC841" s="18">
        <f t="shared" si="127"/>
        <v>21</v>
      </c>
      <c r="CD841" s="18">
        <f t="shared" si="128"/>
        <v>1606023</v>
      </c>
      <c r="CE841" s="44" t="str">
        <f t="shared" si="129"/>
        <v>高级神器2配件3-38级</v>
      </c>
      <c r="CF841" s="43" t="s">
        <v>1061</v>
      </c>
      <c r="CG841" s="18">
        <f t="shared" si="130"/>
        <v>38</v>
      </c>
      <c r="CH841" s="18" t="str">
        <f t="shared" si="131"/>
        <v>金币</v>
      </c>
      <c r="CI841" s="44"/>
      <c r="CJ841" s="44"/>
      <c r="CK841" s="44"/>
      <c r="CL841" s="44"/>
      <c r="CM841" s="44"/>
      <c r="CN841" s="44"/>
      <c r="CO841" s="44"/>
      <c r="CP841" s="44"/>
      <c r="CQ841" s="44"/>
    </row>
    <row r="842" spans="80:95" ht="16.5" x14ac:dyDescent="0.2">
      <c r="CB842" s="44">
        <v>839</v>
      </c>
      <c r="CC842" s="18">
        <f t="shared" si="127"/>
        <v>21</v>
      </c>
      <c r="CD842" s="18">
        <f t="shared" si="128"/>
        <v>1606023</v>
      </c>
      <c r="CE842" s="44" t="str">
        <f t="shared" si="129"/>
        <v>高级神器2配件3-39级</v>
      </c>
      <c r="CF842" s="43" t="s">
        <v>1061</v>
      </c>
      <c r="CG842" s="18">
        <f t="shared" si="130"/>
        <v>39</v>
      </c>
      <c r="CH842" s="18" t="str">
        <f t="shared" si="131"/>
        <v>金币</v>
      </c>
      <c r="CI842" s="44"/>
      <c r="CJ842" s="44"/>
      <c r="CK842" s="44"/>
      <c r="CL842" s="44"/>
      <c r="CM842" s="44"/>
      <c r="CN842" s="44"/>
      <c r="CO842" s="44"/>
      <c r="CP842" s="44"/>
      <c r="CQ842" s="44"/>
    </row>
    <row r="843" spans="80:95" ht="16.5" x14ac:dyDescent="0.2">
      <c r="CB843" s="44">
        <v>840</v>
      </c>
      <c r="CC843" s="18">
        <f t="shared" si="127"/>
        <v>21</v>
      </c>
      <c r="CD843" s="18">
        <f t="shared" si="128"/>
        <v>1606023</v>
      </c>
      <c r="CE843" s="44" t="str">
        <f t="shared" si="129"/>
        <v>高级神器2配件3-40级</v>
      </c>
      <c r="CF843" s="43" t="s">
        <v>1061</v>
      </c>
      <c r="CG843" s="18">
        <f t="shared" si="130"/>
        <v>40</v>
      </c>
      <c r="CH843" s="18" t="str">
        <f t="shared" si="131"/>
        <v>金币</v>
      </c>
      <c r="CI843" s="44"/>
      <c r="CJ843" s="44"/>
      <c r="CK843" s="44"/>
      <c r="CL843" s="44"/>
      <c r="CM843" s="44"/>
      <c r="CN843" s="44"/>
      <c r="CO843" s="44"/>
      <c r="CP843" s="44"/>
      <c r="CQ843" s="44"/>
    </row>
    <row r="844" spans="80:95" ht="16.5" x14ac:dyDescent="0.2">
      <c r="CB844" s="44">
        <v>841</v>
      </c>
      <c r="CC844" s="18">
        <f t="shared" si="127"/>
        <v>22</v>
      </c>
      <c r="CD844" s="18">
        <f t="shared" si="128"/>
        <v>1606024</v>
      </c>
      <c r="CE844" s="44" t="str">
        <f t="shared" si="129"/>
        <v>高级神器2配件4-1级</v>
      </c>
      <c r="CF844" s="43" t="s">
        <v>1061</v>
      </c>
      <c r="CG844" s="18">
        <f t="shared" si="130"/>
        <v>1</v>
      </c>
      <c r="CH844" s="18" t="str">
        <f t="shared" si="131"/>
        <v>高级神器2配件4激活</v>
      </c>
      <c r="CI844" s="44"/>
      <c r="CJ844" s="44"/>
      <c r="CK844" s="44"/>
      <c r="CL844" s="44"/>
      <c r="CM844" s="44"/>
      <c r="CN844" s="44"/>
      <c r="CO844" s="44"/>
      <c r="CP844" s="44"/>
      <c r="CQ844" s="44"/>
    </row>
    <row r="845" spans="80:95" ht="16.5" x14ac:dyDescent="0.2">
      <c r="CB845" s="44">
        <v>842</v>
      </c>
      <c r="CC845" s="18">
        <f t="shared" si="127"/>
        <v>22</v>
      </c>
      <c r="CD845" s="18">
        <f t="shared" si="128"/>
        <v>1606024</v>
      </c>
      <c r="CE845" s="44" t="str">
        <f t="shared" si="129"/>
        <v>高级神器2配件4-2级</v>
      </c>
      <c r="CF845" s="43" t="s">
        <v>1061</v>
      </c>
      <c r="CG845" s="18">
        <f t="shared" si="130"/>
        <v>2</v>
      </c>
      <c r="CH845" s="18" t="str">
        <f t="shared" si="131"/>
        <v>金币</v>
      </c>
      <c r="CI845" s="44"/>
      <c r="CJ845" s="44"/>
      <c r="CK845" s="44"/>
      <c r="CL845" s="44"/>
      <c r="CM845" s="44"/>
      <c r="CN845" s="44"/>
      <c r="CO845" s="44"/>
      <c r="CP845" s="44"/>
      <c r="CQ845" s="44"/>
    </row>
    <row r="846" spans="80:95" ht="16.5" x14ac:dyDescent="0.2">
      <c r="CB846" s="44">
        <v>843</v>
      </c>
      <c r="CC846" s="18">
        <f t="shared" si="127"/>
        <v>22</v>
      </c>
      <c r="CD846" s="18">
        <f t="shared" si="128"/>
        <v>1606024</v>
      </c>
      <c r="CE846" s="44" t="str">
        <f t="shared" si="129"/>
        <v>高级神器2配件4-3级</v>
      </c>
      <c r="CF846" s="43" t="s">
        <v>1061</v>
      </c>
      <c r="CG846" s="18">
        <f t="shared" si="130"/>
        <v>3</v>
      </c>
      <c r="CH846" s="18" t="str">
        <f t="shared" si="131"/>
        <v>金币</v>
      </c>
      <c r="CI846" s="44"/>
      <c r="CJ846" s="44"/>
      <c r="CK846" s="44"/>
      <c r="CL846" s="44"/>
      <c r="CM846" s="44"/>
      <c r="CN846" s="44"/>
      <c r="CO846" s="44"/>
      <c r="CP846" s="44"/>
      <c r="CQ846" s="44"/>
    </row>
    <row r="847" spans="80:95" ht="16.5" x14ac:dyDescent="0.2">
      <c r="CB847" s="44">
        <v>844</v>
      </c>
      <c r="CC847" s="18">
        <f t="shared" si="127"/>
        <v>22</v>
      </c>
      <c r="CD847" s="18">
        <f t="shared" si="128"/>
        <v>1606024</v>
      </c>
      <c r="CE847" s="44" t="str">
        <f t="shared" si="129"/>
        <v>高级神器2配件4-4级</v>
      </c>
      <c r="CF847" s="43" t="s">
        <v>1061</v>
      </c>
      <c r="CG847" s="18">
        <f t="shared" si="130"/>
        <v>4</v>
      </c>
      <c r="CH847" s="18" t="str">
        <f t="shared" si="131"/>
        <v>金币</v>
      </c>
      <c r="CI847" s="44"/>
      <c r="CJ847" s="44"/>
      <c r="CK847" s="44"/>
      <c r="CL847" s="44"/>
      <c r="CM847" s="44"/>
      <c r="CN847" s="44"/>
      <c r="CO847" s="44"/>
      <c r="CP847" s="44"/>
      <c r="CQ847" s="44"/>
    </row>
    <row r="848" spans="80:95" ht="16.5" x14ac:dyDescent="0.2">
      <c r="CB848" s="44">
        <v>845</v>
      </c>
      <c r="CC848" s="18">
        <f t="shared" si="127"/>
        <v>22</v>
      </c>
      <c r="CD848" s="18">
        <f t="shared" si="128"/>
        <v>1606024</v>
      </c>
      <c r="CE848" s="44" t="str">
        <f t="shared" si="129"/>
        <v>高级神器2配件4-5级</v>
      </c>
      <c r="CF848" s="43" t="s">
        <v>1061</v>
      </c>
      <c r="CG848" s="18">
        <f t="shared" si="130"/>
        <v>5</v>
      </c>
      <c r="CH848" s="18" t="str">
        <f t="shared" si="131"/>
        <v>金币</v>
      </c>
      <c r="CI848" s="44"/>
      <c r="CJ848" s="44"/>
      <c r="CK848" s="44"/>
      <c r="CL848" s="44"/>
      <c r="CM848" s="44"/>
      <c r="CN848" s="44"/>
      <c r="CO848" s="44"/>
      <c r="CP848" s="44"/>
      <c r="CQ848" s="44"/>
    </row>
    <row r="849" spans="80:95" ht="16.5" x14ac:dyDescent="0.2">
      <c r="CB849" s="44">
        <v>846</v>
      </c>
      <c r="CC849" s="18">
        <f t="shared" si="127"/>
        <v>22</v>
      </c>
      <c r="CD849" s="18">
        <f t="shared" si="128"/>
        <v>1606024</v>
      </c>
      <c r="CE849" s="44" t="str">
        <f t="shared" si="129"/>
        <v>高级神器2配件4-6级</v>
      </c>
      <c r="CF849" s="43" t="s">
        <v>1061</v>
      </c>
      <c r="CG849" s="18">
        <f t="shared" si="130"/>
        <v>6</v>
      </c>
      <c r="CH849" s="18" t="str">
        <f t="shared" si="131"/>
        <v>金币</v>
      </c>
      <c r="CI849" s="44"/>
      <c r="CJ849" s="44"/>
      <c r="CK849" s="44"/>
      <c r="CL849" s="44"/>
      <c r="CM849" s="44"/>
      <c r="CN849" s="44"/>
      <c r="CO849" s="44"/>
      <c r="CP849" s="44"/>
      <c r="CQ849" s="44"/>
    </row>
    <row r="850" spans="80:95" ht="16.5" x14ac:dyDescent="0.2">
      <c r="CB850" s="44">
        <v>847</v>
      </c>
      <c r="CC850" s="18">
        <f t="shared" si="127"/>
        <v>22</v>
      </c>
      <c r="CD850" s="18">
        <f t="shared" si="128"/>
        <v>1606024</v>
      </c>
      <c r="CE850" s="44" t="str">
        <f t="shared" si="129"/>
        <v>高级神器2配件4-7级</v>
      </c>
      <c r="CF850" s="43" t="s">
        <v>1061</v>
      </c>
      <c r="CG850" s="18">
        <f t="shared" si="130"/>
        <v>7</v>
      </c>
      <c r="CH850" s="18" t="str">
        <f t="shared" si="131"/>
        <v>金币</v>
      </c>
      <c r="CI850" s="44"/>
      <c r="CJ850" s="44"/>
      <c r="CK850" s="44"/>
      <c r="CL850" s="44"/>
      <c r="CM850" s="44"/>
      <c r="CN850" s="44"/>
      <c r="CO850" s="44"/>
      <c r="CP850" s="44"/>
      <c r="CQ850" s="44"/>
    </row>
    <row r="851" spans="80:95" ht="16.5" x14ac:dyDescent="0.2">
      <c r="CB851" s="44">
        <v>848</v>
      </c>
      <c r="CC851" s="18">
        <f t="shared" si="127"/>
        <v>22</v>
      </c>
      <c r="CD851" s="18">
        <f t="shared" si="128"/>
        <v>1606024</v>
      </c>
      <c r="CE851" s="44" t="str">
        <f t="shared" si="129"/>
        <v>高级神器2配件4-8级</v>
      </c>
      <c r="CF851" s="43" t="s">
        <v>1061</v>
      </c>
      <c r="CG851" s="18">
        <f t="shared" si="130"/>
        <v>8</v>
      </c>
      <c r="CH851" s="18" t="str">
        <f t="shared" si="131"/>
        <v>金币</v>
      </c>
      <c r="CI851" s="44"/>
      <c r="CJ851" s="44"/>
      <c r="CK851" s="44"/>
      <c r="CL851" s="44"/>
      <c r="CM851" s="44"/>
      <c r="CN851" s="44"/>
      <c r="CO851" s="44"/>
      <c r="CP851" s="44"/>
      <c r="CQ851" s="44"/>
    </row>
    <row r="852" spans="80:95" ht="16.5" x14ac:dyDescent="0.2">
      <c r="CB852" s="44">
        <v>849</v>
      </c>
      <c r="CC852" s="18">
        <f t="shared" si="127"/>
        <v>22</v>
      </c>
      <c r="CD852" s="18">
        <f t="shared" si="128"/>
        <v>1606024</v>
      </c>
      <c r="CE852" s="44" t="str">
        <f t="shared" si="129"/>
        <v>高级神器2配件4-9级</v>
      </c>
      <c r="CF852" s="43" t="s">
        <v>1061</v>
      </c>
      <c r="CG852" s="18">
        <f t="shared" si="130"/>
        <v>9</v>
      </c>
      <c r="CH852" s="18" t="str">
        <f t="shared" si="131"/>
        <v>金币</v>
      </c>
      <c r="CI852" s="44"/>
      <c r="CJ852" s="44"/>
      <c r="CK852" s="44"/>
      <c r="CL852" s="44"/>
      <c r="CM852" s="44"/>
      <c r="CN852" s="44"/>
      <c r="CO852" s="44"/>
      <c r="CP852" s="44"/>
      <c r="CQ852" s="44"/>
    </row>
    <row r="853" spans="80:95" ht="16.5" x14ac:dyDescent="0.2">
      <c r="CB853" s="44">
        <v>850</v>
      </c>
      <c r="CC853" s="18">
        <f t="shared" si="127"/>
        <v>22</v>
      </c>
      <c r="CD853" s="18">
        <f t="shared" si="128"/>
        <v>1606024</v>
      </c>
      <c r="CE853" s="44" t="str">
        <f t="shared" si="129"/>
        <v>高级神器2配件4-10级</v>
      </c>
      <c r="CF853" s="43" t="s">
        <v>1061</v>
      </c>
      <c r="CG853" s="18">
        <f t="shared" si="130"/>
        <v>10</v>
      </c>
      <c r="CH853" s="18" t="str">
        <f t="shared" si="131"/>
        <v>金币</v>
      </c>
      <c r="CI853" s="44"/>
      <c r="CJ853" s="44"/>
      <c r="CK853" s="44"/>
      <c r="CL853" s="44"/>
      <c r="CM853" s="44"/>
      <c r="CN853" s="44"/>
      <c r="CO853" s="44"/>
      <c r="CP853" s="44"/>
      <c r="CQ853" s="44"/>
    </row>
    <row r="854" spans="80:95" ht="16.5" x14ac:dyDescent="0.2">
      <c r="CB854" s="44">
        <v>851</v>
      </c>
      <c r="CC854" s="18">
        <f t="shared" si="127"/>
        <v>22</v>
      </c>
      <c r="CD854" s="18">
        <f t="shared" si="128"/>
        <v>1606024</v>
      </c>
      <c r="CE854" s="44" t="str">
        <f t="shared" si="129"/>
        <v>高级神器2配件4-11级</v>
      </c>
      <c r="CF854" s="43" t="s">
        <v>1061</v>
      </c>
      <c r="CG854" s="18">
        <f t="shared" si="130"/>
        <v>11</v>
      </c>
      <c r="CH854" s="18" t="str">
        <f t="shared" si="131"/>
        <v>金币</v>
      </c>
      <c r="CI854" s="44"/>
      <c r="CJ854" s="44"/>
      <c r="CK854" s="44"/>
      <c r="CL854" s="44"/>
      <c r="CM854" s="44"/>
      <c r="CN854" s="44"/>
      <c r="CO854" s="44"/>
      <c r="CP854" s="44"/>
      <c r="CQ854" s="44"/>
    </row>
    <row r="855" spans="80:95" ht="16.5" x14ac:dyDescent="0.2">
      <c r="CB855" s="44">
        <v>852</v>
      </c>
      <c r="CC855" s="18">
        <f t="shared" si="127"/>
        <v>22</v>
      </c>
      <c r="CD855" s="18">
        <f t="shared" si="128"/>
        <v>1606024</v>
      </c>
      <c r="CE855" s="44" t="str">
        <f t="shared" si="129"/>
        <v>高级神器2配件4-12级</v>
      </c>
      <c r="CF855" s="43" t="s">
        <v>1061</v>
      </c>
      <c r="CG855" s="18">
        <f t="shared" si="130"/>
        <v>12</v>
      </c>
      <c r="CH855" s="18" t="str">
        <f t="shared" si="131"/>
        <v>金币</v>
      </c>
      <c r="CI855" s="44"/>
      <c r="CJ855" s="44"/>
      <c r="CK855" s="44"/>
      <c r="CL855" s="44"/>
      <c r="CM855" s="44"/>
      <c r="CN855" s="44"/>
      <c r="CO855" s="44"/>
      <c r="CP855" s="44"/>
      <c r="CQ855" s="44"/>
    </row>
    <row r="856" spans="80:95" ht="16.5" x14ac:dyDescent="0.2">
      <c r="CB856" s="44">
        <v>853</v>
      </c>
      <c r="CC856" s="18">
        <f t="shared" si="127"/>
        <v>22</v>
      </c>
      <c r="CD856" s="18">
        <f t="shared" si="128"/>
        <v>1606024</v>
      </c>
      <c r="CE856" s="44" t="str">
        <f t="shared" si="129"/>
        <v>高级神器2配件4-13级</v>
      </c>
      <c r="CF856" s="43" t="s">
        <v>1061</v>
      </c>
      <c r="CG856" s="18">
        <f t="shared" si="130"/>
        <v>13</v>
      </c>
      <c r="CH856" s="18" t="str">
        <f t="shared" si="131"/>
        <v>金币</v>
      </c>
      <c r="CI856" s="44"/>
      <c r="CJ856" s="44"/>
      <c r="CK856" s="44"/>
      <c r="CL856" s="44"/>
      <c r="CM856" s="44"/>
      <c r="CN856" s="44"/>
      <c r="CO856" s="44"/>
      <c r="CP856" s="44"/>
      <c r="CQ856" s="44"/>
    </row>
    <row r="857" spans="80:95" ht="16.5" x14ac:dyDescent="0.2">
      <c r="CB857" s="44">
        <v>854</v>
      </c>
      <c r="CC857" s="18">
        <f t="shared" si="127"/>
        <v>22</v>
      </c>
      <c r="CD857" s="18">
        <f t="shared" si="128"/>
        <v>1606024</v>
      </c>
      <c r="CE857" s="44" t="str">
        <f t="shared" si="129"/>
        <v>高级神器2配件4-14级</v>
      </c>
      <c r="CF857" s="43" t="s">
        <v>1061</v>
      </c>
      <c r="CG857" s="18">
        <f t="shared" si="130"/>
        <v>14</v>
      </c>
      <c r="CH857" s="18" t="str">
        <f t="shared" si="131"/>
        <v>金币</v>
      </c>
      <c r="CI857" s="44"/>
      <c r="CJ857" s="44"/>
      <c r="CK857" s="44"/>
      <c r="CL857" s="44"/>
      <c r="CM857" s="44"/>
      <c r="CN857" s="44"/>
      <c r="CO857" s="44"/>
      <c r="CP857" s="44"/>
      <c r="CQ857" s="44"/>
    </row>
    <row r="858" spans="80:95" ht="16.5" x14ac:dyDescent="0.2">
      <c r="CB858" s="44">
        <v>855</v>
      </c>
      <c r="CC858" s="18">
        <f t="shared" si="127"/>
        <v>22</v>
      </c>
      <c r="CD858" s="18">
        <f t="shared" si="128"/>
        <v>1606024</v>
      </c>
      <c r="CE858" s="44" t="str">
        <f t="shared" si="129"/>
        <v>高级神器2配件4-15级</v>
      </c>
      <c r="CF858" s="43" t="s">
        <v>1061</v>
      </c>
      <c r="CG858" s="18">
        <f t="shared" si="130"/>
        <v>15</v>
      </c>
      <c r="CH858" s="18" t="str">
        <f t="shared" si="131"/>
        <v>金币</v>
      </c>
      <c r="CI858" s="44"/>
      <c r="CJ858" s="44"/>
      <c r="CK858" s="44"/>
      <c r="CL858" s="44"/>
      <c r="CM858" s="44"/>
      <c r="CN858" s="44"/>
      <c r="CO858" s="44"/>
      <c r="CP858" s="44"/>
      <c r="CQ858" s="44"/>
    </row>
    <row r="859" spans="80:95" ht="16.5" x14ac:dyDescent="0.2">
      <c r="CB859" s="44">
        <v>856</v>
      </c>
      <c r="CC859" s="18">
        <f t="shared" si="127"/>
        <v>22</v>
      </c>
      <c r="CD859" s="18">
        <f t="shared" si="128"/>
        <v>1606024</v>
      </c>
      <c r="CE859" s="44" t="str">
        <f t="shared" si="129"/>
        <v>高级神器2配件4-16级</v>
      </c>
      <c r="CF859" s="43" t="s">
        <v>1061</v>
      </c>
      <c r="CG859" s="18">
        <f t="shared" si="130"/>
        <v>16</v>
      </c>
      <c r="CH859" s="18" t="str">
        <f t="shared" si="131"/>
        <v>金币</v>
      </c>
      <c r="CI859" s="44"/>
      <c r="CJ859" s="44"/>
      <c r="CK859" s="44"/>
      <c r="CL859" s="44"/>
      <c r="CM859" s="44"/>
      <c r="CN859" s="44"/>
      <c r="CO859" s="44"/>
      <c r="CP859" s="44"/>
      <c r="CQ859" s="44"/>
    </row>
    <row r="860" spans="80:95" ht="16.5" x14ac:dyDescent="0.2">
      <c r="CB860" s="44">
        <v>857</v>
      </c>
      <c r="CC860" s="18">
        <f t="shared" si="127"/>
        <v>22</v>
      </c>
      <c r="CD860" s="18">
        <f t="shared" si="128"/>
        <v>1606024</v>
      </c>
      <c r="CE860" s="44" t="str">
        <f t="shared" si="129"/>
        <v>高级神器2配件4-17级</v>
      </c>
      <c r="CF860" s="43" t="s">
        <v>1061</v>
      </c>
      <c r="CG860" s="18">
        <f t="shared" si="130"/>
        <v>17</v>
      </c>
      <c r="CH860" s="18" t="str">
        <f t="shared" si="131"/>
        <v>金币</v>
      </c>
      <c r="CI860" s="44"/>
      <c r="CJ860" s="44"/>
      <c r="CK860" s="44"/>
      <c r="CL860" s="44"/>
      <c r="CM860" s="44"/>
      <c r="CN860" s="44"/>
      <c r="CO860" s="44"/>
      <c r="CP860" s="44"/>
      <c r="CQ860" s="44"/>
    </row>
    <row r="861" spans="80:95" ht="16.5" x14ac:dyDescent="0.2">
      <c r="CB861" s="44">
        <v>858</v>
      </c>
      <c r="CC861" s="18">
        <f t="shared" si="127"/>
        <v>22</v>
      </c>
      <c r="CD861" s="18">
        <f t="shared" si="128"/>
        <v>1606024</v>
      </c>
      <c r="CE861" s="44" t="str">
        <f t="shared" si="129"/>
        <v>高级神器2配件4-18级</v>
      </c>
      <c r="CF861" s="43" t="s">
        <v>1061</v>
      </c>
      <c r="CG861" s="18">
        <f t="shared" si="130"/>
        <v>18</v>
      </c>
      <c r="CH861" s="18" t="str">
        <f t="shared" si="131"/>
        <v>金币</v>
      </c>
      <c r="CI861" s="44"/>
      <c r="CJ861" s="44"/>
      <c r="CK861" s="44"/>
      <c r="CL861" s="44"/>
      <c r="CM861" s="44"/>
      <c r="CN861" s="44"/>
      <c r="CO861" s="44"/>
      <c r="CP861" s="44"/>
      <c r="CQ861" s="44"/>
    </row>
    <row r="862" spans="80:95" ht="16.5" x14ac:dyDescent="0.2">
      <c r="CB862" s="44">
        <v>859</v>
      </c>
      <c r="CC862" s="18">
        <f t="shared" si="127"/>
        <v>22</v>
      </c>
      <c r="CD862" s="18">
        <f t="shared" si="128"/>
        <v>1606024</v>
      </c>
      <c r="CE862" s="44" t="str">
        <f t="shared" si="129"/>
        <v>高级神器2配件4-19级</v>
      </c>
      <c r="CF862" s="43" t="s">
        <v>1061</v>
      </c>
      <c r="CG862" s="18">
        <f t="shared" si="130"/>
        <v>19</v>
      </c>
      <c r="CH862" s="18" t="str">
        <f t="shared" si="131"/>
        <v>金币</v>
      </c>
      <c r="CI862" s="44"/>
      <c r="CJ862" s="44"/>
      <c r="CK862" s="44"/>
      <c r="CL862" s="44"/>
      <c r="CM862" s="44"/>
      <c r="CN862" s="44"/>
      <c r="CO862" s="44"/>
      <c r="CP862" s="44"/>
      <c r="CQ862" s="44"/>
    </row>
    <row r="863" spans="80:95" ht="16.5" x14ac:dyDescent="0.2">
      <c r="CB863" s="44">
        <v>860</v>
      </c>
      <c r="CC863" s="18">
        <f t="shared" si="127"/>
        <v>22</v>
      </c>
      <c r="CD863" s="18">
        <f t="shared" si="128"/>
        <v>1606024</v>
      </c>
      <c r="CE863" s="44" t="str">
        <f t="shared" si="129"/>
        <v>高级神器2配件4-20级</v>
      </c>
      <c r="CF863" s="43" t="s">
        <v>1061</v>
      </c>
      <c r="CG863" s="18">
        <f t="shared" si="130"/>
        <v>20</v>
      </c>
      <c r="CH863" s="18" t="str">
        <f t="shared" si="131"/>
        <v>金币</v>
      </c>
      <c r="CI863" s="44"/>
      <c r="CJ863" s="44"/>
      <c r="CK863" s="44"/>
      <c r="CL863" s="44"/>
      <c r="CM863" s="44"/>
      <c r="CN863" s="44"/>
      <c r="CO863" s="44"/>
      <c r="CP863" s="44"/>
      <c r="CQ863" s="44"/>
    </row>
    <row r="864" spans="80:95" ht="16.5" x14ac:dyDescent="0.2">
      <c r="CB864" s="44">
        <v>861</v>
      </c>
      <c r="CC864" s="18">
        <f t="shared" si="127"/>
        <v>22</v>
      </c>
      <c r="CD864" s="18">
        <f t="shared" si="128"/>
        <v>1606024</v>
      </c>
      <c r="CE864" s="44" t="str">
        <f t="shared" si="129"/>
        <v>高级神器2配件4-21级</v>
      </c>
      <c r="CF864" s="43" t="s">
        <v>1061</v>
      </c>
      <c r="CG864" s="18">
        <f t="shared" si="130"/>
        <v>21</v>
      </c>
      <c r="CH864" s="18" t="str">
        <f t="shared" si="131"/>
        <v>金币</v>
      </c>
      <c r="CI864" s="44"/>
      <c r="CJ864" s="44"/>
      <c r="CK864" s="44"/>
      <c r="CL864" s="44"/>
      <c r="CM864" s="44"/>
      <c r="CN864" s="44"/>
      <c r="CO864" s="44"/>
      <c r="CP864" s="44"/>
      <c r="CQ864" s="44"/>
    </row>
    <row r="865" spans="80:95" ht="16.5" x14ac:dyDescent="0.2">
      <c r="CB865" s="44">
        <v>862</v>
      </c>
      <c r="CC865" s="18">
        <f t="shared" si="127"/>
        <v>22</v>
      </c>
      <c r="CD865" s="18">
        <f t="shared" si="128"/>
        <v>1606024</v>
      </c>
      <c r="CE865" s="44" t="str">
        <f t="shared" si="129"/>
        <v>高级神器2配件4-22级</v>
      </c>
      <c r="CF865" s="43" t="s">
        <v>1061</v>
      </c>
      <c r="CG865" s="18">
        <f t="shared" si="130"/>
        <v>22</v>
      </c>
      <c r="CH865" s="18" t="str">
        <f t="shared" si="131"/>
        <v>金币</v>
      </c>
      <c r="CI865" s="44"/>
      <c r="CJ865" s="44"/>
      <c r="CK865" s="44"/>
      <c r="CL865" s="44"/>
      <c r="CM865" s="44"/>
      <c r="CN865" s="44"/>
      <c r="CO865" s="44"/>
      <c r="CP865" s="44"/>
      <c r="CQ865" s="44"/>
    </row>
    <row r="866" spans="80:95" ht="16.5" x14ac:dyDescent="0.2">
      <c r="CB866" s="44">
        <v>863</v>
      </c>
      <c r="CC866" s="18">
        <f t="shared" si="127"/>
        <v>22</v>
      </c>
      <c r="CD866" s="18">
        <f t="shared" si="128"/>
        <v>1606024</v>
      </c>
      <c r="CE866" s="44" t="str">
        <f t="shared" si="129"/>
        <v>高级神器2配件4-23级</v>
      </c>
      <c r="CF866" s="43" t="s">
        <v>1061</v>
      </c>
      <c r="CG866" s="18">
        <f t="shared" si="130"/>
        <v>23</v>
      </c>
      <c r="CH866" s="18" t="str">
        <f t="shared" si="131"/>
        <v>金币</v>
      </c>
      <c r="CI866" s="44"/>
      <c r="CJ866" s="44"/>
      <c r="CK866" s="44"/>
      <c r="CL866" s="44"/>
      <c r="CM866" s="44"/>
      <c r="CN866" s="44"/>
      <c r="CO866" s="44"/>
      <c r="CP866" s="44"/>
      <c r="CQ866" s="44"/>
    </row>
    <row r="867" spans="80:95" ht="16.5" x14ac:dyDescent="0.2">
      <c r="CB867" s="44">
        <v>864</v>
      </c>
      <c r="CC867" s="18">
        <f t="shared" si="127"/>
        <v>22</v>
      </c>
      <c r="CD867" s="18">
        <f t="shared" si="128"/>
        <v>1606024</v>
      </c>
      <c r="CE867" s="44" t="str">
        <f t="shared" si="129"/>
        <v>高级神器2配件4-24级</v>
      </c>
      <c r="CF867" s="43" t="s">
        <v>1061</v>
      </c>
      <c r="CG867" s="18">
        <f t="shared" si="130"/>
        <v>24</v>
      </c>
      <c r="CH867" s="18" t="str">
        <f t="shared" si="131"/>
        <v>金币</v>
      </c>
      <c r="CI867" s="44"/>
      <c r="CJ867" s="44"/>
      <c r="CK867" s="44"/>
      <c r="CL867" s="44"/>
      <c r="CM867" s="44"/>
      <c r="CN867" s="44"/>
      <c r="CO867" s="44"/>
      <c r="CP867" s="44"/>
      <c r="CQ867" s="44"/>
    </row>
    <row r="868" spans="80:95" ht="16.5" x14ac:dyDescent="0.2">
      <c r="CB868" s="44">
        <v>865</v>
      </c>
      <c r="CC868" s="18">
        <f t="shared" si="127"/>
        <v>22</v>
      </c>
      <c r="CD868" s="18">
        <f t="shared" si="128"/>
        <v>1606024</v>
      </c>
      <c r="CE868" s="44" t="str">
        <f t="shared" si="129"/>
        <v>高级神器2配件4-25级</v>
      </c>
      <c r="CF868" s="43" t="s">
        <v>1061</v>
      </c>
      <c r="CG868" s="18">
        <f t="shared" si="130"/>
        <v>25</v>
      </c>
      <c r="CH868" s="18" t="str">
        <f t="shared" si="131"/>
        <v>金币</v>
      </c>
      <c r="CI868" s="44"/>
      <c r="CJ868" s="44"/>
      <c r="CK868" s="44"/>
      <c r="CL868" s="44"/>
      <c r="CM868" s="44"/>
      <c r="CN868" s="44"/>
      <c r="CO868" s="44"/>
      <c r="CP868" s="44"/>
      <c r="CQ868" s="44"/>
    </row>
    <row r="869" spans="80:95" ht="16.5" x14ac:dyDescent="0.2">
      <c r="CB869" s="44">
        <v>866</v>
      </c>
      <c r="CC869" s="18">
        <f t="shared" si="127"/>
        <v>22</v>
      </c>
      <c r="CD869" s="18">
        <f t="shared" si="128"/>
        <v>1606024</v>
      </c>
      <c r="CE869" s="44" t="str">
        <f t="shared" si="129"/>
        <v>高级神器2配件4-26级</v>
      </c>
      <c r="CF869" s="43" t="s">
        <v>1061</v>
      </c>
      <c r="CG869" s="18">
        <f t="shared" si="130"/>
        <v>26</v>
      </c>
      <c r="CH869" s="18" t="str">
        <f t="shared" si="131"/>
        <v>金币</v>
      </c>
      <c r="CI869" s="44"/>
      <c r="CJ869" s="44"/>
      <c r="CK869" s="44"/>
      <c r="CL869" s="44"/>
      <c r="CM869" s="44"/>
      <c r="CN869" s="44"/>
      <c r="CO869" s="44"/>
      <c r="CP869" s="44"/>
      <c r="CQ869" s="44"/>
    </row>
    <row r="870" spans="80:95" ht="16.5" x14ac:dyDescent="0.2">
      <c r="CB870" s="44">
        <v>867</v>
      </c>
      <c r="CC870" s="18">
        <f t="shared" si="127"/>
        <v>22</v>
      </c>
      <c r="CD870" s="18">
        <f t="shared" si="128"/>
        <v>1606024</v>
      </c>
      <c r="CE870" s="44" t="str">
        <f t="shared" si="129"/>
        <v>高级神器2配件4-27级</v>
      </c>
      <c r="CF870" s="43" t="s">
        <v>1061</v>
      </c>
      <c r="CG870" s="18">
        <f t="shared" si="130"/>
        <v>27</v>
      </c>
      <c r="CH870" s="18" t="str">
        <f t="shared" si="131"/>
        <v>金币</v>
      </c>
      <c r="CI870" s="44"/>
      <c r="CJ870" s="44"/>
      <c r="CK870" s="44"/>
      <c r="CL870" s="44"/>
      <c r="CM870" s="44"/>
      <c r="CN870" s="44"/>
      <c r="CO870" s="44"/>
      <c r="CP870" s="44"/>
      <c r="CQ870" s="44"/>
    </row>
    <row r="871" spans="80:95" ht="16.5" x14ac:dyDescent="0.2">
      <c r="CB871" s="44">
        <v>868</v>
      </c>
      <c r="CC871" s="18">
        <f t="shared" si="127"/>
        <v>22</v>
      </c>
      <c r="CD871" s="18">
        <f t="shared" si="128"/>
        <v>1606024</v>
      </c>
      <c r="CE871" s="44" t="str">
        <f t="shared" si="129"/>
        <v>高级神器2配件4-28级</v>
      </c>
      <c r="CF871" s="43" t="s">
        <v>1061</v>
      </c>
      <c r="CG871" s="18">
        <f t="shared" si="130"/>
        <v>28</v>
      </c>
      <c r="CH871" s="18" t="str">
        <f t="shared" si="131"/>
        <v>金币</v>
      </c>
      <c r="CI871" s="44"/>
      <c r="CJ871" s="44"/>
      <c r="CK871" s="44"/>
      <c r="CL871" s="44"/>
      <c r="CM871" s="44"/>
      <c r="CN871" s="44"/>
      <c r="CO871" s="44"/>
      <c r="CP871" s="44"/>
      <c r="CQ871" s="44"/>
    </row>
    <row r="872" spans="80:95" ht="16.5" x14ac:dyDescent="0.2">
      <c r="CB872" s="44">
        <v>869</v>
      </c>
      <c r="CC872" s="18">
        <f t="shared" si="127"/>
        <v>22</v>
      </c>
      <c r="CD872" s="18">
        <f t="shared" si="128"/>
        <v>1606024</v>
      </c>
      <c r="CE872" s="44" t="str">
        <f t="shared" si="129"/>
        <v>高级神器2配件4-29级</v>
      </c>
      <c r="CF872" s="43" t="s">
        <v>1061</v>
      </c>
      <c r="CG872" s="18">
        <f t="shared" si="130"/>
        <v>29</v>
      </c>
      <c r="CH872" s="18" t="str">
        <f t="shared" si="131"/>
        <v>金币</v>
      </c>
      <c r="CI872" s="44"/>
      <c r="CJ872" s="44"/>
      <c r="CK872" s="44"/>
      <c r="CL872" s="44"/>
      <c r="CM872" s="44"/>
      <c r="CN872" s="44"/>
      <c r="CO872" s="44"/>
      <c r="CP872" s="44"/>
      <c r="CQ872" s="44"/>
    </row>
    <row r="873" spans="80:95" ht="16.5" x14ac:dyDescent="0.2">
      <c r="CB873" s="44">
        <v>870</v>
      </c>
      <c r="CC873" s="18">
        <f t="shared" si="127"/>
        <v>22</v>
      </c>
      <c r="CD873" s="18">
        <f t="shared" si="128"/>
        <v>1606024</v>
      </c>
      <c r="CE873" s="44" t="str">
        <f t="shared" si="129"/>
        <v>高级神器2配件4-30级</v>
      </c>
      <c r="CF873" s="43" t="s">
        <v>1061</v>
      </c>
      <c r="CG873" s="18">
        <f t="shared" si="130"/>
        <v>30</v>
      </c>
      <c r="CH873" s="18" t="str">
        <f t="shared" si="131"/>
        <v>金币</v>
      </c>
      <c r="CI873" s="44"/>
      <c r="CJ873" s="44"/>
      <c r="CK873" s="44"/>
      <c r="CL873" s="44"/>
      <c r="CM873" s="44"/>
      <c r="CN873" s="44"/>
      <c r="CO873" s="44"/>
      <c r="CP873" s="44"/>
      <c r="CQ873" s="44"/>
    </row>
    <row r="874" spans="80:95" ht="16.5" x14ac:dyDescent="0.2">
      <c r="CB874" s="44">
        <v>871</v>
      </c>
      <c r="CC874" s="18">
        <f t="shared" si="127"/>
        <v>22</v>
      </c>
      <c r="CD874" s="18">
        <f t="shared" si="128"/>
        <v>1606024</v>
      </c>
      <c r="CE874" s="44" t="str">
        <f t="shared" si="129"/>
        <v>高级神器2配件4-31级</v>
      </c>
      <c r="CF874" s="43" t="s">
        <v>1061</v>
      </c>
      <c r="CG874" s="18">
        <f t="shared" si="130"/>
        <v>31</v>
      </c>
      <c r="CH874" s="18" t="str">
        <f t="shared" si="131"/>
        <v>金币</v>
      </c>
      <c r="CI874" s="44"/>
      <c r="CJ874" s="44"/>
      <c r="CK874" s="44"/>
      <c r="CL874" s="44"/>
      <c r="CM874" s="44"/>
      <c r="CN874" s="44"/>
      <c r="CO874" s="44"/>
      <c r="CP874" s="44"/>
      <c r="CQ874" s="44"/>
    </row>
    <row r="875" spans="80:95" ht="16.5" x14ac:dyDescent="0.2">
      <c r="CB875" s="44">
        <v>872</v>
      </c>
      <c r="CC875" s="18">
        <f t="shared" si="127"/>
        <v>22</v>
      </c>
      <c r="CD875" s="18">
        <f t="shared" si="128"/>
        <v>1606024</v>
      </c>
      <c r="CE875" s="44" t="str">
        <f t="shared" si="129"/>
        <v>高级神器2配件4-32级</v>
      </c>
      <c r="CF875" s="43" t="s">
        <v>1061</v>
      </c>
      <c r="CG875" s="18">
        <f t="shared" si="130"/>
        <v>32</v>
      </c>
      <c r="CH875" s="18" t="str">
        <f t="shared" si="131"/>
        <v>金币</v>
      </c>
      <c r="CI875" s="44"/>
      <c r="CJ875" s="44"/>
      <c r="CK875" s="44"/>
      <c r="CL875" s="44"/>
      <c r="CM875" s="44"/>
      <c r="CN875" s="44"/>
      <c r="CO875" s="44"/>
      <c r="CP875" s="44"/>
      <c r="CQ875" s="44"/>
    </row>
    <row r="876" spans="80:95" ht="16.5" x14ac:dyDescent="0.2">
      <c r="CB876" s="44">
        <v>873</v>
      </c>
      <c r="CC876" s="18">
        <f t="shared" si="127"/>
        <v>22</v>
      </c>
      <c r="CD876" s="18">
        <f t="shared" si="128"/>
        <v>1606024</v>
      </c>
      <c r="CE876" s="44" t="str">
        <f t="shared" si="129"/>
        <v>高级神器2配件4-33级</v>
      </c>
      <c r="CF876" s="43" t="s">
        <v>1061</v>
      </c>
      <c r="CG876" s="18">
        <f t="shared" si="130"/>
        <v>33</v>
      </c>
      <c r="CH876" s="18" t="str">
        <f t="shared" si="131"/>
        <v>金币</v>
      </c>
      <c r="CI876" s="44"/>
      <c r="CJ876" s="44"/>
      <c r="CK876" s="44"/>
      <c r="CL876" s="44"/>
      <c r="CM876" s="44"/>
      <c r="CN876" s="44"/>
      <c r="CO876" s="44"/>
      <c r="CP876" s="44"/>
      <c r="CQ876" s="44"/>
    </row>
    <row r="877" spans="80:95" ht="16.5" x14ac:dyDescent="0.2">
      <c r="CB877" s="44">
        <v>874</v>
      </c>
      <c r="CC877" s="18">
        <f t="shared" si="127"/>
        <v>22</v>
      </c>
      <c r="CD877" s="18">
        <f t="shared" si="128"/>
        <v>1606024</v>
      </c>
      <c r="CE877" s="44" t="str">
        <f t="shared" si="129"/>
        <v>高级神器2配件4-34级</v>
      </c>
      <c r="CF877" s="43" t="s">
        <v>1061</v>
      </c>
      <c r="CG877" s="18">
        <f t="shared" si="130"/>
        <v>34</v>
      </c>
      <c r="CH877" s="18" t="str">
        <f t="shared" si="131"/>
        <v>金币</v>
      </c>
      <c r="CI877" s="44"/>
      <c r="CJ877" s="44"/>
      <c r="CK877" s="44"/>
      <c r="CL877" s="44"/>
      <c r="CM877" s="44"/>
      <c r="CN877" s="44"/>
      <c r="CO877" s="44"/>
      <c r="CP877" s="44"/>
      <c r="CQ877" s="44"/>
    </row>
    <row r="878" spans="80:95" ht="16.5" x14ac:dyDescent="0.2">
      <c r="CB878" s="44">
        <v>875</v>
      </c>
      <c r="CC878" s="18">
        <f t="shared" si="127"/>
        <v>22</v>
      </c>
      <c r="CD878" s="18">
        <f t="shared" si="128"/>
        <v>1606024</v>
      </c>
      <c r="CE878" s="44" t="str">
        <f t="shared" si="129"/>
        <v>高级神器2配件4-35级</v>
      </c>
      <c r="CF878" s="43" t="s">
        <v>1061</v>
      </c>
      <c r="CG878" s="18">
        <f t="shared" si="130"/>
        <v>35</v>
      </c>
      <c r="CH878" s="18" t="str">
        <f t="shared" si="131"/>
        <v>金币</v>
      </c>
      <c r="CI878" s="44"/>
      <c r="CJ878" s="44"/>
      <c r="CK878" s="44"/>
      <c r="CL878" s="44"/>
      <c r="CM878" s="44"/>
      <c r="CN878" s="44"/>
      <c r="CO878" s="44"/>
      <c r="CP878" s="44"/>
      <c r="CQ878" s="44"/>
    </row>
    <row r="879" spans="80:95" ht="16.5" x14ac:dyDescent="0.2">
      <c r="CB879" s="44">
        <v>876</v>
      </c>
      <c r="CC879" s="18">
        <f t="shared" si="127"/>
        <v>22</v>
      </c>
      <c r="CD879" s="18">
        <f t="shared" si="128"/>
        <v>1606024</v>
      </c>
      <c r="CE879" s="44" t="str">
        <f t="shared" si="129"/>
        <v>高级神器2配件4-36级</v>
      </c>
      <c r="CF879" s="43" t="s">
        <v>1061</v>
      </c>
      <c r="CG879" s="18">
        <f t="shared" si="130"/>
        <v>36</v>
      </c>
      <c r="CH879" s="18" t="str">
        <f t="shared" si="131"/>
        <v>金币</v>
      </c>
      <c r="CI879" s="44"/>
      <c r="CJ879" s="44"/>
      <c r="CK879" s="44"/>
      <c r="CL879" s="44"/>
      <c r="CM879" s="44"/>
      <c r="CN879" s="44"/>
      <c r="CO879" s="44"/>
      <c r="CP879" s="44"/>
      <c r="CQ879" s="44"/>
    </row>
    <row r="880" spans="80:95" ht="16.5" x14ac:dyDescent="0.2">
      <c r="CB880" s="44">
        <v>877</v>
      </c>
      <c r="CC880" s="18">
        <f t="shared" si="127"/>
        <v>22</v>
      </c>
      <c r="CD880" s="18">
        <f t="shared" si="128"/>
        <v>1606024</v>
      </c>
      <c r="CE880" s="44" t="str">
        <f t="shared" si="129"/>
        <v>高级神器2配件4-37级</v>
      </c>
      <c r="CF880" s="43" t="s">
        <v>1061</v>
      </c>
      <c r="CG880" s="18">
        <f t="shared" si="130"/>
        <v>37</v>
      </c>
      <c r="CH880" s="18" t="str">
        <f t="shared" si="131"/>
        <v>金币</v>
      </c>
      <c r="CI880" s="44"/>
      <c r="CJ880" s="44"/>
      <c r="CK880" s="44"/>
      <c r="CL880" s="44"/>
      <c r="CM880" s="44"/>
      <c r="CN880" s="44"/>
      <c r="CO880" s="44"/>
      <c r="CP880" s="44"/>
      <c r="CQ880" s="44"/>
    </row>
    <row r="881" spans="80:95" ht="16.5" x14ac:dyDescent="0.2">
      <c r="CB881" s="44">
        <v>878</v>
      </c>
      <c r="CC881" s="18">
        <f t="shared" si="127"/>
        <v>22</v>
      </c>
      <c r="CD881" s="18">
        <f t="shared" si="128"/>
        <v>1606024</v>
      </c>
      <c r="CE881" s="44" t="str">
        <f t="shared" si="129"/>
        <v>高级神器2配件4-38级</v>
      </c>
      <c r="CF881" s="43" t="s">
        <v>1061</v>
      </c>
      <c r="CG881" s="18">
        <f t="shared" si="130"/>
        <v>38</v>
      </c>
      <c r="CH881" s="18" t="str">
        <f t="shared" si="131"/>
        <v>金币</v>
      </c>
      <c r="CI881" s="44"/>
      <c r="CJ881" s="44"/>
      <c r="CK881" s="44"/>
      <c r="CL881" s="44"/>
      <c r="CM881" s="44"/>
      <c r="CN881" s="44"/>
      <c r="CO881" s="44"/>
      <c r="CP881" s="44"/>
      <c r="CQ881" s="44"/>
    </row>
    <row r="882" spans="80:95" ht="16.5" x14ac:dyDescent="0.2">
      <c r="CB882" s="44">
        <v>879</v>
      </c>
      <c r="CC882" s="18">
        <f t="shared" si="127"/>
        <v>22</v>
      </c>
      <c r="CD882" s="18">
        <f t="shared" si="128"/>
        <v>1606024</v>
      </c>
      <c r="CE882" s="44" t="str">
        <f t="shared" si="129"/>
        <v>高级神器2配件4-39级</v>
      </c>
      <c r="CF882" s="43" t="s">
        <v>1061</v>
      </c>
      <c r="CG882" s="18">
        <f t="shared" si="130"/>
        <v>39</v>
      </c>
      <c r="CH882" s="18" t="str">
        <f t="shared" si="131"/>
        <v>金币</v>
      </c>
      <c r="CI882" s="44"/>
      <c r="CJ882" s="44"/>
      <c r="CK882" s="44"/>
      <c r="CL882" s="44"/>
      <c r="CM882" s="44"/>
      <c r="CN882" s="44"/>
      <c r="CO882" s="44"/>
      <c r="CP882" s="44"/>
      <c r="CQ882" s="44"/>
    </row>
    <row r="883" spans="80:95" ht="16.5" x14ac:dyDescent="0.2">
      <c r="CB883" s="44">
        <v>880</v>
      </c>
      <c r="CC883" s="18">
        <f t="shared" si="127"/>
        <v>22</v>
      </c>
      <c r="CD883" s="18">
        <f t="shared" si="128"/>
        <v>1606024</v>
      </c>
      <c r="CE883" s="44" t="str">
        <f t="shared" si="129"/>
        <v>高级神器2配件4-40级</v>
      </c>
      <c r="CF883" s="43" t="s">
        <v>1061</v>
      </c>
      <c r="CG883" s="18">
        <f t="shared" si="130"/>
        <v>40</v>
      </c>
      <c r="CH883" s="18" t="str">
        <f t="shared" si="131"/>
        <v>金币</v>
      </c>
      <c r="CI883" s="44"/>
      <c r="CJ883" s="44"/>
      <c r="CK883" s="44"/>
      <c r="CL883" s="44"/>
      <c r="CM883" s="44"/>
      <c r="CN883" s="44"/>
      <c r="CO883" s="44"/>
      <c r="CP883" s="44"/>
      <c r="CQ883" s="44"/>
    </row>
    <row r="884" spans="80:95" ht="16.5" x14ac:dyDescent="0.2">
      <c r="CB884" s="44">
        <v>881</v>
      </c>
      <c r="CC884" s="18">
        <f t="shared" si="127"/>
        <v>23</v>
      </c>
      <c r="CD884" s="18">
        <f t="shared" si="128"/>
        <v>1606025</v>
      </c>
      <c r="CE884" s="44" t="str">
        <f t="shared" si="129"/>
        <v>高级神器2配件5-1级</v>
      </c>
      <c r="CF884" s="43" t="s">
        <v>1061</v>
      </c>
      <c r="CG884" s="18">
        <f t="shared" si="130"/>
        <v>1</v>
      </c>
      <c r="CH884" s="18" t="str">
        <f t="shared" si="131"/>
        <v>高级神器2配件5激活</v>
      </c>
      <c r="CI884" s="44"/>
      <c r="CJ884" s="44"/>
      <c r="CK884" s="44"/>
      <c r="CL884" s="44"/>
      <c r="CM884" s="44"/>
      <c r="CN884" s="44"/>
      <c r="CO884" s="44"/>
      <c r="CP884" s="44"/>
      <c r="CQ884" s="44"/>
    </row>
    <row r="885" spans="80:95" ht="16.5" x14ac:dyDescent="0.2">
      <c r="CB885" s="44">
        <v>882</v>
      </c>
      <c r="CC885" s="18">
        <f t="shared" si="127"/>
        <v>23</v>
      </c>
      <c r="CD885" s="18">
        <f t="shared" si="128"/>
        <v>1606025</v>
      </c>
      <c r="CE885" s="44" t="str">
        <f t="shared" si="129"/>
        <v>高级神器2配件5-2级</v>
      </c>
      <c r="CF885" s="43" t="s">
        <v>1061</v>
      </c>
      <c r="CG885" s="18">
        <f t="shared" si="130"/>
        <v>2</v>
      </c>
      <c r="CH885" s="18" t="str">
        <f t="shared" si="131"/>
        <v>金币</v>
      </c>
      <c r="CI885" s="44"/>
      <c r="CJ885" s="44"/>
      <c r="CK885" s="44"/>
      <c r="CL885" s="44"/>
      <c r="CM885" s="44"/>
      <c r="CN885" s="44"/>
      <c r="CO885" s="44"/>
      <c r="CP885" s="44"/>
      <c r="CQ885" s="44"/>
    </row>
    <row r="886" spans="80:95" ht="16.5" x14ac:dyDescent="0.2">
      <c r="CB886" s="44">
        <v>883</v>
      </c>
      <c r="CC886" s="18">
        <f t="shared" si="127"/>
        <v>23</v>
      </c>
      <c r="CD886" s="18">
        <f t="shared" si="128"/>
        <v>1606025</v>
      </c>
      <c r="CE886" s="44" t="str">
        <f t="shared" si="129"/>
        <v>高级神器2配件5-3级</v>
      </c>
      <c r="CF886" s="43" t="s">
        <v>1061</v>
      </c>
      <c r="CG886" s="18">
        <f t="shared" si="130"/>
        <v>3</v>
      </c>
      <c r="CH886" s="18" t="str">
        <f t="shared" si="131"/>
        <v>金币</v>
      </c>
      <c r="CI886" s="44"/>
      <c r="CJ886" s="44"/>
      <c r="CK886" s="44"/>
      <c r="CL886" s="44"/>
      <c r="CM886" s="44"/>
      <c r="CN886" s="44"/>
      <c r="CO886" s="44"/>
      <c r="CP886" s="44"/>
      <c r="CQ886" s="44"/>
    </row>
    <row r="887" spans="80:95" ht="16.5" x14ac:dyDescent="0.2">
      <c r="CB887" s="44">
        <v>884</v>
      </c>
      <c r="CC887" s="18">
        <f t="shared" si="127"/>
        <v>23</v>
      </c>
      <c r="CD887" s="18">
        <f t="shared" si="128"/>
        <v>1606025</v>
      </c>
      <c r="CE887" s="44" t="str">
        <f t="shared" si="129"/>
        <v>高级神器2配件5-4级</v>
      </c>
      <c r="CF887" s="43" t="s">
        <v>1061</v>
      </c>
      <c r="CG887" s="18">
        <f t="shared" si="130"/>
        <v>4</v>
      </c>
      <c r="CH887" s="18" t="str">
        <f t="shared" si="131"/>
        <v>金币</v>
      </c>
      <c r="CI887" s="44"/>
      <c r="CJ887" s="44"/>
      <c r="CK887" s="44"/>
      <c r="CL887" s="44"/>
      <c r="CM887" s="44"/>
      <c r="CN887" s="44"/>
      <c r="CO887" s="44"/>
      <c r="CP887" s="44"/>
      <c r="CQ887" s="44"/>
    </row>
    <row r="888" spans="80:95" ht="16.5" x14ac:dyDescent="0.2">
      <c r="CB888" s="44">
        <v>885</v>
      </c>
      <c r="CC888" s="18">
        <f t="shared" si="127"/>
        <v>23</v>
      </c>
      <c r="CD888" s="18">
        <f t="shared" si="128"/>
        <v>1606025</v>
      </c>
      <c r="CE888" s="44" t="str">
        <f t="shared" si="129"/>
        <v>高级神器2配件5-5级</v>
      </c>
      <c r="CF888" s="43" t="s">
        <v>1061</v>
      </c>
      <c r="CG888" s="18">
        <f t="shared" si="130"/>
        <v>5</v>
      </c>
      <c r="CH888" s="18" t="str">
        <f t="shared" si="131"/>
        <v>金币</v>
      </c>
      <c r="CI888" s="44"/>
      <c r="CJ888" s="44"/>
      <c r="CK888" s="44"/>
      <c r="CL888" s="44"/>
      <c r="CM888" s="44"/>
      <c r="CN888" s="44"/>
      <c r="CO888" s="44"/>
      <c r="CP888" s="44"/>
      <c r="CQ888" s="44"/>
    </row>
    <row r="889" spans="80:95" ht="16.5" x14ac:dyDescent="0.2">
      <c r="CB889" s="44">
        <v>886</v>
      </c>
      <c r="CC889" s="18">
        <f t="shared" si="127"/>
        <v>23</v>
      </c>
      <c r="CD889" s="18">
        <f t="shared" si="128"/>
        <v>1606025</v>
      </c>
      <c r="CE889" s="44" t="str">
        <f t="shared" si="129"/>
        <v>高级神器2配件5-6级</v>
      </c>
      <c r="CF889" s="43" t="s">
        <v>1061</v>
      </c>
      <c r="CG889" s="18">
        <f t="shared" si="130"/>
        <v>6</v>
      </c>
      <c r="CH889" s="18" t="str">
        <f t="shared" si="131"/>
        <v>金币</v>
      </c>
      <c r="CI889" s="44"/>
      <c r="CJ889" s="44"/>
      <c r="CK889" s="44"/>
      <c r="CL889" s="44"/>
      <c r="CM889" s="44"/>
      <c r="CN889" s="44"/>
      <c r="CO889" s="44"/>
      <c r="CP889" s="44"/>
      <c r="CQ889" s="44"/>
    </row>
    <row r="890" spans="80:95" ht="16.5" x14ac:dyDescent="0.2">
      <c r="CB890" s="44">
        <v>887</v>
      </c>
      <c r="CC890" s="18">
        <f t="shared" si="127"/>
        <v>23</v>
      </c>
      <c r="CD890" s="18">
        <f t="shared" si="128"/>
        <v>1606025</v>
      </c>
      <c r="CE890" s="44" t="str">
        <f t="shared" si="129"/>
        <v>高级神器2配件5-7级</v>
      </c>
      <c r="CF890" s="43" t="s">
        <v>1061</v>
      </c>
      <c r="CG890" s="18">
        <f t="shared" si="130"/>
        <v>7</v>
      </c>
      <c r="CH890" s="18" t="str">
        <f t="shared" si="131"/>
        <v>金币</v>
      </c>
      <c r="CI890" s="44"/>
      <c r="CJ890" s="44"/>
      <c r="CK890" s="44"/>
      <c r="CL890" s="44"/>
      <c r="CM890" s="44"/>
      <c r="CN890" s="44"/>
      <c r="CO890" s="44"/>
      <c r="CP890" s="44"/>
      <c r="CQ890" s="44"/>
    </row>
    <row r="891" spans="80:95" ht="16.5" x14ac:dyDescent="0.2">
      <c r="CB891" s="44">
        <v>888</v>
      </c>
      <c r="CC891" s="18">
        <f t="shared" si="127"/>
        <v>23</v>
      </c>
      <c r="CD891" s="18">
        <f t="shared" si="128"/>
        <v>1606025</v>
      </c>
      <c r="CE891" s="44" t="str">
        <f t="shared" si="129"/>
        <v>高级神器2配件5-8级</v>
      </c>
      <c r="CF891" s="43" t="s">
        <v>1061</v>
      </c>
      <c r="CG891" s="18">
        <f t="shared" si="130"/>
        <v>8</v>
      </c>
      <c r="CH891" s="18" t="str">
        <f t="shared" si="131"/>
        <v>金币</v>
      </c>
      <c r="CI891" s="44"/>
      <c r="CJ891" s="44"/>
      <c r="CK891" s="44"/>
      <c r="CL891" s="44"/>
      <c r="CM891" s="44"/>
      <c r="CN891" s="44"/>
      <c r="CO891" s="44"/>
      <c r="CP891" s="44"/>
      <c r="CQ891" s="44"/>
    </row>
    <row r="892" spans="80:95" ht="16.5" x14ac:dyDescent="0.2">
      <c r="CB892" s="44">
        <v>889</v>
      </c>
      <c r="CC892" s="18">
        <f t="shared" si="127"/>
        <v>23</v>
      </c>
      <c r="CD892" s="18">
        <f t="shared" si="128"/>
        <v>1606025</v>
      </c>
      <c r="CE892" s="44" t="str">
        <f t="shared" si="129"/>
        <v>高级神器2配件5-9级</v>
      </c>
      <c r="CF892" s="43" t="s">
        <v>1061</v>
      </c>
      <c r="CG892" s="18">
        <f t="shared" si="130"/>
        <v>9</v>
      </c>
      <c r="CH892" s="18" t="str">
        <f t="shared" si="131"/>
        <v>金币</v>
      </c>
      <c r="CI892" s="44"/>
      <c r="CJ892" s="44"/>
      <c r="CK892" s="44"/>
      <c r="CL892" s="44"/>
      <c r="CM892" s="44"/>
      <c r="CN892" s="44"/>
      <c r="CO892" s="44"/>
      <c r="CP892" s="44"/>
      <c r="CQ892" s="44"/>
    </row>
    <row r="893" spans="80:95" ht="16.5" x14ac:dyDescent="0.2">
      <c r="CB893" s="44">
        <v>890</v>
      </c>
      <c r="CC893" s="18">
        <f t="shared" si="127"/>
        <v>23</v>
      </c>
      <c r="CD893" s="18">
        <f t="shared" si="128"/>
        <v>1606025</v>
      </c>
      <c r="CE893" s="44" t="str">
        <f t="shared" si="129"/>
        <v>高级神器2配件5-10级</v>
      </c>
      <c r="CF893" s="43" t="s">
        <v>1061</v>
      </c>
      <c r="CG893" s="18">
        <f t="shared" si="130"/>
        <v>10</v>
      </c>
      <c r="CH893" s="18" t="str">
        <f t="shared" si="131"/>
        <v>金币</v>
      </c>
      <c r="CI893" s="44"/>
      <c r="CJ893" s="44"/>
      <c r="CK893" s="44"/>
      <c r="CL893" s="44"/>
      <c r="CM893" s="44"/>
      <c r="CN893" s="44"/>
      <c r="CO893" s="44"/>
      <c r="CP893" s="44"/>
      <c r="CQ893" s="44"/>
    </row>
    <row r="894" spans="80:95" ht="16.5" x14ac:dyDescent="0.2">
      <c r="CB894" s="44">
        <v>891</v>
      </c>
      <c r="CC894" s="18">
        <f t="shared" si="127"/>
        <v>23</v>
      </c>
      <c r="CD894" s="18">
        <f t="shared" si="128"/>
        <v>1606025</v>
      </c>
      <c r="CE894" s="44" t="str">
        <f t="shared" si="129"/>
        <v>高级神器2配件5-11级</v>
      </c>
      <c r="CF894" s="43" t="s">
        <v>1061</v>
      </c>
      <c r="CG894" s="18">
        <f t="shared" si="130"/>
        <v>11</v>
      </c>
      <c r="CH894" s="18" t="str">
        <f t="shared" si="131"/>
        <v>金币</v>
      </c>
      <c r="CI894" s="44"/>
      <c r="CJ894" s="44"/>
      <c r="CK894" s="44"/>
      <c r="CL894" s="44"/>
      <c r="CM894" s="44"/>
      <c r="CN894" s="44"/>
      <c r="CO894" s="44"/>
      <c r="CP894" s="44"/>
      <c r="CQ894" s="44"/>
    </row>
    <row r="895" spans="80:95" ht="16.5" x14ac:dyDescent="0.2">
      <c r="CB895" s="44">
        <v>892</v>
      </c>
      <c r="CC895" s="18">
        <f t="shared" si="127"/>
        <v>23</v>
      </c>
      <c r="CD895" s="18">
        <f t="shared" si="128"/>
        <v>1606025</v>
      </c>
      <c r="CE895" s="44" t="str">
        <f t="shared" si="129"/>
        <v>高级神器2配件5-12级</v>
      </c>
      <c r="CF895" s="43" t="s">
        <v>1061</v>
      </c>
      <c r="CG895" s="18">
        <f t="shared" si="130"/>
        <v>12</v>
      </c>
      <c r="CH895" s="18" t="str">
        <f t="shared" si="131"/>
        <v>金币</v>
      </c>
      <c r="CI895" s="44"/>
      <c r="CJ895" s="44"/>
      <c r="CK895" s="44"/>
      <c r="CL895" s="44"/>
      <c r="CM895" s="44"/>
      <c r="CN895" s="44"/>
      <c r="CO895" s="44"/>
      <c r="CP895" s="44"/>
      <c r="CQ895" s="44"/>
    </row>
    <row r="896" spans="80:95" ht="16.5" x14ac:dyDescent="0.2">
      <c r="CB896" s="44">
        <v>893</v>
      </c>
      <c r="CC896" s="18">
        <f t="shared" si="127"/>
        <v>23</v>
      </c>
      <c r="CD896" s="18">
        <f t="shared" si="128"/>
        <v>1606025</v>
      </c>
      <c r="CE896" s="44" t="str">
        <f t="shared" si="129"/>
        <v>高级神器2配件5-13级</v>
      </c>
      <c r="CF896" s="43" t="s">
        <v>1061</v>
      </c>
      <c r="CG896" s="18">
        <f t="shared" si="130"/>
        <v>13</v>
      </c>
      <c r="CH896" s="18" t="str">
        <f t="shared" si="131"/>
        <v>金币</v>
      </c>
      <c r="CI896" s="44"/>
      <c r="CJ896" s="44"/>
      <c r="CK896" s="44"/>
      <c r="CL896" s="44"/>
      <c r="CM896" s="44"/>
      <c r="CN896" s="44"/>
      <c r="CO896" s="44"/>
      <c r="CP896" s="44"/>
      <c r="CQ896" s="44"/>
    </row>
    <row r="897" spans="80:95" ht="16.5" x14ac:dyDescent="0.2">
      <c r="CB897" s="44">
        <v>894</v>
      </c>
      <c r="CC897" s="18">
        <f t="shared" si="127"/>
        <v>23</v>
      </c>
      <c r="CD897" s="18">
        <f t="shared" si="128"/>
        <v>1606025</v>
      </c>
      <c r="CE897" s="44" t="str">
        <f t="shared" si="129"/>
        <v>高级神器2配件5-14级</v>
      </c>
      <c r="CF897" s="43" t="s">
        <v>1061</v>
      </c>
      <c r="CG897" s="18">
        <f t="shared" si="130"/>
        <v>14</v>
      </c>
      <c r="CH897" s="18" t="str">
        <f t="shared" si="131"/>
        <v>金币</v>
      </c>
      <c r="CI897" s="44"/>
      <c r="CJ897" s="44"/>
      <c r="CK897" s="44"/>
      <c r="CL897" s="44"/>
      <c r="CM897" s="44"/>
      <c r="CN897" s="44"/>
      <c r="CO897" s="44"/>
      <c r="CP897" s="44"/>
      <c r="CQ897" s="44"/>
    </row>
    <row r="898" spans="80:95" ht="16.5" x14ac:dyDescent="0.2">
      <c r="CB898" s="44">
        <v>895</v>
      </c>
      <c r="CC898" s="18">
        <f t="shared" si="127"/>
        <v>23</v>
      </c>
      <c r="CD898" s="18">
        <f t="shared" si="128"/>
        <v>1606025</v>
      </c>
      <c r="CE898" s="44" t="str">
        <f t="shared" si="129"/>
        <v>高级神器2配件5-15级</v>
      </c>
      <c r="CF898" s="43" t="s">
        <v>1061</v>
      </c>
      <c r="CG898" s="18">
        <f t="shared" si="130"/>
        <v>15</v>
      </c>
      <c r="CH898" s="18" t="str">
        <f t="shared" si="131"/>
        <v>金币</v>
      </c>
      <c r="CI898" s="44"/>
      <c r="CJ898" s="44"/>
      <c r="CK898" s="44"/>
      <c r="CL898" s="44"/>
      <c r="CM898" s="44"/>
      <c r="CN898" s="44"/>
      <c r="CO898" s="44"/>
      <c r="CP898" s="44"/>
      <c r="CQ898" s="44"/>
    </row>
    <row r="899" spans="80:95" ht="16.5" x14ac:dyDescent="0.2">
      <c r="CB899" s="44">
        <v>896</v>
      </c>
      <c r="CC899" s="18">
        <f t="shared" si="127"/>
        <v>23</v>
      </c>
      <c r="CD899" s="18">
        <f t="shared" si="128"/>
        <v>1606025</v>
      </c>
      <c r="CE899" s="44" t="str">
        <f t="shared" si="129"/>
        <v>高级神器2配件5-16级</v>
      </c>
      <c r="CF899" s="43" t="s">
        <v>1061</v>
      </c>
      <c r="CG899" s="18">
        <f t="shared" si="130"/>
        <v>16</v>
      </c>
      <c r="CH899" s="18" t="str">
        <f t="shared" si="131"/>
        <v>金币</v>
      </c>
      <c r="CI899" s="44"/>
      <c r="CJ899" s="44"/>
      <c r="CK899" s="44"/>
      <c r="CL899" s="44"/>
      <c r="CM899" s="44"/>
      <c r="CN899" s="44"/>
      <c r="CO899" s="44"/>
      <c r="CP899" s="44"/>
      <c r="CQ899" s="44"/>
    </row>
    <row r="900" spans="80:95" ht="16.5" x14ac:dyDescent="0.2">
      <c r="CB900" s="44">
        <v>897</v>
      </c>
      <c r="CC900" s="18">
        <f t="shared" si="127"/>
        <v>23</v>
      </c>
      <c r="CD900" s="18">
        <f t="shared" si="128"/>
        <v>1606025</v>
      </c>
      <c r="CE900" s="44" t="str">
        <f t="shared" si="129"/>
        <v>高级神器2配件5-17级</v>
      </c>
      <c r="CF900" s="43" t="s">
        <v>1061</v>
      </c>
      <c r="CG900" s="18">
        <f t="shared" si="130"/>
        <v>17</v>
      </c>
      <c r="CH900" s="18" t="str">
        <f t="shared" si="131"/>
        <v>金币</v>
      </c>
      <c r="CI900" s="44"/>
      <c r="CJ900" s="44"/>
      <c r="CK900" s="44"/>
      <c r="CL900" s="44"/>
      <c r="CM900" s="44"/>
      <c r="CN900" s="44"/>
      <c r="CO900" s="44"/>
      <c r="CP900" s="44"/>
      <c r="CQ900" s="44"/>
    </row>
    <row r="901" spans="80:95" ht="16.5" x14ac:dyDescent="0.2">
      <c r="CB901" s="44">
        <v>898</v>
      </c>
      <c r="CC901" s="18">
        <f t="shared" ref="CC901:CC964" si="132">INT((CB901-1)/40)+1</f>
        <v>23</v>
      </c>
      <c r="CD901" s="18">
        <f t="shared" ref="CD901:CD964" si="133">INDEX($BQ$4:$BQ$33,CC901)</f>
        <v>1606025</v>
      </c>
      <c r="CE901" s="44" t="str">
        <f t="shared" ref="CE901:CE964" si="134">INDEX($BR$4:$BR$33,CC901)&amp;"-"&amp;CG901&amp;"级"</f>
        <v>高级神器2配件5-18级</v>
      </c>
      <c r="CF901" s="43" t="s">
        <v>1061</v>
      </c>
      <c r="CG901" s="18">
        <f t="shared" ref="CG901:CG964" si="135">MOD(CB901-1,40)+1</f>
        <v>18</v>
      </c>
      <c r="CH901" s="18" t="str">
        <f t="shared" ref="CH901:CH964" si="136">IF(CG901=1,INDEX($BR$4:$BR$33,CC901)&amp;"激活","金币")</f>
        <v>金币</v>
      </c>
      <c r="CI901" s="44"/>
      <c r="CJ901" s="44"/>
      <c r="CK901" s="44"/>
      <c r="CL901" s="44"/>
      <c r="CM901" s="44"/>
      <c r="CN901" s="44"/>
      <c r="CO901" s="44"/>
      <c r="CP901" s="44"/>
      <c r="CQ901" s="44"/>
    </row>
    <row r="902" spans="80:95" ht="16.5" x14ac:dyDescent="0.2">
      <c r="CB902" s="44">
        <v>899</v>
      </c>
      <c r="CC902" s="18">
        <f t="shared" si="132"/>
        <v>23</v>
      </c>
      <c r="CD902" s="18">
        <f t="shared" si="133"/>
        <v>1606025</v>
      </c>
      <c r="CE902" s="44" t="str">
        <f t="shared" si="134"/>
        <v>高级神器2配件5-19级</v>
      </c>
      <c r="CF902" s="43" t="s">
        <v>1061</v>
      </c>
      <c r="CG902" s="18">
        <f t="shared" si="135"/>
        <v>19</v>
      </c>
      <c r="CH902" s="18" t="str">
        <f t="shared" si="136"/>
        <v>金币</v>
      </c>
      <c r="CI902" s="44"/>
      <c r="CJ902" s="44"/>
      <c r="CK902" s="44"/>
      <c r="CL902" s="44"/>
      <c r="CM902" s="44"/>
      <c r="CN902" s="44"/>
      <c r="CO902" s="44"/>
      <c r="CP902" s="44"/>
      <c r="CQ902" s="44"/>
    </row>
    <row r="903" spans="80:95" ht="16.5" x14ac:dyDescent="0.2">
      <c r="CB903" s="44">
        <v>900</v>
      </c>
      <c r="CC903" s="18">
        <f t="shared" si="132"/>
        <v>23</v>
      </c>
      <c r="CD903" s="18">
        <f t="shared" si="133"/>
        <v>1606025</v>
      </c>
      <c r="CE903" s="44" t="str">
        <f t="shared" si="134"/>
        <v>高级神器2配件5-20级</v>
      </c>
      <c r="CF903" s="43" t="s">
        <v>1061</v>
      </c>
      <c r="CG903" s="18">
        <f t="shared" si="135"/>
        <v>20</v>
      </c>
      <c r="CH903" s="18" t="str">
        <f t="shared" si="136"/>
        <v>金币</v>
      </c>
      <c r="CI903" s="44"/>
      <c r="CJ903" s="44"/>
      <c r="CK903" s="44"/>
      <c r="CL903" s="44"/>
      <c r="CM903" s="44"/>
      <c r="CN903" s="44"/>
      <c r="CO903" s="44"/>
      <c r="CP903" s="44"/>
      <c r="CQ903" s="44"/>
    </row>
    <row r="904" spans="80:95" ht="16.5" x14ac:dyDescent="0.2">
      <c r="CB904" s="44">
        <v>901</v>
      </c>
      <c r="CC904" s="18">
        <f t="shared" si="132"/>
        <v>23</v>
      </c>
      <c r="CD904" s="18">
        <f t="shared" si="133"/>
        <v>1606025</v>
      </c>
      <c r="CE904" s="44" t="str">
        <f t="shared" si="134"/>
        <v>高级神器2配件5-21级</v>
      </c>
      <c r="CF904" s="43" t="s">
        <v>1061</v>
      </c>
      <c r="CG904" s="18">
        <f t="shared" si="135"/>
        <v>21</v>
      </c>
      <c r="CH904" s="18" t="str">
        <f t="shared" si="136"/>
        <v>金币</v>
      </c>
      <c r="CI904" s="44"/>
      <c r="CJ904" s="44"/>
      <c r="CK904" s="44"/>
      <c r="CL904" s="44"/>
      <c r="CM904" s="44"/>
      <c r="CN904" s="44"/>
      <c r="CO904" s="44"/>
      <c r="CP904" s="44"/>
      <c r="CQ904" s="44"/>
    </row>
    <row r="905" spans="80:95" ht="16.5" x14ac:dyDescent="0.2">
      <c r="CB905" s="44">
        <v>902</v>
      </c>
      <c r="CC905" s="18">
        <f t="shared" si="132"/>
        <v>23</v>
      </c>
      <c r="CD905" s="18">
        <f t="shared" si="133"/>
        <v>1606025</v>
      </c>
      <c r="CE905" s="44" t="str">
        <f t="shared" si="134"/>
        <v>高级神器2配件5-22级</v>
      </c>
      <c r="CF905" s="43" t="s">
        <v>1061</v>
      </c>
      <c r="CG905" s="18">
        <f t="shared" si="135"/>
        <v>22</v>
      </c>
      <c r="CH905" s="18" t="str">
        <f t="shared" si="136"/>
        <v>金币</v>
      </c>
      <c r="CI905" s="44"/>
      <c r="CJ905" s="44"/>
      <c r="CK905" s="44"/>
      <c r="CL905" s="44"/>
      <c r="CM905" s="44"/>
      <c r="CN905" s="44"/>
      <c r="CO905" s="44"/>
      <c r="CP905" s="44"/>
      <c r="CQ905" s="44"/>
    </row>
    <row r="906" spans="80:95" ht="16.5" x14ac:dyDescent="0.2">
      <c r="CB906" s="44">
        <v>903</v>
      </c>
      <c r="CC906" s="18">
        <f t="shared" si="132"/>
        <v>23</v>
      </c>
      <c r="CD906" s="18">
        <f t="shared" si="133"/>
        <v>1606025</v>
      </c>
      <c r="CE906" s="44" t="str">
        <f t="shared" si="134"/>
        <v>高级神器2配件5-23级</v>
      </c>
      <c r="CF906" s="43" t="s">
        <v>1061</v>
      </c>
      <c r="CG906" s="18">
        <f t="shared" si="135"/>
        <v>23</v>
      </c>
      <c r="CH906" s="18" t="str">
        <f t="shared" si="136"/>
        <v>金币</v>
      </c>
      <c r="CI906" s="44"/>
      <c r="CJ906" s="44"/>
      <c r="CK906" s="44"/>
      <c r="CL906" s="44"/>
      <c r="CM906" s="44"/>
      <c r="CN906" s="44"/>
      <c r="CO906" s="44"/>
      <c r="CP906" s="44"/>
      <c r="CQ906" s="44"/>
    </row>
    <row r="907" spans="80:95" ht="16.5" x14ac:dyDescent="0.2">
      <c r="CB907" s="44">
        <v>904</v>
      </c>
      <c r="CC907" s="18">
        <f t="shared" si="132"/>
        <v>23</v>
      </c>
      <c r="CD907" s="18">
        <f t="shared" si="133"/>
        <v>1606025</v>
      </c>
      <c r="CE907" s="44" t="str">
        <f t="shared" si="134"/>
        <v>高级神器2配件5-24级</v>
      </c>
      <c r="CF907" s="43" t="s">
        <v>1061</v>
      </c>
      <c r="CG907" s="18">
        <f t="shared" si="135"/>
        <v>24</v>
      </c>
      <c r="CH907" s="18" t="str">
        <f t="shared" si="136"/>
        <v>金币</v>
      </c>
      <c r="CI907" s="44"/>
      <c r="CJ907" s="44"/>
      <c r="CK907" s="44"/>
      <c r="CL907" s="44"/>
      <c r="CM907" s="44"/>
      <c r="CN907" s="44"/>
      <c r="CO907" s="44"/>
      <c r="CP907" s="44"/>
      <c r="CQ907" s="44"/>
    </row>
    <row r="908" spans="80:95" ht="16.5" x14ac:dyDescent="0.2">
      <c r="CB908" s="44">
        <v>905</v>
      </c>
      <c r="CC908" s="18">
        <f t="shared" si="132"/>
        <v>23</v>
      </c>
      <c r="CD908" s="18">
        <f t="shared" si="133"/>
        <v>1606025</v>
      </c>
      <c r="CE908" s="44" t="str">
        <f t="shared" si="134"/>
        <v>高级神器2配件5-25级</v>
      </c>
      <c r="CF908" s="43" t="s">
        <v>1061</v>
      </c>
      <c r="CG908" s="18">
        <f t="shared" si="135"/>
        <v>25</v>
      </c>
      <c r="CH908" s="18" t="str">
        <f t="shared" si="136"/>
        <v>金币</v>
      </c>
      <c r="CI908" s="44"/>
      <c r="CJ908" s="44"/>
      <c r="CK908" s="44"/>
      <c r="CL908" s="44"/>
      <c r="CM908" s="44"/>
      <c r="CN908" s="44"/>
      <c r="CO908" s="44"/>
      <c r="CP908" s="44"/>
      <c r="CQ908" s="44"/>
    </row>
    <row r="909" spans="80:95" ht="16.5" x14ac:dyDescent="0.2">
      <c r="CB909" s="44">
        <v>906</v>
      </c>
      <c r="CC909" s="18">
        <f t="shared" si="132"/>
        <v>23</v>
      </c>
      <c r="CD909" s="18">
        <f t="shared" si="133"/>
        <v>1606025</v>
      </c>
      <c r="CE909" s="44" t="str">
        <f t="shared" si="134"/>
        <v>高级神器2配件5-26级</v>
      </c>
      <c r="CF909" s="43" t="s">
        <v>1061</v>
      </c>
      <c r="CG909" s="18">
        <f t="shared" si="135"/>
        <v>26</v>
      </c>
      <c r="CH909" s="18" t="str">
        <f t="shared" si="136"/>
        <v>金币</v>
      </c>
      <c r="CI909" s="44"/>
      <c r="CJ909" s="44"/>
      <c r="CK909" s="44"/>
      <c r="CL909" s="44"/>
      <c r="CM909" s="44"/>
      <c r="CN909" s="44"/>
      <c r="CO909" s="44"/>
      <c r="CP909" s="44"/>
      <c r="CQ909" s="44"/>
    </row>
    <row r="910" spans="80:95" ht="16.5" x14ac:dyDescent="0.2">
      <c r="CB910" s="44">
        <v>907</v>
      </c>
      <c r="CC910" s="18">
        <f t="shared" si="132"/>
        <v>23</v>
      </c>
      <c r="CD910" s="18">
        <f t="shared" si="133"/>
        <v>1606025</v>
      </c>
      <c r="CE910" s="44" t="str">
        <f t="shared" si="134"/>
        <v>高级神器2配件5-27级</v>
      </c>
      <c r="CF910" s="43" t="s">
        <v>1061</v>
      </c>
      <c r="CG910" s="18">
        <f t="shared" si="135"/>
        <v>27</v>
      </c>
      <c r="CH910" s="18" t="str">
        <f t="shared" si="136"/>
        <v>金币</v>
      </c>
      <c r="CI910" s="44"/>
      <c r="CJ910" s="44"/>
      <c r="CK910" s="44"/>
      <c r="CL910" s="44"/>
      <c r="CM910" s="44"/>
      <c r="CN910" s="44"/>
      <c r="CO910" s="44"/>
      <c r="CP910" s="44"/>
      <c r="CQ910" s="44"/>
    </row>
    <row r="911" spans="80:95" ht="16.5" x14ac:dyDescent="0.2">
      <c r="CB911" s="44">
        <v>908</v>
      </c>
      <c r="CC911" s="18">
        <f t="shared" si="132"/>
        <v>23</v>
      </c>
      <c r="CD911" s="18">
        <f t="shared" si="133"/>
        <v>1606025</v>
      </c>
      <c r="CE911" s="44" t="str">
        <f t="shared" si="134"/>
        <v>高级神器2配件5-28级</v>
      </c>
      <c r="CF911" s="43" t="s">
        <v>1061</v>
      </c>
      <c r="CG911" s="18">
        <f t="shared" si="135"/>
        <v>28</v>
      </c>
      <c r="CH911" s="18" t="str">
        <f t="shared" si="136"/>
        <v>金币</v>
      </c>
      <c r="CI911" s="44"/>
      <c r="CJ911" s="44"/>
      <c r="CK911" s="44"/>
      <c r="CL911" s="44"/>
      <c r="CM911" s="44"/>
      <c r="CN911" s="44"/>
      <c r="CO911" s="44"/>
      <c r="CP911" s="44"/>
      <c r="CQ911" s="44"/>
    </row>
    <row r="912" spans="80:95" ht="16.5" x14ac:dyDescent="0.2">
      <c r="CB912" s="44">
        <v>909</v>
      </c>
      <c r="CC912" s="18">
        <f t="shared" si="132"/>
        <v>23</v>
      </c>
      <c r="CD912" s="18">
        <f t="shared" si="133"/>
        <v>1606025</v>
      </c>
      <c r="CE912" s="44" t="str">
        <f t="shared" si="134"/>
        <v>高级神器2配件5-29级</v>
      </c>
      <c r="CF912" s="43" t="s">
        <v>1061</v>
      </c>
      <c r="CG912" s="18">
        <f t="shared" si="135"/>
        <v>29</v>
      </c>
      <c r="CH912" s="18" t="str">
        <f t="shared" si="136"/>
        <v>金币</v>
      </c>
      <c r="CI912" s="44"/>
      <c r="CJ912" s="44"/>
      <c r="CK912" s="44"/>
      <c r="CL912" s="44"/>
      <c r="CM912" s="44"/>
      <c r="CN912" s="44"/>
      <c r="CO912" s="44"/>
      <c r="CP912" s="44"/>
      <c r="CQ912" s="44"/>
    </row>
    <row r="913" spans="80:95" ht="16.5" x14ac:dyDescent="0.2">
      <c r="CB913" s="44">
        <v>910</v>
      </c>
      <c r="CC913" s="18">
        <f t="shared" si="132"/>
        <v>23</v>
      </c>
      <c r="CD913" s="18">
        <f t="shared" si="133"/>
        <v>1606025</v>
      </c>
      <c r="CE913" s="44" t="str">
        <f t="shared" si="134"/>
        <v>高级神器2配件5-30级</v>
      </c>
      <c r="CF913" s="43" t="s">
        <v>1061</v>
      </c>
      <c r="CG913" s="18">
        <f t="shared" si="135"/>
        <v>30</v>
      </c>
      <c r="CH913" s="18" t="str">
        <f t="shared" si="136"/>
        <v>金币</v>
      </c>
      <c r="CI913" s="44"/>
      <c r="CJ913" s="44"/>
      <c r="CK913" s="44"/>
      <c r="CL913" s="44"/>
      <c r="CM913" s="44"/>
      <c r="CN913" s="44"/>
      <c r="CO913" s="44"/>
      <c r="CP913" s="44"/>
      <c r="CQ913" s="44"/>
    </row>
    <row r="914" spans="80:95" ht="16.5" x14ac:dyDescent="0.2">
      <c r="CB914" s="44">
        <v>911</v>
      </c>
      <c r="CC914" s="18">
        <f t="shared" si="132"/>
        <v>23</v>
      </c>
      <c r="CD914" s="18">
        <f t="shared" si="133"/>
        <v>1606025</v>
      </c>
      <c r="CE914" s="44" t="str">
        <f t="shared" si="134"/>
        <v>高级神器2配件5-31级</v>
      </c>
      <c r="CF914" s="43" t="s">
        <v>1061</v>
      </c>
      <c r="CG914" s="18">
        <f t="shared" si="135"/>
        <v>31</v>
      </c>
      <c r="CH914" s="18" t="str">
        <f t="shared" si="136"/>
        <v>金币</v>
      </c>
      <c r="CI914" s="44"/>
      <c r="CJ914" s="44"/>
      <c r="CK914" s="44"/>
      <c r="CL914" s="44"/>
      <c r="CM914" s="44"/>
      <c r="CN914" s="44"/>
      <c r="CO914" s="44"/>
      <c r="CP914" s="44"/>
      <c r="CQ914" s="44"/>
    </row>
    <row r="915" spans="80:95" ht="16.5" x14ac:dyDescent="0.2">
      <c r="CB915" s="44">
        <v>912</v>
      </c>
      <c r="CC915" s="18">
        <f t="shared" si="132"/>
        <v>23</v>
      </c>
      <c r="CD915" s="18">
        <f t="shared" si="133"/>
        <v>1606025</v>
      </c>
      <c r="CE915" s="44" t="str">
        <f t="shared" si="134"/>
        <v>高级神器2配件5-32级</v>
      </c>
      <c r="CF915" s="43" t="s">
        <v>1061</v>
      </c>
      <c r="CG915" s="18">
        <f t="shared" si="135"/>
        <v>32</v>
      </c>
      <c r="CH915" s="18" t="str">
        <f t="shared" si="136"/>
        <v>金币</v>
      </c>
      <c r="CI915" s="44"/>
      <c r="CJ915" s="44"/>
      <c r="CK915" s="44"/>
      <c r="CL915" s="44"/>
      <c r="CM915" s="44"/>
      <c r="CN915" s="44"/>
      <c r="CO915" s="44"/>
      <c r="CP915" s="44"/>
      <c r="CQ915" s="44"/>
    </row>
    <row r="916" spans="80:95" ht="16.5" x14ac:dyDescent="0.2">
      <c r="CB916" s="44">
        <v>913</v>
      </c>
      <c r="CC916" s="18">
        <f t="shared" si="132"/>
        <v>23</v>
      </c>
      <c r="CD916" s="18">
        <f t="shared" si="133"/>
        <v>1606025</v>
      </c>
      <c r="CE916" s="44" t="str">
        <f t="shared" si="134"/>
        <v>高级神器2配件5-33级</v>
      </c>
      <c r="CF916" s="43" t="s">
        <v>1061</v>
      </c>
      <c r="CG916" s="18">
        <f t="shared" si="135"/>
        <v>33</v>
      </c>
      <c r="CH916" s="18" t="str">
        <f t="shared" si="136"/>
        <v>金币</v>
      </c>
      <c r="CI916" s="44"/>
      <c r="CJ916" s="44"/>
      <c r="CK916" s="44"/>
      <c r="CL916" s="44"/>
      <c r="CM916" s="44"/>
      <c r="CN916" s="44"/>
      <c r="CO916" s="44"/>
      <c r="CP916" s="44"/>
      <c r="CQ916" s="44"/>
    </row>
    <row r="917" spans="80:95" ht="16.5" x14ac:dyDescent="0.2">
      <c r="CB917" s="44">
        <v>914</v>
      </c>
      <c r="CC917" s="18">
        <f t="shared" si="132"/>
        <v>23</v>
      </c>
      <c r="CD917" s="18">
        <f t="shared" si="133"/>
        <v>1606025</v>
      </c>
      <c r="CE917" s="44" t="str">
        <f t="shared" si="134"/>
        <v>高级神器2配件5-34级</v>
      </c>
      <c r="CF917" s="43" t="s">
        <v>1061</v>
      </c>
      <c r="CG917" s="18">
        <f t="shared" si="135"/>
        <v>34</v>
      </c>
      <c r="CH917" s="18" t="str">
        <f t="shared" si="136"/>
        <v>金币</v>
      </c>
      <c r="CI917" s="44"/>
      <c r="CJ917" s="44"/>
      <c r="CK917" s="44"/>
      <c r="CL917" s="44"/>
      <c r="CM917" s="44"/>
      <c r="CN917" s="44"/>
      <c r="CO917" s="44"/>
      <c r="CP917" s="44"/>
      <c r="CQ917" s="44"/>
    </row>
    <row r="918" spans="80:95" ht="16.5" x14ac:dyDescent="0.2">
      <c r="CB918" s="44">
        <v>915</v>
      </c>
      <c r="CC918" s="18">
        <f t="shared" si="132"/>
        <v>23</v>
      </c>
      <c r="CD918" s="18">
        <f t="shared" si="133"/>
        <v>1606025</v>
      </c>
      <c r="CE918" s="44" t="str">
        <f t="shared" si="134"/>
        <v>高级神器2配件5-35级</v>
      </c>
      <c r="CF918" s="43" t="s">
        <v>1061</v>
      </c>
      <c r="CG918" s="18">
        <f t="shared" si="135"/>
        <v>35</v>
      </c>
      <c r="CH918" s="18" t="str">
        <f t="shared" si="136"/>
        <v>金币</v>
      </c>
      <c r="CI918" s="44"/>
      <c r="CJ918" s="44"/>
      <c r="CK918" s="44"/>
      <c r="CL918" s="44"/>
      <c r="CM918" s="44"/>
      <c r="CN918" s="44"/>
      <c r="CO918" s="44"/>
      <c r="CP918" s="44"/>
      <c r="CQ918" s="44"/>
    </row>
    <row r="919" spans="80:95" ht="16.5" x14ac:dyDescent="0.2">
      <c r="CB919" s="44">
        <v>916</v>
      </c>
      <c r="CC919" s="18">
        <f t="shared" si="132"/>
        <v>23</v>
      </c>
      <c r="CD919" s="18">
        <f t="shared" si="133"/>
        <v>1606025</v>
      </c>
      <c r="CE919" s="44" t="str">
        <f t="shared" si="134"/>
        <v>高级神器2配件5-36级</v>
      </c>
      <c r="CF919" s="43" t="s">
        <v>1061</v>
      </c>
      <c r="CG919" s="18">
        <f t="shared" si="135"/>
        <v>36</v>
      </c>
      <c r="CH919" s="18" t="str">
        <f t="shared" si="136"/>
        <v>金币</v>
      </c>
      <c r="CI919" s="44"/>
      <c r="CJ919" s="44"/>
      <c r="CK919" s="44"/>
      <c r="CL919" s="44"/>
      <c r="CM919" s="44"/>
      <c r="CN919" s="44"/>
      <c r="CO919" s="44"/>
      <c r="CP919" s="44"/>
      <c r="CQ919" s="44"/>
    </row>
    <row r="920" spans="80:95" ht="16.5" x14ac:dyDescent="0.2">
      <c r="CB920" s="44">
        <v>917</v>
      </c>
      <c r="CC920" s="18">
        <f t="shared" si="132"/>
        <v>23</v>
      </c>
      <c r="CD920" s="18">
        <f t="shared" si="133"/>
        <v>1606025</v>
      </c>
      <c r="CE920" s="44" t="str">
        <f t="shared" si="134"/>
        <v>高级神器2配件5-37级</v>
      </c>
      <c r="CF920" s="43" t="s">
        <v>1061</v>
      </c>
      <c r="CG920" s="18">
        <f t="shared" si="135"/>
        <v>37</v>
      </c>
      <c r="CH920" s="18" t="str">
        <f t="shared" si="136"/>
        <v>金币</v>
      </c>
      <c r="CI920" s="44"/>
      <c r="CJ920" s="44"/>
      <c r="CK920" s="44"/>
      <c r="CL920" s="44"/>
      <c r="CM920" s="44"/>
      <c r="CN920" s="44"/>
      <c r="CO920" s="44"/>
      <c r="CP920" s="44"/>
      <c r="CQ920" s="44"/>
    </row>
    <row r="921" spans="80:95" ht="16.5" x14ac:dyDescent="0.2">
      <c r="CB921" s="44">
        <v>918</v>
      </c>
      <c r="CC921" s="18">
        <f t="shared" si="132"/>
        <v>23</v>
      </c>
      <c r="CD921" s="18">
        <f t="shared" si="133"/>
        <v>1606025</v>
      </c>
      <c r="CE921" s="44" t="str">
        <f t="shared" si="134"/>
        <v>高级神器2配件5-38级</v>
      </c>
      <c r="CF921" s="43" t="s">
        <v>1061</v>
      </c>
      <c r="CG921" s="18">
        <f t="shared" si="135"/>
        <v>38</v>
      </c>
      <c r="CH921" s="18" t="str">
        <f t="shared" si="136"/>
        <v>金币</v>
      </c>
      <c r="CI921" s="44"/>
      <c r="CJ921" s="44"/>
      <c r="CK921" s="44"/>
      <c r="CL921" s="44"/>
      <c r="CM921" s="44"/>
      <c r="CN921" s="44"/>
      <c r="CO921" s="44"/>
      <c r="CP921" s="44"/>
      <c r="CQ921" s="44"/>
    </row>
    <row r="922" spans="80:95" ht="16.5" x14ac:dyDescent="0.2">
      <c r="CB922" s="44">
        <v>919</v>
      </c>
      <c r="CC922" s="18">
        <f t="shared" si="132"/>
        <v>23</v>
      </c>
      <c r="CD922" s="18">
        <f t="shared" si="133"/>
        <v>1606025</v>
      </c>
      <c r="CE922" s="44" t="str">
        <f t="shared" si="134"/>
        <v>高级神器2配件5-39级</v>
      </c>
      <c r="CF922" s="43" t="s">
        <v>1061</v>
      </c>
      <c r="CG922" s="18">
        <f t="shared" si="135"/>
        <v>39</v>
      </c>
      <c r="CH922" s="18" t="str">
        <f t="shared" si="136"/>
        <v>金币</v>
      </c>
      <c r="CI922" s="44"/>
      <c r="CJ922" s="44"/>
      <c r="CK922" s="44"/>
      <c r="CL922" s="44"/>
      <c r="CM922" s="44"/>
      <c r="CN922" s="44"/>
      <c r="CO922" s="44"/>
      <c r="CP922" s="44"/>
      <c r="CQ922" s="44"/>
    </row>
    <row r="923" spans="80:95" ht="16.5" x14ac:dyDescent="0.2">
      <c r="CB923" s="44">
        <v>920</v>
      </c>
      <c r="CC923" s="18">
        <f t="shared" si="132"/>
        <v>23</v>
      </c>
      <c r="CD923" s="18">
        <f t="shared" si="133"/>
        <v>1606025</v>
      </c>
      <c r="CE923" s="44" t="str">
        <f t="shared" si="134"/>
        <v>高级神器2配件5-40级</v>
      </c>
      <c r="CF923" s="43" t="s">
        <v>1061</v>
      </c>
      <c r="CG923" s="18">
        <f t="shared" si="135"/>
        <v>40</v>
      </c>
      <c r="CH923" s="18" t="str">
        <f t="shared" si="136"/>
        <v>金币</v>
      </c>
      <c r="CI923" s="44"/>
      <c r="CJ923" s="44"/>
      <c r="CK923" s="44"/>
      <c r="CL923" s="44"/>
      <c r="CM923" s="44"/>
      <c r="CN923" s="44"/>
      <c r="CO923" s="44"/>
      <c r="CP923" s="44"/>
      <c r="CQ923" s="44"/>
    </row>
    <row r="924" spans="80:95" ht="16.5" x14ac:dyDescent="0.2">
      <c r="CB924" s="44">
        <v>921</v>
      </c>
      <c r="CC924" s="18">
        <f t="shared" si="132"/>
        <v>24</v>
      </c>
      <c r="CD924" s="18">
        <f t="shared" si="133"/>
        <v>1606026</v>
      </c>
      <c r="CE924" s="44" t="str">
        <f t="shared" si="134"/>
        <v>高级神器2配件6-1级</v>
      </c>
      <c r="CF924" s="43" t="s">
        <v>1061</v>
      </c>
      <c r="CG924" s="18">
        <f t="shared" si="135"/>
        <v>1</v>
      </c>
      <c r="CH924" s="18" t="str">
        <f t="shared" si="136"/>
        <v>高级神器2配件6激活</v>
      </c>
      <c r="CI924" s="44"/>
      <c r="CJ924" s="44"/>
      <c r="CK924" s="44"/>
      <c r="CL924" s="44"/>
      <c r="CM924" s="44"/>
      <c r="CN924" s="44"/>
      <c r="CO924" s="44"/>
      <c r="CP924" s="44"/>
      <c r="CQ924" s="44"/>
    </row>
    <row r="925" spans="80:95" ht="16.5" x14ac:dyDescent="0.2">
      <c r="CB925" s="44">
        <v>922</v>
      </c>
      <c r="CC925" s="18">
        <f t="shared" si="132"/>
        <v>24</v>
      </c>
      <c r="CD925" s="18">
        <f t="shared" si="133"/>
        <v>1606026</v>
      </c>
      <c r="CE925" s="44" t="str">
        <f t="shared" si="134"/>
        <v>高级神器2配件6-2级</v>
      </c>
      <c r="CF925" s="43" t="s">
        <v>1061</v>
      </c>
      <c r="CG925" s="18">
        <f t="shared" si="135"/>
        <v>2</v>
      </c>
      <c r="CH925" s="18" t="str">
        <f t="shared" si="136"/>
        <v>金币</v>
      </c>
      <c r="CI925" s="44"/>
      <c r="CJ925" s="44"/>
      <c r="CK925" s="44"/>
      <c r="CL925" s="44"/>
      <c r="CM925" s="44"/>
      <c r="CN925" s="44"/>
      <c r="CO925" s="44"/>
      <c r="CP925" s="44"/>
      <c r="CQ925" s="44"/>
    </row>
    <row r="926" spans="80:95" ht="16.5" x14ac:dyDescent="0.2">
      <c r="CB926" s="44">
        <v>923</v>
      </c>
      <c r="CC926" s="18">
        <f t="shared" si="132"/>
        <v>24</v>
      </c>
      <c r="CD926" s="18">
        <f t="shared" si="133"/>
        <v>1606026</v>
      </c>
      <c r="CE926" s="44" t="str">
        <f t="shared" si="134"/>
        <v>高级神器2配件6-3级</v>
      </c>
      <c r="CF926" s="43" t="s">
        <v>1061</v>
      </c>
      <c r="CG926" s="18">
        <f t="shared" si="135"/>
        <v>3</v>
      </c>
      <c r="CH926" s="18" t="str">
        <f t="shared" si="136"/>
        <v>金币</v>
      </c>
      <c r="CI926" s="44"/>
      <c r="CJ926" s="44"/>
      <c r="CK926" s="44"/>
      <c r="CL926" s="44"/>
      <c r="CM926" s="44"/>
      <c r="CN926" s="44"/>
      <c r="CO926" s="44"/>
      <c r="CP926" s="44"/>
      <c r="CQ926" s="44"/>
    </row>
    <row r="927" spans="80:95" ht="16.5" x14ac:dyDescent="0.2">
      <c r="CB927" s="44">
        <v>924</v>
      </c>
      <c r="CC927" s="18">
        <f t="shared" si="132"/>
        <v>24</v>
      </c>
      <c r="CD927" s="18">
        <f t="shared" si="133"/>
        <v>1606026</v>
      </c>
      <c r="CE927" s="44" t="str">
        <f t="shared" si="134"/>
        <v>高级神器2配件6-4级</v>
      </c>
      <c r="CF927" s="43" t="s">
        <v>1061</v>
      </c>
      <c r="CG927" s="18">
        <f t="shared" si="135"/>
        <v>4</v>
      </c>
      <c r="CH927" s="18" t="str">
        <f t="shared" si="136"/>
        <v>金币</v>
      </c>
      <c r="CI927" s="44"/>
      <c r="CJ927" s="44"/>
      <c r="CK927" s="44"/>
      <c r="CL927" s="44"/>
      <c r="CM927" s="44"/>
      <c r="CN927" s="44"/>
      <c r="CO927" s="44"/>
      <c r="CP927" s="44"/>
      <c r="CQ927" s="44"/>
    </row>
    <row r="928" spans="80:95" ht="16.5" x14ac:dyDescent="0.2">
      <c r="CB928" s="44">
        <v>925</v>
      </c>
      <c r="CC928" s="18">
        <f t="shared" si="132"/>
        <v>24</v>
      </c>
      <c r="CD928" s="18">
        <f t="shared" si="133"/>
        <v>1606026</v>
      </c>
      <c r="CE928" s="44" t="str">
        <f t="shared" si="134"/>
        <v>高级神器2配件6-5级</v>
      </c>
      <c r="CF928" s="43" t="s">
        <v>1061</v>
      </c>
      <c r="CG928" s="18">
        <f t="shared" si="135"/>
        <v>5</v>
      </c>
      <c r="CH928" s="18" t="str">
        <f t="shared" si="136"/>
        <v>金币</v>
      </c>
      <c r="CI928" s="44"/>
      <c r="CJ928" s="44"/>
      <c r="CK928" s="44"/>
      <c r="CL928" s="44"/>
      <c r="CM928" s="44"/>
      <c r="CN928" s="44"/>
      <c r="CO928" s="44"/>
      <c r="CP928" s="44"/>
      <c r="CQ928" s="44"/>
    </row>
    <row r="929" spans="80:95" ht="16.5" x14ac:dyDescent="0.2">
      <c r="CB929" s="44">
        <v>926</v>
      </c>
      <c r="CC929" s="18">
        <f t="shared" si="132"/>
        <v>24</v>
      </c>
      <c r="CD929" s="18">
        <f t="shared" si="133"/>
        <v>1606026</v>
      </c>
      <c r="CE929" s="44" t="str">
        <f t="shared" si="134"/>
        <v>高级神器2配件6-6级</v>
      </c>
      <c r="CF929" s="43" t="s">
        <v>1061</v>
      </c>
      <c r="CG929" s="18">
        <f t="shared" si="135"/>
        <v>6</v>
      </c>
      <c r="CH929" s="18" t="str">
        <f t="shared" si="136"/>
        <v>金币</v>
      </c>
      <c r="CI929" s="44"/>
      <c r="CJ929" s="44"/>
      <c r="CK929" s="44"/>
      <c r="CL929" s="44"/>
      <c r="CM929" s="44"/>
      <c r="CN929" s="44"/>
      <c r="CO929" s="44"/>
      <c r="CP929" s="44"/>
      <c r="CQ929" s="44"/>
    </row>
    <row r="930" spans="80:95" ht="16.5" x14ac:dyDescent="0.2">
      <c r="CB930" s="44">
        <v>927</v>
      </c>
      <c r="CC930" s="18">
        <f t="shared" si="132"/>
        <v>24</v>
      </c>
      <c r="CD930" s="18">
        <f t="shared" si="133"/>
        <v>1606026</v>
      </c>
      <c r="CE930" s="44" t="str">
        <f t="shared" si="134"/>
        <v>高级神器2配件6-7级</v>
      </c>
      <c r="CF930" s="43" t="s">
        <v>1061</v>
      </c>
      <c r="CG930" s="18">
        <f t="shared" si="135"/>
        <v>7</v>
      </c>
      <c r="CH930" s="18" t="str">
        <f t="shared" si="136"/>
        <v>金币</v>
      </c>
      <c r="CI930" s="44"/>
      <c r="CJ930" s="44"/>
      <c r="CK930" s="44"/>
      <c r="CL930" s="44"/>
      <c r="CM930" s="44"/>
      <c r="CN930" s="44"/>
      <c r="CO930" s="44"/>
      <c r="CP930" s="44"/>
      <c r="CQ930" s="44"/>
    </row>
    <row r="931" spans="80:95" ht="16.5" x14ac:dyDescent="0.2">
      <c r="CB931" s="44">
        <v>928</v>
      </c>
      <c r="CC931" s="18">
        <f t="shared" si="132"/>
        <v>24</v>
      </c>
      <c r="CD931" s="18">
        <f t="shared" si="133"/>
        <v>1606026</v>
      </c>
      <c r="CE931" s="44" t="str">
        <f t="shared" si="134"/>
        <v>高级神器2配件6-8级</v>
      </c>
      <c r="CF931" s="43" t="s">
        <v>1061</v>
      </c>
      <c r="CG931" s="18">
        <f t="shared" si="135"/>
        <v>8</v>
      </c>
      <c r="CH931" s="18" t="str">
        <f t="shared" si="136"/>
        <v>金币</v>
      </c>
      <c r="CI931" s="44"/>
      <c r="CJ931" s="44"/>
      <c r="CK931" s="44"/>
      <c r="CL931" s="44"/>
      <c r="CM931" s="44"/>
      <c r="CN931" s="44"/>
      <c r="CO931" s="44"/>
      <c r="CP931" s="44"/>
      <c r="CQ931" s="44"/>
    </row>
    <row r="932" spans="80:95" ht="16.5" x14ac:dyDescent="0.2">
      <c r="CB932" s="44">
        <v>929</v>
      </c>
      <c r="CC932" s="18">
        <f t="shared" si="132"/>
        <v>24</v>
      </c>
      <c r="CD932" s="18">
        <f t="shared" si="133"/>
        <v>1606026</v>
      </c>
      <c r="CE932" s="44" t="str">
        <f t="shared" si="134"/>
        <v>高级神器2配件6-9级</v>
      </c>
      <c r="CF932" s="43" t="s">
        <v>1061</v>
      </c>
      <c r="CG932" s="18">
        <f t="shared" si="135"/>
        <v>9</v>
      </c>
      <c r="CH932" s="18" t="str">
        <f t="shared" si="136"/>
        <v>金币</v>
      </c>
      <c r="CI932" s="44"/>
      <c r="CJ932" s="44"/>
      <c r="CK932" s="44"/>
      <c r="CL932" s="44"/>
      <c r="CM932" s="44"/>
      <c r="CN932" s="44"/>
      <c r="CO932" s="44"/>
      <c r="CP932" s="44"/>
      <c r="CQ932" s="44"/>
    </row>
    <row r="933" spans="80:95" ht="16.5" x14ac:dyDescent="0.2">
      <c r="CB933" s="44">
        <v>930</v>
      </c>
      <c r="CC933" s="18">
        <f t="shared" si="132"/>
        <v>24</v>
      </c>
      <c r="CD933" s="18">
        <f t="shared" si="133"/>
        <v>1606026</v>
      </c>
      <c r="CE933" s="44" t="str">
        <f t="shared" si="134"/>
        <v>高级神器2配件6-10级</v>
      </c>
      <c r="CF933" s="43" t="s">
        <v>1061</v>
      </c>
      <c r="CG933" s="18">
        <f t="shared" si="135"/>
        <v>10</v>
      </c>
      <c r="CH933" s="18" t="str">
        <f t="shared" si="136"/>
        <v>金币</v>
      </c>
      <c r="CI933" s="44"/>
      <c r="CJ933" s="44"/>
      <c r="CK933" s="44"/>
      <c r="CL933" s="44"/>
      <c r="CM933" s="44"/>
      <c r="CN933" s="44"/>
      <c r="CO933" s="44"/>
      <c r="CP933" s="44"/>
      <c r="CQ933" s="44"/>
    </row>
    <row r="934" spans="80:95" ht="16.5" x14ac:dyDescent="0.2">
      <c r="CB934" s="44">
        <v>931</v>
      </c>
      <c r="CC934" s="18">
        <f t="shared" si="132"/>
        <v>24</v>
      </c>
      <c r="CD934" s="18">
        <f t="shared" si="133"/>
        <v>1606026</v>
      </c>
      <c r="CE934" s="44" t="str">
        <f t="shared" si="134"/>
        <v>高级神器2配件6-11级</v>
      </c>
      <c r="CF934" s="43" t="s">
        <v>1061</v>
      </c>
      <c r="CG934" s="18">
        <f t="shared" si="135"/>
        <v>11</v>
      </c>
      <c r="CH934" s="18" t="str">
        <f t="shared" si="136"/>
        <v>金币</v>
      </c>
      <c r="CI934" s="44"/>
      <c r="CJ934" s="44"/>
      <c r="CK934" s="44"/>
      <c r="CL934" s="44"/>
      <c r="CM934" s="44"/>
      <c r="CN934" s="44"/>
      <c r="CO934" s="44"/>
      <c r="CP934" s="44"/>
      <c r="CQ934" s="44"/>
    </row>
    <row r="935" spans="80:95" ht="16.5" x14ac:dyDescent="0.2">
      <c r="CB935" s="44">
        <v>932</v>
      </c>
      <c r="CC935" s="18">
        <f t="shared" si="132"/>
        <v>24</v>
      </c>
      <c r="CD935" s="18">
        <f t="shared" si="133"/>
        <v>1606026</v>
      </c>
      <c r="CE935" s="44" t="str">
        <f t="shared" si="134"/>
        <v>高级神器2配件6-12级</v>
      </c>
      <c r="CF935" s="43" t="s">
        <v>1061</v>
      </c>
      <c r="CG935" s="18">
        <f t="shared" si="135"/>
        <v>12</v>
      </c>
      <c r="CH935" s="18" t="str">
        <f t="shared" si="136"/>
        <v>金币</v>
      </c>
      <c r="CI935" s="44"/>
      <c r="CJ935" s="44"/>
      <c r="CK935" s="44"/>
      <c r="CL935" s="44"/>
      <c r="CM935" s="44"/>
      <c r="CN935" s="44"/>
      <c r="CO935" s="44"/>
      <c r="CP935" s="44"/>
      <c r="CQ935" s="44"/>
    </row>
    <row r="936" spans="80:95" ht="16.5" x14ac:dyDescent="0.2">
      <c r="CB936" s="44">
        <v>933</v>
      </c>
      <c r="CC936" s="18">
        <f t="shared" si="132"/>
        <v>24</v>
      </c>
      <c r="CD936" s="18">
        <f t="shared" si="133"/>
        <v>1606026</v>
      </c>
      <c r="CE936" s="44" t="str">
        <f t="shared" si="134"/>
        <v>高级神器2配件6-13级</v>
      </c>
      <c r="CF936" s="43" t="s">
        <v>1061</v>
      </c>
      <c r="CG936" s="18">
        <f t="shared" si="135"/>
        <v>13</v>
      </c>
      <c r="CH936" s="18" t="str">
        <f t="shared" si="136"/>
        <v>金币</v>
      </c>
      <c r="CI936" s="44"/>
      <c r="CJ936" s="44"/>
      <c r="CK936" s="44"/>
      <c r="CL936" s="44"/>
      <c r="CM936" s="44"/>
      <c r="CN936" s="44"/>
      <c r="CO936" s="44"/>
      <c r="CP936" s="44"/>
      <c r="CQ936" s="44"/>
    </row>
    <row r="937" spans="80:95" ht="16.5" x14ac:dyDescent="0.2">
      <c r="CB937" s="44">
        <v>934</v>
      </c>
      <c r="CC937" s="18">
        <f t="shared" si="132"/>
        <v>24</v>
      </c>
      <c r="CD937" s="18">
        <f t="shared" si="133"/>
        <v>1606026</v>
      </c>
      <c r="CE937" s="44" t="str">
        <f t="shared" si="134"/>
        <v>高级神器2配件6-14级</v>
      </c>
      <c r="CF937" s="43" t="s">
        <v>1061</v>
      </c>
      <c r="CG937" s="18">
        <f t="shared" si="135"/>
        <v>14</v>
      </c>
      <c r="CH937" s="18" t="str">
        <f t="shared" si="136"/>
        <v>金币</v>
      </c>
      <c r="CI937" s="44"/>
      <c r="CJ937" s="44"/>
      <c r="CK937" s="44"/>
      <c r="CL937" s="44"/>
      <c r="CM937" s="44"/>
      <c r="CN937" s="44"/>
      <c r="CO937" s="44"/>
      <c r="CP937" s="44"/>
      <c r="CQ937" s="44"/>
    </row>
    <row r="938" spans="80:95" ht="16.5" x14ac:dyDescent="0.2">
      <c r="CB938" s="44">
        <v>935</v>
      </c>
      <c r="CC938" s="18">
        <f t="shared" si="132"/>
        <v>24</v>
      </c>
      <c r="CD938" s="18">
        <f t="shared" si="133"/>
        <v>1606026</v>
      </c>
      <c r="CE938" s="44" t="str">
        <f t="shared" si="134"/>
        <v>高级神器2配件6-15级</v>
      </c>
      <c r="CF938" s="43" t="s">
        <v>1061</v>
      </c>
      <c r="CG938" s="18">
        <f t="shared" si="135"/>
        <v>15</v>
      </c>
      <c r="CH938" s="18" t="str">
        <f t="shared" si="136"/>
        <v>金币</v>
      </c>
      <c r="CI938" s="44"/>
      <c r="CJ938" s="44"/>
      <c r="CK938" s="44"/>
      <c r="CL938" s="44"/>
      <c r="CM938" s="44"/>
      <c r="CN938" s="44"/>
      <c r="CO938" s="44"/>
      <c r="CP938" s="44"/>
      <c r="CQ938" s="44"/>
    </row>
    <row r="939" spans="80:95" ht="16.5" x14ac:dyDescent="0.2">
      <c r="CB939" s="44">
        <v>936</v>
      </c>
      <c r="CC939" s="18">
        <f t="shared" si="132"/>
        <v>24</v>
      </c>
      <c r="CD939" s="18">
        <f t="shared" si="133"/>
        <v>1606026</v>
      </c>
      <c r="CE939" s="44" t="str">
        <f t="shared" si="134"/>
        <v>高级神器2配件6-16级</v>
      </c>
      <c r="CF939" s="43" t="s">
        <v>1061</v>
      </c>
      <c r="CG939" s="18">
        <f t="shared" si="135"/>
        <v>16</v>
      </c>
      <c r="CH939" s="18" t="str">
        <f t="shared" si="136"/>
        <v>金币</v>
      </c>
      <c r="CI939" s="44"/>
      <c r="CJ939" s="44"/>
      <c r="CK939" s="44"/>
      <c r="CL939" s="44"/>
      <c r="CM939" s="44"/>
      <c r="CN939" s="44"/>
      <c r="CO939" s="44"/>
      <c r="CP939" s="44"/>
      <c r="CQ939" s="44"/>
    </row>
    <row r="940" spans="80:95" ht="16.5" x14ac:dyDescent="0.2">
      <c r="CB940" s="44">
        <v>937</v>
      </c>
      <c r="CC940" s="18">
        <f t="shared" si="132"/>
        <v>24</v>
      </c>
      <c r="CD940" s="18">
        <f t="shared" si="133"/>
        <v>1606026</v>
      </c>
      <c r="CE940" s="44" t="str">
        <f t="shared" si="134"/>
        <v>高级神器2配件6-17级</v>
      </c>
      <c r="CF940" s="43" t="s">
        <v>1061</v>
      </c>
      <c r="CG940" s="18">
        <f t="shared" si="135"/>
        <v>17</v>
      </c>
      <c r="CH940" s="18" t="str">
        <f t="shared" si="136"/>
        <v>金币</v>
      </c>
      <c r="CI940" s="44"/>
      <c r="CJ940" s="44"/>
      <c r="CK940" s="44"/>
      <c r="CL940" s="44"/>
      <c r="CM940" s="44"/>
      <c r="CN940" s="44"/>
      <c r="CO940" s="44"/>
      <c r="CP940" s="44"/>
      <c r="CQ940" s="44"/>
    </row>
    <row r="941" spans="80:95" ht="16.5" x14ac:dyDescent="0.2">
      <c r="CB941" s="44">
        <v>938</v>
      </c>
      <c r="CC941" s="18">
        <f t="shared" si="132"/>
        <v>24</v>
      </c>
      <c r="CD941" s="18">
        <f t="shared" si="133"/>
        <v>1606026</v>
      </c>
      <c r="CE941" s="44" t="str">
        <f t="shared" si="134"/>
        <v>高级神器2配件6-18级</v>
      </c>
      <c r="CF941" s="43" t="s">
        <v>1061</v>
      </c>
      <c r="CG941" s="18">
        <f t="shared" si="135"/>
        <v>18</v>
      </c>
      <c r="CH941" s="18" t="str">
        <f t="shared" si="136"/>
        <v>金币</v>
      </c>
      <c r="CI941" s="44"/>
      <c r="CJ941" s="44"/>
      <c r="CK941" s="44"/>
      <c r="CL941" s="44"/>
      <c r="CM941" s="44"/>
      <c r="CN941" s="44"/>
      <c r="CO941" s="44"/>
      <c r="CP941" s="44"/>
      <c r="CQ941" s="44"/>
    </row>
    <row r="942" spans="80:95" ht="16.5" x14ac:dyDescent="0.2">
      <c r="CB942" s="44">
        <v>939</v>
      </c>
      <c r="CC942" s="18">
        <f t="shared" si="132"/>
        <v>24</v>
      </c>
      <c r="CD942" s="18">
        <f t="shared" si="133"/>
        <v>1606026</v>
      </c>
      <c r="CE942" s="44" t="str">
        <f t="shared" si="134"/>
        <v>高级神器2配件6-19级</v>
      </c>
      <c r="CF942" s="43" t="s">
        <v>1061</v>
      </c>
      <c r="CG942" s="18">
        <f t="shared" si="135"/>
        <v>19</v>
      </c>
      <c r="CH942" s="18" t="str">
        <f t="shared" si="136"/>
        <v>金币</v>
      </c>
      <c r="CI942" s="44"/>
      <c r="CJ942" s="44"/>
      <c r="CK942" s="44"/>
      <c r="CL942" s="44"/>
      <c r="CM942" s="44"/>
      <c r="CN942" s="44"/>
      <c r="CO942" s="44"/>
      <c r="CP942" s="44"/>
      <c r="CQ942" s="44"/>
    </row>
    <row r="943" spans="80:95" ht="16.5" x14ac:dyDescent="0.2">
      <c r="CB943" s="44">
        <v>940</v>
      </c>
      <c r="CC943" s="18">
        <f t="shared" si="132"/>
        <v>24</v>
      </c>
      <c r="CD943" s="18">
        <f t="shared" si="133"/>
        <v>1606026</v>
      </c>
      <c r="CE943" s="44" t="str">
        <f t="shared" si="134"/>
        <v>高级神器2配件6-20级</v>
      </c>
      <c r="CF943" s="43" t="s">
        <v>1061</v>
      </c>
      <c r="CG943" s="18">
        <f t="shared" si="135"/>
        <v>20</v>
      </c>
      <c r="CH943" s="18" t="str">
        <f t="shared" si="136"/>
        <v>金币</v>
      </c>
      <c r="CI943" s="44"/>
      <c r="CJ943" s="44"/>
      <c r="CK943" s="44"/>
      <c r="CL943" s="44"/>
      <c r="CM943" s="44"/>
      <c r="CN943" s="44"/>
      <c r="CO943" s="44"/>
      <c r="CP943" s="44"/>
      <c r="CQ943" s="44"/>
    </row>
    <row r="944" spans="80:95" ht="16.5" x14ac:dyDescent="0.2">
      <c r="CB944" s="44">
        <v>941</v>
      </c>
      <c r="CC944" s="18">
        <f t="shared" si="132"/>
        <v>24</v>
      </c>
      <c r="CD944" s="18">
        <f t="shared" si="133"/>
        <v>1606026</v>
      </c>
      <c r="CE944" s="44" t="str">
        <f t="shared" si="134"/>
        <v>高级神器2配件6-21级</v>
      </c>
      <c r="CF944" s="43" t="s">
        <v>1061</v>
      </c>
      <c r="CG944" s="18">
        <f t="shared" si="135"/>
        <v>21</v>
      </c>
      <c r="CH944" s="18" t="str">
        <f t="shared" si="136"/>
        <v>金币</v>
      </c>
      <c r="CI944" s="44"/>
      <c r="CJ944" s="44"/>
      <c r="CK944" s="44"/>
      <c r="CL944" s="44"/>
      <c r="CM944" s="44"/>
      <c r="CN944" s="44"/>
      <c r="CO944" s="44"/>
      <c r="CP944" s="44"/>
      <c r="CQ944" s="44"/>
    </row>
    <row r="945" spans="80:95" ht="16.5" x14ac:dyDescent="0.2">
      <c r="CB945" s="44">
        <v>942</v>
      </c>
      <c r="CC945" s="18">
        <f t="shared" si="132"/>
        <v>24</v>
      </c>
      <c r="CD945" s="18">
        <f t="shared" si="133"/>
        <v>1606026</v>
      </c>
      <c r="CE945" s="44" t="str">
        <f t="shared" si="134"/>
        <v>高级神器2配件6-22级</v>
      </c>
      <c r="CF945" s="43" t="s">
        <v>1061</v>
      </c>
      <c r="CG945" s="18">
        <f t="shared" si="135"/>
        <v>22</v>
      </c>
      <c r="CH945" s="18" t="str">
        <f t="shared" si="136"/>
        <v>金币</v>
      </c>
      <c r="CI945" s="44"/>
      <c r="CJ945" s="44"/>
      <c r="CK945" s="44"/>
      <c r="CL945" s="44"/>
      <c r="CM945" s="44"/>
      <c r="CN945" s="44"/>
      <c r="CO945" s="44"/>
      <c r="CP945" s="44"/>
      <c r="CQ945" s="44"/>
    </row>
    <row r="946" spans="80:95" ht="16.5" x14ac:dyDescent="0.2">
      <c r="CB946" s="44">
        <v>943</v>
      </c>
      <c r="CC946" s="18">
        <f t="shared" si="132"/>
        <v>24</v>
      </c>
      <c r="CD946" s="18">
        <f t="shared" si="133"/>
        <v>1606026</v>
      </c>
      <c r="CE946" s="44" t="str">
        <f t="shared" si="134"/>
        <v>高级神器2配件6-23级</v>
      </c>
      <c r="CF946" s="43" t="s">
        <v>1061</v>
      </c>
      <c r="CG946" s="18">
        <f t="shared" si="135"/>
        <v>23</v>
      </c>
      <c r="CH946" s="18" t="str">
        <f t="shared" si="136"/>
        <v>金币</v>
      </c>
      <c r="CI946" s="44"/>
      <c r="CJ946" s="44"/>
      <c r="CK946" s="44"/>
      <c r="CL946" s="44"/>
      <c r="CM946" s="44"/>
      <c r="CN946" s="44"/>
      <c r="CO946" s="44"/>
      <c r="CP946" s="44"/>
      <c r="CQ946" s="44"/>
    </row>
    <row r="947" spans="80:95" ht="16.5" x14ac:dyDescent="0.2">
      <c r="CB947" s="44">
        <v>944</v>
      </c>
      <c r="CC947" s="18">
        <f t="shared" si="132"/>
        <v>24</v>
      </c>
      <c r="CD947" s="18">
        <f t="shared" si="133"/>
        <v>1606026</v>
      </c>
      <c r="CE947" s="44" t="str">
        <f t="shared" si="134"/>
        <v>高级神器2配件6-24级</v>
      </c>
      <c r="CF947" s="43" t="s">
        <v>1061</v>
      </c>
      <c r="CG947" s="18">
        <f t="shared" si="135"/>
        <v>24</v>
      </c>
      <c r="CH947" s="18" t="str">
        <f t="shared" si="136"/>
        <v>金币</v>
      </c>
      <c r="CI947" s="44"/>
      <c r="CJ947" s="44"/>
      <c r="CK947" s="44"/>
      <c r="CL947" s="44"/>
      <c r="CM947" s="44"/>
      <c r="CN947" s="44"/>
      <c r="CO947" s="44"/>
      <c r="CP947" s="44"/>
      <c r="CQ947" s="44"/>
    </row>
    <row r="948" spans="80:95" ht="16.5" x14ac:dyDescent="0.2">
      <c r="CB948" s="44">
        <v>945</v>
      </c>
      <c r="CC948" s="18">
        <f t="shared" si="132"/>
        <v>24</v>
      </c>
      <c r="CD948" s="18">
        <f t="shared" si="133"/>
        <v>1606026</v>
      </c>
      <c r="CE948" s="44" t="str">
        <f t="shared" si="134"/>
        <v>高级神器2配件6-25级</v>
      </c>
      <c r="CF948" s="43" t="s">
        <v>1061</v>
      </c>
      <c r="CG948" s="18">
        <f t="shared" si="135"/>
        <v>25</v>
      </c>
      <c r="CH948" s="18" t="str">
        <f t="shared" si="136"/>
        <v>金币</v>
      </c>
      <c r="CI948" s="44"/>
      <c r="CJ948" s="44"/>
      <c r="CK948" s="44"/>
      <c r="CL948" s="44"/>
      <c r="CM948" s="44"/>
      <c r="CN948" s="44"/>
      <c r="CO948" s="44"/>
      <c r="CP948" s="44"/>
      <c r="CQ948" s="44"/>
    </row>
    <row r="949" spans="80:95" ht="16.5" x14ac:dyDescent="0.2">
      <c r="CB949" s="44">
        <v>946</v>
      </c>
      <c r="CC949" s="18">
        <f t="shared" si="132"/>
        <v>24</v>
      </c>
      <c r="CD949" s="18">
        <f t="shared" si="133"/>
        <v>1606026</v>
      </c>
      <c r="CE949" s="44" t="str">
        <f t="shared" si="134"/>
        <v>高级神器2配件6-26级</v>
      </c>
      <c r="CF949" s="43" t="s">
        <v>1061</v>
      </c>
      <c r="CG949" s="18">
        <f t="shared" si="135"/>
        <v>26</v>
      </c>
      <c r="CH949" s="18" t="str">
        <f t="shared" si="136"/>
        <v>金币</v>
      </c>
      <c r="CI949" s="44"/>
      <c r="CJ949" s="44"/>
      <c r="CK949" s="44"/>
      <c r="CL949" s="44"/>
      <c r="CM949" s="44"/>
      <c r="CN949" s="44"/>
      <c r="CO949" s="44"/>
      <c r="CP949" s="44"/>
      <c r="CQ949" s="44"/>
    </row>
    <row r="950" spans="80:95" ht="16.5" x14ac:dyDescent="0.2">
      <c r="CB950" s="44">
        <v>947</v>
      </c>
      <c r="CC950" s="18">
        <f t="shared" si="132"/>
        <v>24</v>
      </c>
      <c r="CD950" s="18">
        <f t="shared" si="133"/>
        <v>1606026</v>
      </c>
      <c r="CE950" s="44" t="str">
        <f t="shared" si="134"/>
        <v>高级神器2配件6-27级</v>
      </c>
      <c r="CF950" s="43" t="s">
        <v>1061</v>
      </c>
      <c r="CG950" s="18">
        <f t="shared" si="135"/>
        <v>27</v>
      </c>
      <c r="CH950" s="18" t="str">
        <f t="shared" si="136"/>
        <v>金币</v>
      </c>
      <c r="CI950" s="44"/>
      <c r="CJ950" s="44"/>
      <c r="CK950" s="44"/>
      <c r="CL950" s="44"/>
      <c r="CM950" s="44"/>
      <c r="CN950" s="44"/>
      <c r="CO950" s="44"/>
      <c r="CP950" s="44"/>
      <c r="CQ950" s="44"/>
    </row>
    <row r="951" spans="80:95" ht="16.5" x14ac:dyDescent="0.2">
      <c r="CB951" s="44">
        <v>948</v>
      </c>
      <c r="CC951" s="18">
        <f t="shared" si="132"/>
        <v>24</v>
      </c>
      <c r="CD951" s="18">
        <f t="shared" si="133"/>
        <v>1606026</v>
      </c>
      <c r="CE951" s="44" t="str">
        <f t="shared" si="134"/>
        <v>高级神器2配件6-28级</v>
      </c>
      <c r="CF951" s="43" t="s">
        <v>1061</v>
      </c>
      <c r="CG951" s="18">
        <f t="shared" si="135"/>
        <v>28</v>
      </c>
      <c r="CH951" s="18" t="str">
        <f t="shared" si="136"/>
        <v>金币</v>
      </c>
      <c r="CI951" s="44"/>
      <c r="CJ951" s="44"/>
      <c r="CK951" s="44"/>
      <c r="CL951" s="44"/>
      <c r="CM951" s="44"/>
      <c r="CN951" s="44"/>
      <c r="CO951" s="44"/>
      <c r="CP951" s="44"/>
      <c r="CQ951" s="44"/>
    </row>
    <row r="952" spans="80:95" ht="16.5" x14ac:dyDescent="0.2">
      <c r="CB952" s="44">
        <v>949</v>
      </c>
      <c r="CC952" s="18">
        <f t="shared" si="132"/>
        <v>24</v>
      </c>
      <c r="CD952" s="18">
        <f t="shared" si="133"/>
        <v>1606026</v>
      </c>
      <c r="CE952" s="44" t="str">
        <f t="shared" si="134"/>
        <v>高级神器2配件6-29级</v>
      </c>
      <c r="CF952" s="43" t="s">
        <v>1061</v>
      </c>
      <c r="CG952" s="18">
        <f t="shared" si="135"/>
        <v>29</v>
      </c>
      <c r="CH952" s="18" t="str">
        <f t="shared" si="136"/>
        <v>金币</v>
      </c>
      <c r="CI952" s="44"/>
      <c r="CJ952" s="44"/>
      <c r="CK952" s="44"/>
      <c r="CL952" s="44"/>
      <c r="CM952" s="44"/>
      <c r="CN952" s="44"/>
      <c r="CO952" s="44"/>
      <c r="CP952" s="44"/>
      <c r="CQ952" s="44"/>
    </row>
    <row r="953" spans="80:95" ht="16.5" x14ac:dyDescent="0.2">
      <c r="CB953" s="44">
        <v>950</v>
      </c>
      <c r="CC953" s="18">
        <f t="shared" si="132"/>
        <v>24</v>
      </c>
      <c r="CD953" s="18">
        <f t="shared" si="133"/>
        <v>1606026</v>
      </c>
      <c r="CE953" s="44" t="str">
        <f t="shared" si="134"/>
        <v>高级神器2配件6-30级</v>
      </c>
      <c r="CF953" s="43" t="s">
        <v>1061</v>
      </c>
      <c r="CG953" s="18">
        <f t="shared" si="135"/>
        <v>30</v>
      </c>
      <c r="CH953" s="18" t="str">
        <f t="shared" si="136"/>
        <v>金币</v>
      </c>
      <c r="CI953" s="44"/>
      <c r="CJ953" s="44"/>
      <c r="CK953" s="44"/>
      <c r="CL953" s="44"/>
      <c r="CM953" s="44"/>
      <c r="CN953" s="44"/>
      <c r="CO953" s="44"/>
      <c r="CP953" s="44"/>
      <c r="CQ953" s="44"/>
    </row>
    <row r="954" spans="80:95" ht="16.5" x14ac:dyDescent="0.2">
      <c r="CB954" s="44">
        <v>951</v>
      </c>
      <c r="CC954" s="18">
        <f t="shared" si="132"/>
        <v>24</v>
      </c>
      <c r="CD954" s="18">
        <f t="shared" si="133"/>
        <v>1606026</v>
      </c>
      <c r="CE954" s="44" t="str">
        <f t="shared" si="134"/>
        <v>高级神器2配件6-31级</v>
      </c>
      <c r="CF954" s="43" t="s">
        <v>1061</v>
      </c>
      <c r="CG954" s="18">
        <f t="shared" si="135"/>
        <v>31</v>
      </c>
      <c r="CH954" s="18" t="str">
        <f t="shared" si="136"/>
        <v>金币</v>
      </c>
      <c r="CI954" s="44"/>
      <c r="CJ954" s="44"/>
      <c r="CK954" s="44"/>
      <c r="CL954" s="44"/>
      <c r="CM954" s="44"/>
      <c r="CN954" s="44"/>
      <c r="CO954" s="44"/>
      <c r="CP954" s="44"/>
      <c r="CQ954" s="44"/>
    </row>
    <row r="955" spans="80:95" ht="16.5" x14ac:dyDescent="0.2">
      <c r="CB955" s="44">
        <v>952</v>
      </c>
      <c r="CC955" s="18">
        <f t="shared" si="132"/>
        <v>24</v>
      </c>
      <c r="CD955" s="18">
        <f t="shared" si="133"/>
        <v>1606026</v>
      </c>
      <c r="CE955" s="44" t="str">
        <f t="shared" si="134"/>
        <v>高级神器2配件6-32级</v>
      </c>
      <c r="CF955" s="43" t="s">
        <v>1061</v>
      </c>
      <c r="CG955" s="18">
        <f t="shared" si="135"/>
        <v>32</v>
      </c>
      <c r="CH955" s="18" t="str">
        <f t="shared" si="136"/>
        <v>金币</v>
      </c>
      <c r="CI955" s="44"/>
      <c r="CJ955" s="44"/>
      <c r="CK955" s="44"/>
      <c r="CL955" s="44"/>
      <c r="CM955" s="44"/>
      <c r="CN955" s="44"/>
      <c r="CO955" s="44"/>
      <c r="CP955" s="44"/>
      <c r="CQ955" s="44"/>
    </row>
    <row r="956" spans="80:95" ht="16.5" x14ac:dyDescent="0.2">
      <c r="CB956" s="44">
        <v>953</v>
      </c>
      <c r="CC956" s="18">
        <f t="shared" si="132"/>
        <v>24</v>
      </c>
      <c r="CD956" s="18">
        <f t="shared" si="133"/>
        <v>1606026</v>
      </c>
      <c r="CE956" s="44" t="str">
        <f t="shared" si="134"/>
        <v>高级神器2配件6-33级</v>
      </c>
      <c r="CF956" s="43" t="s">
        <v>1061</v>
      </c>
      <c r="CG956" s="18">
        <f t="shared" si="135"/>
        <v>33</v>
      </c>
      <c r="CH956" s="18" t="str">
        <f t="shared" si="136"/>
        <v>金币</v>
      </c>
      <c r="CI956" s="44"/>
      <c r="CJ956" s="44"/>
      <c r="CK956" s="44"/>
      <c r="CL956" s="44"/>
      <c r="CM956" s="44"/>
      <c r="CN956" s="44"/>
      <c r="CO956" s="44"/>
      <c r="CP956" s="44"/>
      <c r="CQ956" s="44"/>
    </row>
    <row r="957" spans="80:95" ht="16.5" x14ac:dyDescent="0.2">
      <c r="CB957" s="44">
        <v>954</v>
      </c>
      <c r="CC957" s="18">
        <f t="shared" si="132"/>
        <v>24</v>
      </c>
      <c r="CD957" s="18">
        <f t="shared" si="133"/>
        <v>1606026</v>
      </c>
      <c r="CE957" s="44" t="str">
        <f t="shared" si="134"/>
        <v>高级神器2配件6-34级</v>
      </c>
      <c r="CF957" s="43" t="s">
        <v>1061</v>
      </c>
      <c r="CG957" s="18">
        <f t="shared" si="135"/>
        <v>34</v>
      </c>
      <c r="CH957" s="18" t="str">
        <f t="shared" si="136"/>
        <v>金币</v>
      </c>
      <c r="CI957" s="44"/>
      <c r="CJ957" s="44"/>
      <c r="CK957" s="44"/>
      <c r="CL957" s="44"/>
      <c r="CM957" s="44"/>
      <c r="CN957" s="44"/>
      <c r="CO957" s="44"/>
      <c r="CP957" s="44"/>
      <c r="CQ957" s="44"/>
    </row>
    <row r="958" spans="80:95" ht="16.5" x14ac:dyDescent="0.2">
      <c r="CB958" s="44">
        <v>955</v>
      </c>
      <c r="CC958" s="18">
        <f t="shared" si="132"/>
        <v>24</v>
      </c>
      <c r="CD958" s="18">
        <f t="shared" si="133"/>
        <v>1606026</v>
      </c>
      <c r="CE958" s="44" t="str">
        <f t="shared" si="134"/>
        <v>高级神器2配件6-35级</v>
      </c>
      <c r="CF958" s="43" t="s">
        <v>1061</v>
      </c>
      <c r="CG958" s="18">
        <f t="shared" si="135"/>
        <v>35</v>
      </c>
      <c r="CH958" s="18" t="str">
        <f t="shared" si="136"/>
        <v>金币</v>
      </c>
      <c r="CI958" s="44"/>
      <c r="CJ958" s="44"/>
      <c r="CK958" s="44"/>
      <c r="CL958" s="44"/>
      <c r="CM958" s="44"/>
      <c r="CN958" s="44"/>
      <c r="CO958" s="44"/>
      <c r="CP958" s="44"/>
      <c r="CQ958" s="44"/>
    </row>
    <row r="959" spans="80:95" ht="16.5" x14ac:dyDescent="0.2">
      <c r="CB959" s="44">
        <v>956</v>
      </c>
      <c r="CC959" s="18">
        <f t="shared" si="132"/>
        <v>24</v>
      </c>
      <c r="CD959" s="18">
        <f t="shared" si="133"/>
        <v>1606026</v>
      </c>
      <c r="CE959" s="44" t="str">
        <f t="shared" si="134"/>
        <v>高级神器2配件6-36级</v>
      </c>
      <c r="CF959" s="43" t="s">
        <v>1061</v>
      </c>
      <c r="CG959" s="18">
        <f t="shared" si="135"/>
        <v>36</v>
      </c>
      <c r="CH959" s="18" t="str">
        <f t="shared" si="136"/>
        <v>金币</v>
      </c>
      <c r="CI959" s="44"/>
      <c r="CJ959" s="44"/>
      <c r="CK959" s="44"/>
      <c r="CL959" s="44"/>
      <c r="CM959" s="44"/>
      <c r="CN959" s="44"/>
      <c r="CO959" s="44"/>
      <c r="CP959" s="44"/>
      <c r="CQ959" s="44"/>
    </row>
    <row r="960" spans="80:95" ht="16.5" x14ac:dyDescent="0.2">
      <c r="CB960" s="44">
        <v>957</v>
      </c>
      <c r="CC960" s="18">
        <f t="shared" si="132"/>
        <v>24</v>
      </c>
      <c r="CD960" s="18">
        <f t="shared" si="133"/>
        <v>1606026</v>
      </c>
      <c r="CE960" s="44" t="str">
        <f t="shared" si="134"/>
        <v>高级神器2配件6-37级</v>
      </c>
      <c r="CF960" s="43" t="s">
        <v>1061</v>
      </c>
      <c r="CG960" s="18">
        <f t="shared" si="135"/>
        <v>37</v>
      </c>
      <c r="CH960" s="18" t="str">
        <f t="shared" si="136"/>
        <v>金币</v>
      </c>
      <c r="CI960" s="44"/>
      <c r="CJ960" s="44"/>
      <c r="CK960" s="44"/>
      <c r="CL960" s="44"/>
      <c r="CM960" s="44"/>
      <c r="CN960" s="44"/>
      <c r="CO960" s="44"/>
      <c r="CP960" s="44"/>
      <c r="CQ960" s="44"/>
    </row>
    <row r="961" spans="80:95" ht="16.5" x14ac:dyDescent="0.2">
      <c r="CB961" s="44">
        <v>958</v>
      </c>
      <c r="CC961" s="18">
        <f t="shared" si="132"/>
        <v>24</v>
      </c>
      <c r="CD961" s="18">
        <f t="shared" si="133"/>
        <v>1606026</v>
      </c>
      <c r="CE961" s="44" t="str">
        <f t="shared" si="134"/>
        <v>高级神器2配件6-38级</v>
      </c>
      <c r="CF961" s="43" t="s">
        <v>1061</v>
      </c>
      <c r="CG961" s="18">
        <f t="shared" si="135"/>
        <v>38</v>
      </c>
      <c r="CH961" s="18" t="str">
        <f t="shared" si="136"/>
        <v>金币</v>
      </c>
      <c r="CI961" s="44"/>
      <c r="CJ961" s="44"/>
      <c r="CK961" s="44"/>
      <c r="CL961" s="44"/>
      <c r="CM961" s="44"/>
      <c r="CN961" s="44"/>
      <c r="CO961" s="44"/>
      <c r="CP961" s="44"/>
      <c r="CQ961" s="44"/>
    </row>
    <row r="962" spans="80:95" ht="16.5" x14ac:dyDescent="0.2">
      <c r="CB962" s="44">
        <v>959</v>
      </c>
      <c r="CC962" s="18">
        <f t="shared" si="132"/>
        <v>24</v>
      </c>
      <c r="CD962" s="18">
        <f t="shared" si="133"/>
        <v>1606026</v>
      </c>
      <c r="CE962" s="44" t="str">
        <f t="shared" si="134"/>
        <v>高级神器2配件6-39级</v>
      </c>
      <c r="CF962" s="43" t="s">
        <v>1061</v>
      </c>
      <c r="CG962" s="18">
        <f t="shared" si="135"/>
        <v>39</v>
      </c>
      <c r="CH962" s="18" t="str">
        <f t="shared" si="136"/>
        <v>金币</v>
      </c>
      <c r="CI962" s="44"/>
      <c r="CJ962" s="44"/>
      <c r="CK962" s="44"/>
      <c r="CL962" s="44"/>
      <c r="CM962" s="44"/>
      <c r="CN962" s="44"/>
      <c r="CO962" s="44"/>
      <c r="CP962" s="44"/>
      <c r="CQ962" s="44"/>
    </row>
    <row r="963" spans="80:95" ht="16.5" x14ac:dyDescent="0.2">
      <c r="CB963" s="44">
        <v>960</v>
      </c>
      <c r="CC963" s="18">
        <f t="shared" si="132"/>
        <v>24</v>
      </c>
      <c r="CD963" s="18">
        <f t="shared" si="133"/>
        <v>1606026</v>
      </c>
      <c r="CE963" s="44" t="str">
        <f t="shared" si="134"/>
        <v>高级神器2配件6-40级</v>
      </c>
      <c r="CF963" s="43" t="s">
        <v>1061</v>
      </c>
      <c r="CG963" s="18">
        <f t="shared" si="135"/>
        <v>40</v>
      </c>
      <c r="CH963" s="18" t="str">
        <f t="shared" si="136"/>
        <v>金币</v>
      </c>
      <c r="CI963" s="44"/>
      <c r="CJ963" s="44"/>
      <c r="CK963" s="44"/>
      <c r="CL963" s="44"/>
      <c r="CM963" s="44"/>
      <c r="CN963" s="44"/>
      <c r="CO963" s="44"/>
      <c r="CP963" s="44"/>
      <c r="CQ963" s="44"/>
    </row>
    <row r="964" spans="80:95" ht="16.5" x14ac:dyDescent="0.2">
      <c r="CB964" s="44">
        <v>961</v>
      </c>
      <c r="CC964" s="18">
        <f t="shared" si="132"/>
        <v>25</v>
      </c>
      <c r="CD964" s="18">
        <f t="shared" si="133"/>
        <v>1606027</v>
      </c>
      <c r="CE964" s="44" t="str">
        <f t="shared" si="134"/>
        <v>高级神器3配件1-1级</v>
      </c>
      <c r="CF964" s="43" t="s">
        <v>1061</v>
      </c>
      <c r="CG964" s="18">
        <f t="shared" si="135"/>
        <v>1</v>
      </c>
      <c r="CH964" s="18" t="str">
        <f t="shared" si="136"/>
        <v>高级神器3配件1激活</v>
      </c>
      <c r="CI964" s="44"/>
      <c r="CJ964" s="44"/>
      <c r="CK964" s="44"/>
      <c r="CL964" s="44"/>
      <c r="CM964" s="44"/>
      <c r="CN964" s="44"/>
      <c r="CO964" s="44"/>
      <c r="CP964" s="44"/>
      <c r="CQ964" s="44"/>
    </row>
    <row r="965" spans="80:95" ht="16.5" x14ac:dyDescent="0.2">
      <c r="CB965" s="44">
        <v>962</v>
      </c>
      <c r="CC965" s="18">
        <f t="shared" ref="CC965:CC1028" si="137">INT((CB965-1)/40)+1</f>
        <v>25</v>
      </c>
      <c r="CD965" s="18">
        <f t="shared" ref="CD965:CD1028" si="138">INDEX($BQ$4:$BQ$33,CC965)</f>
        <v>1606027</v>
      </c>
      <c r="CE965" s="44" t="str">
        <f t="shared" ref="CE965:CE1028" si="139">INDEX($BR$4:$BR$33,CC965)&amp;"-"&amp;CG965&amp;"级"</f>
        <v>高级神器3配件1-2级</v>
      </c>
      <c r="CF965" s="43" t="s">
        <v>1061</v>
      </c>
      <c r="CG965" s="18">
        <f t="shared" ref="CG965:CG1028" si="140">MOD(CB965-1,40)+1</f>
        <v>2</v>
      </c>
      <c r="CH965" s="18" t="str">
        <f t="shared" ref="CH965:CH1028" si="141">IF(CG965=1,INDEX($BR$4:$BR$33,CC965)&amp;"激活","金币")</f>
        <v>金币</v>
      </c>
      <c r="CI965" s="44"/>
      <c r="CJ965" s="44"/>
      <c r="CK965" s="44"/>
      <c r="CL965" s="44"/>
      <c r="CM965" s="44"/>
      <c r="CN965" s="44"/>
      <c r="CO965" s="44"/>
      <c r="CP965" s="44"/>
      <c r="CQ965" s="44"/>
    </row>
    <row r="966" spans="80:95" ht="16.5" x14ac:dyDescent="0.2">
      <c r="CB966" s="44">
        <v>963</v>
      </c>
      <c r="CC966" s="18">
        <f t="shared" si="137"/>
        <v>25</v>
      </c>
      <c r="CD966" s="18">
        <f t="shared" si="138"/>
        <v>1606027</v>
      </c>
      <c r="CE966" s="44" t="str">
        <f t="shared" si="139"/>
        <v>高级神器3配件1-3级</v>
      </c>
      <c r="CF966" s="43" t="s">
        <v>1061</v>
      </c>
      <c r="CG966" s="18">
        <f t="shared" si="140"/>
        <v>3</v>
      </c>
      <c r="CH966" s="18" t="str">
        <f t="shared" si="141"/>
        <v>金币</v>
      </c>
      <c r="CI966" s="44"/>
      <c r="CJ966" s="44"/>
      <c r="CK966" s="44"/>
      <c r="CL966" s="44"/>
      <c r="CM966" s="44"/>
      <c r="CN966" s="44"/>
      <c r="CO966" s="44"/>
      <c r="CP966" s="44"/>
      <c r="CQ966" s="44"/>
    </row>
    <row r="967" spans="80:95" ht="16.5" x14ac:dyDescent="0.2">
      <c r="CB967" s="44">
        <v>964</v>
      </c>
      <c r="CC967" s="18">
        <f t="shared" si="137"/>
        <v>25</v>
      </c>
      <c r="CD967" s="18">
        <f t="shared" si="138"/>
        <v>1606027</v>
      </c>
      <c r="CE967" s="44" t="str">
        <f t="shared" si="139"/>
        <v>高级神器3配件1-4级</v>
      </c>
      <c r="CF967" s="43" t="s">
        <v>1061</v>
      </c>
      <c r="CG967" s="18">
        <f t="shared" si="140"/>
        <v>4</v>
      </c>
      <c r="CH967" s="18" t="str">
        <f t="shared" si="141"/>
        <v>金币</v>
      </c>
      <c r="CI967" s="44"/>
      <c r="CJ967" s="44"/>
      <c r="CK967" s="44"/>
      <c r="CL967" s="44"/>
      <c r="CM967" s="44"/>
      <c r="CN967" s="44"/>
      <c r="CO967" s="44"/>
      <c r="CP967" s="44"/>
      <c r="CQ967" s="44"/>
    </row>
    <row r="968" spans="80:95" ht="16.5" x14ac:dyDescent="0.2">
      <c r="CB968" s="44">
        <v>965</v>
      </c>
      <c r="CC968" s="18">
        <f t="shared" si="137"/>
        <v>25</v>
      </c>
      <c r="CD968" s="18">
        <f t="shared" si="138"/>
        <v>1606027</v>
      </c>
      <c r="CE968" s="44" t="str">
        <f t="shared" si="139"/>
        <v>高级神器3配件1-5级</v>
      </c>
      <c r="CF968" s="43" t="s">
        <v>1061</v>
      </c>
      <c r="CG968" s="18">
        <f t="shared" si="140"/>
        <v>5</v>
      </c>
      <c r="CH968" s="18" t="str">
        <f t="shared" si="141"/>
        <v>金币</v>
      </c>
      <c r="CI968" s="44"/>
      <c r="CJ968" s="44"/>
      <c r="CK968" s="44"/>
      <c r="CL968" s="44"/>
      <c r="CM968" s="44"/>
      <c r="CN968" s="44"/>
      <c r="CO968" s="44"/>
      <c r="CP968" s="44"/>
      <c r="CQ968" s="44"/>
    </row>
    <row r="969" spans="80:95" ht="16.5" x14ac:dyDescent="0.2">
      <c r="CB969" s="44">
        <v>966</v>
      </c>
      <c r="CC969" s="18">
        <f t="shared" si="137"/>
        <v>25</v>
      </c>
      <c r="CD969" s="18">
        <f t="shared" si="138"/>
        <v>1606027</v>
      </c>
      <c r="CE969" s="44" t="str">
        <f t="shared" si="139"/>
        <v>高级神器3配件1-6级</v>
      </c>
      <c r="CF969" s="43" t="s">
        <v>1061</v>
      </c>
      <c r="CG969" s="18">
        <f t="shared" si="140"/>
        <v>6</v>
      </c>
      <c r="CH969" s="18" t="str">
        <f t="shared" si="141"/>
        <v>金币</v>
      </c>
      <c r="CI969" s="44"/>
      <c r="CJ969" s="44"/>
      <c r="CK969" s="44"/>
      <c r="CL969" s="44"/>
      <c r="CM969" s="44"/>
      <c r="CN969" s="44"/>
      <c r="CO969" s="44"/>
      <c r="CP969" s="44"/>
      <c r="CQ969" s="44"/>
    </row>
    <row r="970" spans="80:95" ht="16.5" x14ac:dyDescent="0.2">
      <c r="CB970" s="44">
        <v>967</v>
      </c>
      <c r="CC970" s="18">
        <f t="shared" si="137"/>
        <v>25</v>
      </c>
      <c r="CD970" s="18">
        <f t="shared" si="138"/>
        <v>1606027</v>
      </c>
      <c r="CE970" s="44" t="str">
        <f t="shared" si="139"/>
        <v>高级神器3配件1-7级</v>
      </c>
      <c r="CF970" s="43" t="s">
        <v>1061</v>
      </c>
      <c r="CG970" s="18">
        <f t="shared" si="140"/>
        <v>7</v>
      </c>
      <c r="CH970" s="18" t="str">
        <f t="shared" si="141"/>
        <v>金币</v>
      </c>
      <c r="CI970" s="44"/>
      <c r="CJ970" s="44"/>
      <c r="CK970" s="44"/>
      <c r="CL970" s="44"/>
      <c r="CM970" s="44"/>
      <c r="CN970" s="44"/>
      <c r="CO970" s="44"/>
      <c r="CP970" s="44"/>
      <c r="CQ970" s="44"/>
    </row>
    <row r="971" spans="80:95" ht="16.5" x14ac:dyDescent="0.2">
      <c r="CB971" s="44">
        <v>968</v>
      </c>
      <c r="CC971" s="18">
        <f t="shared" si="137"/>
        <v>25</v>
      </c>
      <c r="CD971" s="18">
        <f t="shared" si="138"/>
        <v>1606027</v>
      </c>
      <c r="CE971" s="44" t="str">
        <f t="shared" si="139"/>
        <v>高级神器3配件1-8级</v>
      </c>
      <c r="CF971" s="43" t="s">
        <v>1061</v>
      </c>
      <c r="CG971" s="18">
        <f t="shared" si="140"/>
        <v>8</v>
      </c>
      <c r="CH971" s="18" t="str">
        <f t="shared" si="141"/>
        <v>金币</v>
      </c>
      <c r="CI971" s="44"/>
      <c r="CJ971" s="44"/>
      <c r="CK971" s="44"/>
      <c r="CL971" s="44"/>
      <c r="CM971" s="44"/>
      <c r="CN971" s="44"/>
      <c r="CO971" s="44"/>
      <c r="CP971" s="44"/>
      <c r="CQ971" s="44"/>
    </row>
    <row r="972" spans="80:95" ht="16.5" x14ac:dyDescent="0.2">
      <c r="CB972" s="44">
        <v>969</v>
      </c>
      <c r="CC972" s="18">
        <f t="shared" si="137"/>
        <v>25</v>
      </c>
      <c r="CD972" s="18">
        <f t="shared" si="138"/>
        <v>1606027</v>
      </c>
      <c r="CE972" s="44" t="str">
        <f t="shared" si="139"/>
        <v>高级神器3配件1-9级</v>
      </c>
      <c r="CF972" s="43" t="s">
        <v>1061</v>
      </c>
      <c r="CG972" s="18">
        <f t="shared" si="140"/>
        <v>9</v>
      </c>
      <c r="CH972" s="18" t="str">
        <f t="shared" si="141"/>
        <v>金币</v>
      </c>
      <c r="CI972" s="44"/>
      <c r="CJ972" s="44"/>
      <c r="CK972" s="44"/>
      <c r="CL972" s="44"/>
      <c r="CM972" s="44"/>
      <c r="CN972" s="44"/>
      <c r="CO972" s="44"/>
      <c r="CP972" s="44"/>
      <c r="CQ972" s="44"/>
    </row>
    <row r="973" spans="80:95" ht="16.5" x14ac:dyDescent="0.2">
      <c r="CB973" s="44">
        <v>970</v>
      </c>
      <c r="CC973" s="18">
        <f t="shared" si="137"/>
        <v>25</v>
      </c>
      <c r="CD973" s="18">
        <f t="shared" si="138"/>
        <v>1606027</v>
      </c>
      <c r="CE973" s="44" t="str">
        <f t="shared" si="139"/>
        <v>高级神器3配件1-10级</v>
      </c>
      <c r="CF973" s="43" t="s">
        <v>1061</v>
      </c>
      <c r="CG973" s="18">
        <f t="shared" si="140"/>
        <v>10</v>
      </c>
      <c r="CH973" s="18" t="str">
        <f t="shared" si="141"/>
        <v>金币</v>
      </c>
      <c r="CI973" s="44"/>
      <c r="CJ973" s="44"/>
      <c r="CK973" s="44"/>
      <c r="CL973" s="44"/>
      <c r="CM973" s="44"/>
      <c r="CN973" s="44"/>
      <c r="CO973" s="44"/>
      <c r="CP973" s="44"/>
      <c r="CQ973" s="44"/>
    </row>
    <row r="974" spans="80:95" ht="16.5" x14ac:dyDescent="0.2">
      <c r="CB974" s="44">
        <v>971</v>
      </c>
      <c r="CC974" s="18">
        <f t="shared" si="137"/>
        <v>25</v>
      </c>
      <c r="CD974" s="18">
        <f t="shared" si="138"/>
        <v>1606027</v>
      </c>
      <c r="CE974" s="44" t="str">
        <f t="shared" si="139"/>
        <v>高级神器3配件1-11级</v>
      </c>
      <c r="CF974" s="43" t="s">
        <v>1061</v>
      </c>
      <c r="CG974" s="18">
        <f t="shared" si="140"/>
        <v>11</v>
      </c>
      <c r="CH974" s="18" t="str">
        <f t="shared" si="141"/>
        <v>金币</v>
      </c>
      <c r="CI974" s="44"/>
      <c r="CJ974" s="44"/>
      <c r="CK974" s="44"/>
      <c r="CL974" s="44"/>
      <c r="CM974" s="44"/>
      <c r="CN974" s="44"/>
      <c r="CO974" s="44"/>
      <c r="CP974" s="44"/>
      <c r="CQ974" s="44"/>
    </row>
    <row r="975" spans="80:95" ht="16.5" x14ac:dyDescent="0.2">
      <c r="CB975" s="44">
        <v>972</v>
      </c>
      <c r="CC975" s="18">
        <f t="shared" si="137"/>
        <v>25</v>
      </c>
      <c r="CD975" s="18">
        <f t="shared" si="138"/>
        <v>1606027</v>
      </c>
      <c r="CE975" s="44" t="str">
        <f t="shared" si="139"/>
        <v>高级神器3配件1-12级</v>
      </c>
      <c r="CF975" s="43" t="s">
        <v>1061</v>
      </c>
      <c r="CG975" s="18">
        <f t="shared" si="140"/>
        <v>12</v>
      </c>
      <c r="CH975" s="18" t="str">
        <f t="shared" si="141"/>
        <v>金币</v>
      </c>
      <c r="CI975" s="44"/>
      <c r="CJ975" s="44"/>
      <c r="CK975" s="44"/>
      <c r="CL975" s="44"/>
      <c r="CM975" s="44"/>
      <c r="CN975" s="44"/>
      <c r="CO975" s="44"/>
      <c r="CP975" s="44"/>
      <c r="CQ975" s="44"/>
    </row>
    <row r="976" spans="80:95" ht="16.5" x14ac:dyDescent="0.2">
      <c r="CB976" s="44">
        <v>973</v>
      </c>
      <c r="CC976" s="18">
        <f t="shared" si="137"/>
        <v>25</v>
      </c>
      <c r="CD976" s="18">
        <f t="shared" si="138"/>
        <v>1606027</v>
      </c>
      <c r="CE976" s="44" t="str">
        <f t="shared" si="139"/>
        <v>高级神器3配件1-13级</v>
      </c>
      <c r="CF976" s="43" t="s">
        <v>1061</v>
      </c>
      <c r="CG976" s="18">
        <f t="shared" si="140"/>
        <v>13</v>
      </c>
      <c r="CH976" s="18" t="str">
        <f t="shared" si="141"/>
        <v>金币</v>
      </c>
      <c r="CI976" s="44"/>
      <c r="CJ976" s="44"/>
      <c r="CK976" s="44"/>
      <c r="CL976" s="44"/>
      <c r="CM976" s="44"/>
      <c r="CN976" s="44"/>
      <c r="CO976" s="44"/>
      <c r="CP976" s="44"/>
      <c r="CQ976" s="44"/>
    </row>
    <row r="977" spans="80:95" ht="16.5" x14ac:dyDescent="0.2">
      <c r="CB977" s="44">
        <v>974</v>
      </c>
      <c r="CC977" s="18">
        <f t="shared" si="137"/>
        <v>25</v>
      </c>
      <c r="CD977" s="18">
        <f t="shared" si="138"/>
        <v>1606027</v>
      </c>
      <c r="CE977" s="44" t="str">
        <f t="shared" si="139"/>
        <v>高级神器3配件1-14级</v>
      </c>
      <c r="CF977" s="43" t="s">
        <v>1061</v>
      </c>
      <c r="CG977" s="18">
        <f t="shared" si="140"/>
        <v>14</v>
      </c>
      <c r="CH977" s="18" t="str">
        <f t="shared" si="141"/>
        <v>金币</v>
      </c>
      <c r="CI977" s="44"/>
      <c r="CJ977" s="44"/>
      <c r="CK977" s="44"/>
      <c r="CL977" s="44"/>
      <c r="CM977" s="44"/>
      <c r="CN977" s="44"/>
      <c r="CO977" s="44"/>
      <c r="CP977" s="44"/>
      <c r="CQ977" s="44"/>
    </row>
    <row r="978" spans="80:95" ht="16.5" x14ac:dyDescent="0.2">
      <c r="CB978" s="44">
        <v>975</v>
      </c>
      <c r="CC978" s="18">
        <f t="shared" si="137"/>
        <v>25</v>
      </c>
      <c r="CD978" s="18">
        <f t="shared" si="138"/>
        <v>1606027</v>
      </c>
      <c r="CE978" s="44" t="str">
        <f t="shared" si="139"/>
        <v>高级神器3配件1-15级</v>
      </c>
      <c r="CF978" s="43" t="s">
        <v>1061</v>
      </c>
      <c r="CG978" s="18">
        <f t="shared" si="140"/>
        <v>15</v>
      </c>
      <c r="CH978" s="18" t="str">
        <f t="shared" si="141"/>
        <v>金币</v>
      </c>
      <c r="CI978" s="44"/>
      <c r="CJ978" s="44"/>
      <c r="CK978" s="44"/>
      <c r="CL978" s="44"/>
      <c r="CM978" s="44"/>
      <c r="CN978" s="44"/>
      <c r="CO978" s="44"/>
      <c r="CP978" s="44"/>
      <c r="CQ978" s="44"/>
    </row>
    <row r="979" spans="80:95" ht="16.5" x14ac:dyDescent="0.2">
      <c r="CB979" s="44">
        <v>976</v>
      </c>
      <c r="CC979" s="18">
        <f t="shared" si="137"/>
        <v>25</v>
      </c>
      <c r="CD979" s="18">
        <f t="shared" si="138"/>
        <v>1606027</v>
      </c>
      <c r="CE979" s="44" t="str">
        <f t="shared" si="139"/>
        <v>高级神器3配件1-16级</v>
      </c>
      <c r="CF979" s="43" t="s">
        <v>1061</v>
      </c>
      <c r="CG979" s="18">
        <f t="shared" si="140"/>
        <v>16</v>
      </c>
      <c r="CH979" s="18" t="str">
        <f t="shared" si="141"/>
        <v>金币</v>
      </c>
      <c r="CI979" s="44"/>
      <c r="CJ979" s="44"/>
      <c r="CK979" s="44"/>
      <c r="CL979" s="44"/>
      <c r="CM979" s="44"/>
      <c r="CN979" s="44"/>
      <c r="CO979" s="44"/>
      <c r="CP979" s="44"/>
      <c r="CQ979" s="44"/>
    </row>
    <row r="980" spans="80:95" ht="16.5" x14ac:dyDescent="0.2">
      <c r="CB980" s="44">
        <v>977</v>
      </c>
      <c r="CC980" s="18">
        <f t="shared" si="137"/>
        <v>25</v>
      </c>
      <c r="CD980" s="18">
        <f t="shared" si="138"/>
        <v>1606027</v>
      </c>
      <c r="CE980" s="44" t="str">
        <f t="shared" si="139"/>
        <v>高级神器3配件1-17级</v>
      </c>
      <c r="CF980" s="43" t="s">
        <v>1061</v>
      </c>
      <c r="CG980" s="18">
        <f t="shared" si="140"/>
        <v>17</v>
      </c>
      <c r="CH980" s="18" t="str">
        <f t="shared" si="141"/>
        <v>金币</v>
      </c>
      <c r="CI980" s="44"/>
      <c r="CJ980" s="44"/>
      <c r="CK980" s="44"/>
      <c r="CL980" s="44"/>
      <c r="CM980" s="44"/>
      <c r="CN980" s="44"/>
      <c r="CO980" s="44"/>
      <c r="CP980" s="44"/>
      <c r="CQ980" s="44"/>
    </row>
    <row r="981" spans="80:95" ht="16.5" x14ac:dyDescent="0.2">
      <c r="CB981" s="44">
        <v>978</v>
      </c>
      <c r="CC981" s="18">
        <f t="shared" si="137"/>
        <v>25</v>
      </c>
      <c r="CD981" s="18">
        <f t="shared" si="138"/>
        <v>1606027</v>
      </c>
      <c r="CE981" s="44" t="str">
        <f t="shared" si="139"/>
        <v>高级神器3配件1-18级</v>
      </c>
      <c r="CF981" s="43" t="s">
        <v>1061</v>
      </c>
      <c r="CG981" s="18">
        <f t="shared" si="140"/>
        <v>18</v>
      </c>
      <c r="CH981" s="18" t="str">
        <f t="shared" si="141"/>
        <v>金币</v>
      </c>
      <c r="CI981" s="44"/>
      <c r="CJ981" s="44"/>
      <c r="CK981" s="44"/>
      <c r="CL981" s="44"/>
      <c r="CM981" s="44"/>
      <c r="CN981" s="44"/>
      <c r="CO981" s="44"/>
      <c r="CP981" s="44"/>
      <c r="CQ981" s="44"/>
    </row>
    <row r="982" spans="80:95" ht="16.5" x14ac:dyDescent="0.2">
      <c r="CB982" s="44">
        <v>979</v>
      </c>
      <c r="CC982" s="18">
        <f t="shared" si="137"/>
        <v>25</v>
      </c>
      <c r="CD982" s="18">
        <f t="shared" si="138"/>
        <v>1606027</v>
      </c>
      <c r="CE982" s="44" t="str">
        <f t="shared" si="139"/>
        <v>高级神器3配件1-19级</v>
      </c>
      <c r="CF982" s="43" t="s">
        <v>1061</v>
      </c>
      <c r="CG982" s="18">
        <f t="shared" si="140"/>
        <v>19</v>
      </c>
      <c r="CH982" s="18" t="str">
        <f t="shared" si="141"/>
        <v>金币</v>
      </c>
      <c r="CI982" s="44"/>
      <c r="CJ982" s="44"/>
      <c r="CK982" s="44"/>
      <c r="CL982" s="44"/>
      <c r="CM982" s="44"/>
      <c r="CN982" s="44"/>
      <c r="CO982" s="44"/>
      <c r="CP982" s="44"/>
      <c r="CQ982" s="44"/>
    </row>
    <row r="983" spans="80:95" ht="16.5" x14ac:dyDescent="0.2">
      <c r="CB983" s="44">
        <v>980</v>
      </c>
      <c r="CC983" s="18">
        <f t="shared" si="137"/>
        <v>25</v>
      </c>
      <c r="CD983" s="18">
        <f t="shared" si="138"/>
        <v>1606027</v>
      </c>
      <c r="CE983" s="44" t="str">
        <f t="shared" si="139"/>
        <v>高级神器3配件1-20级</v>
      </c>
      <c r="CF983" s="43" t="s">
        <v>1061</v>
      </c>
      <c r="CG983" s="18">
        <f t="shared" si="140"/>
        <v>20</v>
      </c>
      <c r="CH983" s="18" t="str">
        <f t="shared" si="141"/>
        <v>金币</v>
      </c>
      <c r="CI983" s="44"/>
      <c r="CJ983" s="44"/>
      <c r="CK983" s="44"/>
      <c r="CL983" s="44"/>
      <c r="CM983" s="44"/>
      <c r="CN983" s="44"/>
      <c r="CO983" s="44"/>
      <c r="CP983" s="44"/>
      <c r="CQ983" s="44"/>
    </row>
    <row r="984" spans="80:95" ht="16.5" x14ac:dyDescent="0.2">
      <c r="CB984" s="44">
        <v>981</v>
      </c>
      <c r="CC984" s="18">
        <f t="shared" si="137"/>
        <v>25</v>
      </c>
      <c r="CD984" s="18">
        <f t="shared" si="138"/>
        <v>1606027</v>
      </c>
      <c r="CE984" s="44" t="str">
        <f t="shared" si="139"/>
        <v>高级神器3配件1-21级</v>
      </c>
      <c r="CF984" s="43" t="s">
        <v>1061</v>
      </c>
      <c r="CG984" s="18">
        <f t="shared" si="140"/>
        <v>21</v>
      </c>
      <c r="CH984" s="18" t="str">
        <f t="shared" si="141"/>
        <v>金币</v>
      </c>
      <c r="CI984" s="44"/>
      <c r="CJ984" s="44"/>
      <c r="CK984" s="44"/>
      <c r="CL984" s="44"/>
      <c r="CM984" s="44"/>
      <c r="CN984" s="44"/>
      <c r="CO984" s="44"/>
      <c r="CP984" s="44"/>
      <c r="CQ984" s="44"/>
    </row>
    <row r="985" spans="80:95" ht="16.5" x14ac:dyDescent="0.2">
      <c r="CB985" s="44">
        <v>982</v>
      </c>
      <c r="CC985" s="18">
        <f t="shared" si="137"/>
        <v>25</v>
      </c>
      <c r="CD985" s="18">
        <f t="shared" si="138"/>
        <v>1606027</v>
      </c>
      <c r="CE985" s="44" t="str">
        <f t="shared" si="139"/>
        <v>高级神器3配件1-22级</v>
      </c>
      <c r="CF985" s="43" t="s">
        <v>1061</v>
      </c>
      <c r="CG985" s="18">
        <f t="shared" si="140"/>
        <v>22</v>
      </c>
      <c r="CH985" s="18" t="str">
        <f t="shared" si="141"/>
        <v>金币</v>
      </c>
      <c r="CI985" s="44"/>
      <c r="CJ985" s="44"/>
      <c r="CK985" s="44"/>
      <c r="CL985" s="44"/>
      <c r="CM985" s="44"/>
      <c r="CN985" s="44"/>
      <c r="CO985" s="44"/>
      <c r="CP985" s="44"/>
      <c r="CQ985" s="44"/>
    </row>
    <row r="986" spans="80:95" ht="16.5" x14ac:dyDescent="0.2">
      <c r="CB986" s="44">
        <v>983</v>
      </c>
      <c r="CC986" s="18">
        <f t="shared" si="137"/>
        <v>25</v>
      </c>
      <c r="CD986" s="18">
        <f t="shared" si="138"/>
        <v>1606027</v>
      </c>
      <c r="CE986" s="44" t="str">
        <f t="shared" si="139"/>
        <v>高级神器3配件1-23级</v>
      </c>
      <c r="CF986" s="43" t="s">
        <v>1061</v>
      </c>
      <c r="CG986" s="18">
        <f t="shared" si="140"/>
        <v>23</v>
      </c>
      <c r="CH986" s="18" t="str">
        <f t="shared" si="141"/>
        <v>金币</v>
      </c>
      <c r="CI986" s="44"/>
      <c r="CJ986" s="44"/>
      <c r="CK986" s="44"/>
      <c r="CL986" s="44"/>
      <c r="CM986" s="44"/>
      <c r="CN986" s="44"/>
      <c r="CO986" s="44"/>
      <c r="CP986" s="44"/>
      <c r="CQ986" s="44"/>
    </row>
    <row r="987" spans="80:95" ht="16.5" x14ac:dyDescent="0.2">
      <c r="CB987" s="44">
        <v>984</v>
      </c>
      <c r="CC987" s="18">
        <f t="shared" si="137"/>
        <v>25</v>
      </c>
      <c r="CD987" s="18">
        <f t="shared" si="138"/>
        <v>1606027</v>
      </c>
      <c r="CE987" s="44" t="str">
        <f t="shared" si="139"/>
        <v>高级神器3配件1-24级</v>
      </c>
      <c r="CF987" s="43" t="s">
        <v>1061</v>
      </c>
      <c r="CG987" s="18">
        <f t="shared" si="140"/>
        <v>24</v>
      </c>
      <c r="CH987" s="18" t="str">
        <f t="shared" si="141"/>
        <v>金币</v>
      </c>
      <c r="CI987" s="44"/>
      <c r="CJ987" s="44"/>
      <c r="CK987" s="44"/>
      <c r="CL987" s="44"/>
      <c r="CM987" s="44"/>
      <c r="CN987" s="44"/>
      <c r="CO987" s="44"/>
      <c r="CP987" s="44"/>
      <c r="CQ987" s="44"/>
    </row>
    <row r="988" spans="80:95" ht="16.5" x14ac:dyDescent="0.2">
      <c r="CB988" s="44">
        <v>985</v>
      </c>
      <c r="CC988" s="18">
        <f t="shared" si="137"/>
        <v>25</v>
      </c>
      <c r="CD988" s="18">
        <f t="shared" si="138"/>
        <v>1606027</v>
      </c>
      <c r="CE988" s="44" t="str">
        <f t="shared" si="139"/>
        <v>高级神器3配件1-25级</v>
      </c>
      <c r="CF988" s="43" t="s">
        <v>1061</v>
      </c>
      <c r="CG988" s="18">
        <f t="shared" si="140"/>
        <v>25</v>
      </c>
      <c r="CH988" s="18" t="str">
        <f t="shared" si="141"/>
        <v>金币</v>
      </c>
      <c r="CI988" s="44"/>
      <c r="CJ988" s="44"/>
      <c r="CK988" s="44"/>
      <c r="CL988" s="44"/>
      <c r="CM988" s="44"/>
      <c r="CN988" s="44"/>
      <c r="CO988" s="44"/>
      <c r="CP988" s="44"/>
      <c r="CQ988" s="44"/>
    </row>
    <row r="989" spans="80:95" ht="16.5" x14ac:dyDescent="0.2">
      <c r="CB989" s="44">
        <v>986</v>
      </c>
      <c r="CC989" s="18">
        <f t="shared" si="137"/>
        <v>25</v>
      </c>
      <c r="CD989" s="18">
        <f t="shared" si="138"/>
        <v>1606027</v>
      </c>
      <c r="CE989" s="44" t="str">
        <f t="shared" si="139"/>
        <v>高级神器3配件1-26级</v>
      </c>
      <c r="CF989" s="43" t="s">
        <v>1061</v>
      </c>
      <c r="CG989" s="18">
        <f t="shared" si="140"/>
        <v>26</v>
      </c>
      <c r="CH989" s="18" t="str">
        <f t="shared" si="141"/>
        <v>金币</v>
      </c>
      <c r="CI989" s="44"/>
      <c r="CJ989" s="44"/>
      <c r="CK989" s="44"/>
      <c r="CL989" s="44"/>
      <c r="CM989" s="44"/>
      <c r="CN989" s="44"/>
      <c r="CO989" s="44"/>
      <c r="CP989" s="44"/>
      <c r="CQ989" s="44"/>
    </row>
    <row r="990" spans="80:95" ht="16.5" x14ac:dyDescent="0.2">
      <c r="CB990" s="44">
        <v>987</v>
      </c>
      <c r="CC990" s="18">
        <f t="shared" si="137"/>
        <v>25</v>
      </c>
      <c r="CD990" s="18">
        <f t="shared" si="138"/>
        <v>1606027</v>
      </c>
      <c r="CE990" s="44" t="str">
        <f t="shared" si="139"/>
        <v>高级神器3配件1-27级</v>
      </c>
      <c r="CF990" s="43" t="s">
        <v>1061</v>
      </c>
      <c r="CG990" s="18">
        <f t="shared" si="140"/>
        <v>27</v>
      </c>
      <c r="CH990" s="18" t="str">
        <f t="shared" si="141"/>
        <v>金币</v>
      </c>
      <c r="CI990" s="44"/>
      <c r="CJ990" s="44"/>
      <c r="CK990" s="44"/>
      <c r="CL990" s="44"/>
      <c r="CM990" s="44"/>
      <c r="CN990" s="44"/>
      <c r="CO990" s="44"/>
      <c r="CP990" s="44"/>
      <c r="CQ990" s="44"/>
    </row>
    <row r="991" spans="80:95" ht="16.5" x14ac:dyDescent="0.2">
      <c r="CB991" s="44">
        <v>988</v>
      </c>
      <c r="CC991" s="18">
        <f t="shared" si="137"/>
        <v>25</v>
      </c>
      <c r="CD991" s="18">
        <f t="shared" si="138"/>
        <v>1606027</v>
      </c>
      <c r="CE991" s="44" t="str">
        <f t="shared" si="139"/>
        <v>高级神器3配件1-28级</v>
      </c>
      <c r="CF991" s="43" t="s">
        <v>1061</v>
      </c>
      <c r="CG991" s="18">
        <f t="shared" si="140"/>
        <v>28</v>
      </c>
      <c r="CH991" s="18" t="str">
        <f t="shared" si="141"/>
        <v>金币</v>
      </c>
      <c r="CI991" s="44"/>
      <c r="CJ991" s="44"/>
      <c r="CK991" s="44"/>
      <c r="CL991" s="44"/>
      <c r="CM991" s="44"/>
      <c r="CN991" s="44"/>
      <c r="CO991" s="44"/>
      <c r="CP991" s="44"/>
      <c r="CQ991" s="44"/>
    </row>
    <row r="992" spans="80:95" ht="16.5" x14ac:dyDescent="0.2">
      <c r="CB992" s="44">
        <v>989</v>
      </c>
      <c r="CC992" s="18">
        <f t="shared" si="137"/>
        <v>25</v>
      </c>
      <c r="CD992" s="18">
        <f t="shared" si="138"/>
        <v>1606027</v>
      </c>
      <c r="CE992" s="44" t="str">
        <f t="shared" si="139"/>
        <v>高级神器3配件1-29级</v>
      </c>
      <c r="CF992" s="43" t="s">
        <v>1061</v>
      </c>
      <c r="CG992" s="18">
        <f t="shared" si="140"/>
        <v>29</v>
      </c>
      <c r="CH992" s="18" t="str">
        <f t="shared" si="141"/>
        <v>金币</v>
      </c>
      <c r="CI992" s="44"/>
      <c r="CJ992" s="44"/>
      <c r="CK992" s="44"/>
      <c r="CL992" s="44"/>
      <c r="CM992" s="44"/>
      <c r="CN992" s="44"/>
      <c r="CO992" s="44"/>
      <c r="CP992" s="44"/>
      <c r="CQ992" s="44"/>
    </row>
    <row r="993" spans="80:95" ht="16.5" x14ac:dyDescent="0.2">
      <c r="CB993" s="44">
        <v>990</v>
      </c>
      <c r="CC993" s="18">
        <f t="shared" si="137"/>
        <v>25</v>
      </c>
      <c r="CD993" s="18">
        <f t="shared" si="138"/>
        <v>1606027</v>
      </c>
      <c r="CE993" s="44" t="str">
        <f t="shared" si="139"/>
        <v>高级神器3配件1-30级</v>
      </c>
      <c r="CF993" s="43" t="s">
        <v>1061</v>
      </c>
      <c r="CG993" s="18">
        <f t="shared" si="140"/>
        <v>30</v>
      </c>
      <c r="CH993" s="18" t="str">
        <f t="shared" si="141"/>
        <v>金币</v>
      </c>
      <c r="CI993" s="44"/>
      <c r="CJ993" s="44"/>
      <c r="CK993" s="44"/>
      <c r="CL993" s="44"/>
      <c r="CM993" s="44"/>
      <c r="CN993" s="44"/>
      <c r="CO993" s="44"/>
      <c r="CP993" s="44"/>
      <c r="CQ993" s="44"/>
    </row>
    <row r="994" spans="80:95" ht="16.5" x14ac:dyDescent="0.2">
      <c r="CB994" s="44">
        <v>991</v>
      </c>
      <c r="CC994" s="18">
        <f t="shared" si="137"/>
        <v>25</v>
      </c>
      <c r="CD994" s="18">
        <f t="shared" si="138"/>
        <v>1606027</v>
      </c>
      <c r="CE994" s="44" t="str">
        <f t="shared" si="139"/>
        <v>高级神器3配件1-31级</v>
      </c>
      <c r="CF994" s="43" t="s">
        <v>1061</v>
      </c>
      <c r="CG994" s="18">
        <f t="shared" si="140"/>
        <v>31</v>
      </c>
      <c r="CH994" s="18" t="str">
        <f t="shared" si="141"/>
        <v>金币</v>
      </c>
      <c r="CI994" s="44"/>
      <c r="CJ994" s="44"/>
      <c r="CK994" s="44"/>
      <c r="CL994" s="44"/>
      <c r="CM994" s="44"/>
      <c r="CN994" s="44"/>
      <c r="CO994" s="44"/>
      <c r="CP994" s="44"/>
      <c r="CQ994" s="44"/>
    </row>
    <row r="995" spans="80:95" ht="16.5" x14ac:dyDescent="0.2">
      <c r="CB995" s="44">
        <v>992</v>
      </c>
      <c r="CC995" s="18">
        <f t="shared" si="137"/>
        <v>25</v>
      </c>
      <c r="CD995" s="18">
        <f t="shared" si="138"/>
        <v>1606027</v>
      </c>
      <c r="CE995" s="44" t="str">
        <f t="shared" si="139"/>
        <v>高级神器3配件1-32级</v>
      </c>
      <c r="CF995" s="43" t="s">
        <v>1061</v>
      </c>
      <c r="CG995" s="18">
        <f t="shared" si="140"/>
        <v>32</v>
      </c>
      <c r="CH995" s="18" t="str">
        <f t="shared" si="141"/>
        <v>金币</v>
      </c>
      <c r="CI995" s="44"/>
      <c r="CJ995" s="44"/>
      <c r="CK995" s="44"/>
      <c r="CL995" s="44"/>
      <c r="CM995" s="44"/>
      <c r="CN995" s="44"/>
      <c r="CO995" s="44"/>
      <c r="CP995" s="44"/>
      <c r="CQ995" s="44"/>
    </row>
    <row r="996" spans="80:95" ht="16.5" x14ac:dyDescent="0.2">
      <c r="CB996" s="44">
        <v>993</v>
      </c>
      <c r="CC996" s="18">
        <f t="shared" si="137"/>
        <v>25</v>
      </c>
      <c r="CD996" s="18">
        <f t="shared" si="138"/>
        <v>1606027</v>
      </c>
      <c r="CE996" s="44" t="str">
        <f t="shared" si="139"/>
        <v>高级神器3配件1-33级</v>
      </c>
      <c r="CF996" s="43" t="s">
        <v>1061</v>
      </c>
      <c r="CG996" s="18">
        <f t="shared" si="140"/>
        <v>33</v>
      </c>
      <c r="CH996" s="18" t="str">
        <f t="shared" si="141"/>
        <v>金币</v>
      </c>
      <c r="CI996" s="44"/>
      <c r="CJ996" s="44"/>
      <c r="CK996" s="44"/>
      <c r="CL996" s="44"/>
      <c r="CM996" s="44"/>
      <c r="CN996" s="44"/>
      <c r="CO996" s="44"/>
      <c r="CP996" s="44"/>
      <c r="CQ996" s="44"/>
    </row>
    <row r="997" spans="80:95" ht="16.5" x14ac:dyDescent="0.2">
      <c r="CB997" s="44">
        <v>994</v>
      </c>
      <c r="CC997" s="18">
        <f t="shared" si="137"/>
        <v>25</v>
      </c>
      <c r="CD997" s="18">
        <f t="shared" si="138"/>
        <v>1606027</v>
      </c>
      <c r="CE997" s="44" t="str">
        <f t="shared" si="139"/>
        <v>高级神器3配件1-34级</v>
      </c>
      <c r="CF997" s="43" t="s">
        <v>1061</v>
      </c>
      <c r="CG997" s="18">
        <f t="shared" si="140"/>
        <v>34</v>
      </c>
      <c r="CH997" s="18" t="str">
        <f t="shared" si="141"/>
        <v>金币</v>
      </c>
      <c r="CI997" s="44"/>
      <c r="CJ997" s="44"/>
      <c r="CK997" s="44"/>
      <c r="CL997" s="44"/>
      <c r="CM997" s="44"/>
      <c r="CN997" s="44"/>
      <c r="CO997" s="44"/>
      <c r="CP997" s="44"/>
      <c r="CQ997" s="44"/>
    </row>
    <row r="998" spans="80:95" ht="16.5" x14ac:dyDescent="0.2">
      <c r="CB998" s="44">
        <v>995</v>
      </c>
      <c r="CC998" s="18">
        <f t="shared" si="137"/>
        <v>25</v>
      </c>
      <c r="CD998" s="18">
        <f t="shared" si="138"/>
        <v>1606027</v>
      </c>
      <c r="CE998" s="44" t="str">
        <f t="shared" si="139"/>
        <v>高级神器3配件1-35级</v>
      </c>
      <c r="CF998" s="43" t="s">
        <v>1061</v>
      </c>
      <c r="CG998" s="18">
        <f t="shared" si="140"/>
        <v>35</v>
      </c>
      <c r="CH998" s="18" t="str">
        <f t="shared" si="141"/>
        <v>金币</v>
      </c>
      <c r="CI998" s="44"/>
      <c r="CJ998" s="44"/>
      <c r="CK998" s="44"/>
      <c r="CL998" s="44"/>
      <c r="CM998" s="44"/>
      <c r="CN998" s="44"/>
      <c r="CO998" s="44"/>
      <c r="CP998" s="44"/>
      <c r="CQ998" s="44"/>
    </row>
    <row r="999" spans="80:95" ht="16.5" x14ac:dyDescent="0.2">
      <c r="CB999" s="44">
        <v>996</v>
      </c>
      <c r="CC999" s="18">
        <f t="shared" si="137"/>
        <v>25</v>
      </c>
      <c r="CD999" s="18">
        <f t="shared" si="138"/>
        <v>1606027</v>
      </c>
      <c r="CE999" s="44" t="str">
        <f t="shared" si="139"/>
        <v>高级神器3配件1-36级</v>
      </c>
      <c r="CF999" s="43" t="s">
        <v>1061</v>
      </c>
      <c r="CG999" s="18">
        <f t="shared" si="140"/>
        <v>36</v>
      </c>
      <c r="CH999" s="18" t="str">
        <f t="shared" si="141"/>
        <v>金币</v>
      </c>
      <c r="CI999" s="44"/>
      <c r="CJ999" s="44"/>
      <c r="CK999" s="44"/>
      <c r="CL999" s="44"/>
      <c r="CM999" s="44"/>
      <c r="CN999" s="44"/>
      <c r="CO999" s="44"/>
      <c r="CP999" s="44"/>
      <c r="CQ999" s="44"/>
    </row>
    <row r="1000" spans="80:95" ht="16.5" x14ac:dyDescent="0.2">
      <c r="CB1000" s="44">
        <v>997</v>
      </c>
      <c r="CC1000" s="18">
        <f t="shared" si="137"/>
        <v>25</v>
      </c>
      <c r="CD1000" s="18">
        <f t="shared" si="138"/>
        <v>1606027</v>
      </c>
      <c r="CE1000" s="44" t="str">
        <f t="shared" si="139"/>
        <v>高级神器3配件1-37级</v>
      </c>
      <c r="CF1000" s="43" t="s">
        <v>1061</v>
      </c>
      <c r="CG1000" s="18">
        <f t="shared" si="140"/>
        <v>37</v>
      </c>
      <c r="CH1000" s="18" t="str">
        <f t="shared" si="141"/>
        <v>金币</v>
      </c>
      <c r="CI1000" s="44"/>
      <c r="CJ1000" s="44"/>
      <c r="CK1000" s="44"/>
      <c r="CL1000" s="44"/>
      <c r="CM1000" s="44"/>
      <c r="CN1000" s="44"/>
      <c r="CO1000" s="44"/>
      <c r="CP1000" s="44"/>
      <c r="CQ1000" s="44"/>
    </row>
    <row r="1001" spans="80:95" ht="16.5" x14ac:dyDescent="0.2">
      <c r="CB1001" s="44">
        <v>998</v>
      </c>
      <c r="CC1001" s="18">
        <f t="shared" si="137"/>
        <v>25</v>
      </c>
      <c r="CD1001" s="18">
        <f t="shared" si="138"/>
        <v>1606027</v>
      </c>
      <c r="CE1001" s="44" t="str">
        <f t="shared" si="139"/>
        <v>高级神器3配件1-38级</v>
      </c>
      <c r="CF1001" s="43" t="s">
        <v>1061</v>
      </c>
      <c r="CG1001" s="18">
        <f t="shared" si="140"/>
        <v>38</v>
      </c>
      <c r="CH1001" s="18" t="str">
        <f t="shared" si="141"/>
        <v>金币</v>
      </c>
      <c r="CI1001" s="44"/>
      <c r="CJ1001" s="44"/>
      <c r="CK1001" s="44"/>
      <c r="CL1001" s="44"/>
      <c r="CM1001" s="44"/>
      <c r="CN1001" s="44"/>
      <c r="CO1001" s="44"/>
      <c r="CP1001" s="44"/>
      <c r="CQ1001" s="44"/>
    </row>
    <row r="1002" spans="80:95" ht="16.5" x14ac:dyDescent="0.2">
      <c r="CB1002" s="44">
        <v>999</v>
      </c>
      <c r="CC1002" s="18">
        <f t="shared" si="137"/>
        <v>25</v>
      </c>
      <c r="CD1002" s="18">
        <f t="shared" si="138"/>
        <v>1606027</v>
      </c>
      <c r="CE1002" s="44" t="str">
        <f t="shared" si="139"/>
        <v>高级神器3配件1-39级</v>
      </c>
      <c r="CF1002" s="43" t="s">
        <v>1061</v>
      </c>
      <c r="CG1002" s="18">
        <f t="shared" si="140"/>
        <v>39</v>
      </c>
      <c r="CH1002" s="18" t="str">
        <f t="shared" si="141"/>
        <v>金币</v>
      </c>
      <c r="CI1002" s="44"/>
      <c r="CJ1002" s="44"/>
      <c r="CK1002" s="44"/>
      <c r="CL1002" s="44"/>
      <c r="CM1002" s="44"/>
      <c r="CN1002" s="44"/>
      <c r="CO1002" s="44"/>
      <c r="CP1002" s="44"/>
      <c r="CQ1002" s="44"/>
    </row>
    <row r="1003" spans="80:95" ht="16.5" x14ac:dyDescent="0.2">
      <c r="CB1003" s="44">
        <v>1000</v>
      </c>
      <c r="CC1003" s="18">
        <f t="shared" si="137"/>
        <v>25</v>
      </c>
      <c r="CD1003" s="18">
        <f t="shared" si="138"/>
        <v>1606027</v>
      </c>
      <c r="CE1003" s="44" t="str">
        <f t="shared" si="139"/>
        <v>高级神器3配件1-40级</v>
      </c>
      <c r="CF1003" s="43" t="s">
        <v>1061</v>
      </c>
      <c r="CG1003" s="18">
        <f t="shared" si="140"/>
        <v>40</v>
      </c>
      <c r="CH1003" s="18" t="str">
        <f t="shared" si="141"/>
        <v>金币</v>
      </c>
      <c r="CI1003" s="44"/>
      <c r="CJ1003" s="44"/>
      <c r="CK1003" s="44"/>
      <c r="CL1003" s="44"/>
      <c r="CM1003" s="44"/>
      <c r="CN1003" s="44"/>
      <c r="CO1003" s="44"/>
      <c r="CP1003" s="44"/>
      <c r="CQ1003" s="44"/>
    </row>
    <row r="1004" spans="80:95" ht="16.5" x14ac:dyDescent="0.2">
      <c r="CB1004" s="44">
        <v>1001</v>
      </c>
      <c r="CC1004" s="18">
        <f t="shared" si="137"/>
        <v>26</v>
      </c>
      <c r="CD1004" s="18">
        <f t="shared" si="138"/>
        <v>1606028</v>
      </c>
      <c r="CE1004" s="44" t="str">
        <f t="shared" si="139"/>
        <v>高级神器3配件2-1级</v>
      </c>
      <c r="CF1004" s="43" t="s">
        <v>1061</v>
      </c>
      <c r="CG1004" s="18">
        <f t="shared" si="140"/>
        <v>1</v>
      </c>
      <c r="CH1004" s="18" t="str">
        <f t="shared" si="141"/>
        <v>高级神器3配件2激活</v>
      </c>
      <c r="CI1004" s="44"/>
      <c r="CJ1004" s="44"/>
      <c r="CK1004" s="44"/>
      <c r="CL1004" s="44"/>
      <c r="CM1004" s="44"/>
      <c r="CN1004" s="44"/>
      <c r="CO1004" s="44"/>
      <c r="CP1004" s="44"/>
      <c r="CQ1004" s="44"/>
    </row>
    <row r="1005" spans="80:95" ht="16.5" x14ac:dyDescent="0.2">
      <c r="CB1005" s="44">
        <v>1002</v>
      </c>
      <c r="CC1005" s="18">
        <f t="shared" si="137"/>
        <v>26</v>
      </c>
      <c r="CD1005" s="18">
        <f t="shared" si="138"/>
        <v>1606028</v>
      </c>
      <c r="CE1005" s="44" t="str">
        <f t="shared" si="139"/>
        <v>高级神器3配件2-2级</v>
      </c>
      <c r="CF1005" s="43" t="s">
        <v>1061</v>
      </c>
      <c r="CG1005" s="18">
        <f t="shared" si="140"/>
        <v>2</v>
      </c>
      <c r="CH1005" s="18" t="str">
        <f t="shared" si="141"/>
        <v>金币</v>
      </c>
      <c r="CI1005" s="44"/>
      <c r="CJ1005" s="44"/>
      <c r="CK1005" s="44"/>
      <c r="CL1005" s="44"/>
      <c r="CM1005" s="44"/>
      <c r="CN1005" s="44"/>
      <c r="CO1005" s="44"/>
      <c r="CP1005" s="44"/>
      <c r="CQ1005" s="44"/>
    </row>
    <row r="1006" spans="80:95" ht="16.5" x14ac:dyDescent="0.2">
      <c r="CB1006" s="44">
        <v>1003</v>
      </c>
      <c r="CC1006" s="18">
        <f t="shared" si="137"/>
        <v>26</v>
      </c>
      <c r="CD1006" s="18">
        <f t="shared" si="138"/>
        <v>1606028</v>
      </c>
      <c r="CE1006" s="44" t="str">
        <f t="shared" si="139"/>
        <v>高级神器3配件2-3级</v>
      </c>
      <c r="CF1006" s="43" t="s">
        <v>1061</v>
      </c>
      <c r="CG1006" s="18">
        <f t="shared" si="140"/>
        <v>3</v>
      </c>
      <c r="CH1006" s="18" t="str">
        <f t="shared" si="141"/>
        <v>金币</v>
      </c>
      <c r="CI1006" s="44"/>
      <c r="CJ1006" s="44"/>
      <c r="CK1006" s="44"/>
      <c r="CL1006" s="44"/>
      <c r="CM1006" s="44"/>
      <c r="CN1006" s="44"/>
      <c r="CO1006" s="44"/>
      <c r="CP1006" s="44"/>
      <c r="CQ1006" s="44"/>
    </row>
    <row r="1007" spans="80:95" ht="16.5" x14ac:dyDescent="0.2">
      <c r="CB1007" s="44">
        <v>1004</v>
      </c>
      <c r="CC1007" s="18">
        <f t="shared" si="137"/>
        <v>26</v>
      </c>
      <c r="CD1007" s="18">
        <f t="shared" si="138"/>
        <v>1606028</v>
      </c>
      <c r="CE1007" s="44" t="str">
        <f t="shared" si="139"/>
        <v>高级神器3配件2-4级</v>
      </c>
      <c r="CF1007" s="43" t="s">
        <v>1061</v>
      </c>
      <c r="CG1007" s="18">
        <f t="shared" si="140"/>
        <v>4</v>
      </c>
      <c r="CH1007" s="18" t="str">
        <f t="shared" si="141"/>
        <v>金币</v>
      </c>
      <c r="CI1007" s="44"/>
      <c r="CJ1007" s="44"/>
      <c r="CK1007" s="44"/>
      <c r="CL1007" s="44"/>
      <c r="CM1007" s="44"/>
      <c r="CN1007" s="44"/>
      <c r="CO1007" s="44"/>
      <c r="CP1007" s="44"/>
      <c r="CQ1007" s="44"/>
    </row>
    <row r="1008" spans="80:95" ht="16.5" x14ac:dyDescent="0.2">
      <c r="CB1008" s="44">
        <v>1005</v>
      </c>
      <c r="CC1008" s="18">
        <f t="shared" si="137"/>
        <v>26</v>
      </c>
      <c r="CD1008" s="18">
        <f t="shared" si="138"/>
        <v>1606028</v>
      </c>
      <c r="CE1008" s="44" t="str">
        <f t="shared" si="139"/>
        <v>高级神器3配件2-5级</v>
      </c>
      <c r="CF1008" s="43" t="s">
        <v>1061</v>
      </c>
      <c r="CG1008" s="18">
        <f t="shared" si="140"/>
        <v>5</v>
      </c>
      <c r="CH1008" s="18" t="str">
        <f t="shared" si="141"/>
        <v>金币</v>
      </c>
      <c r="CI1008" s="44"/>
      <c r="CJ1008" s="44"/>
      <c r="CK1008" s="44"/>
      <c r="CL1008" s="44"/>
      <c r="CM1008" s="44"/>
      <c r="CN1008" s="44"/>
      <c r="CO1008" s="44"/>
      <c r="CP1008" s="44"/>
      <c r="CQ1008" s="44"/>
    </row>
    <row r="1009" spans="80:95" ht="16.5" x14ac:dyDescent="0.2">
      <c r="CB1009" s="44">
        <v>1006</v>
      </c>
      <c r="CC1009" s="18">
        <f t="shared" si="137"/>
        <v>26</v>
      </c>
      <c r="CD1009" s="18">
        <f t="shared" si="138"/>
        <v>1606028</v>
      </c>
      <c r="CE1009" s="44" t="str">
        <f t="shared" si="139"/>
        <v>高级神器3配件2-6级</v>
      </c>
      <c r="CF1009" s="43" t="s">
        <v>1061</v>
      </c>
      <c r="CG1009" s="18">
        <f t="shared" si="140"/>
        <v>6</v>
      </c>
      <c r="CH1009" s="18" t="str">
        <f t="shared" si="141"/>
        <v>金币</v>
      </c>
      <c r="CI1009" s="44"/>
      <c r="CJ1009" s="44"/>
      <c r="CK1009" s="44"/>
      <c r="CL1009" s="44"/>
      <c r="CM1009" s="44"/>
      <c r="CN1009" s="44"/>
      <c r="CO1009" s="44"/>
      <c r="CP1009" s="44"/>
      <c r="CQ1009" s="44"/>
    </row>
    <row r="1010" spans="80:95" ht="16.5" x14ac:dyDescent="0.2">
      <c r="CB1010" s="44">
        <v>1007</v>
      </c>
      <c r="CC1010" s="18">
        <f t="shared" si="137"/>
        <v>26</v>
      </c>
      <c r="CD1010" s="18">
        <f t="shared" si="138"/>
        <v>1606028</v>
      </c>
      <c r="CE1010" s="44" t="str">
        <f t="shared" si="139"/>
        <v>高级神器3配件2-7级</v>
      </c>
      <c r="CF1010" s="43" t="s">
        <v>1061</v>
      </c>
      <c r="CG1010" s="18">
        <f t="shared" si="140"/>
        <v>7</v>
      </c>
      <c r="CH1010" s="18" t="str">
        <f t="shared" si="141"/>
        <v>金币</v>
      </c>
      <c r="CI1010" s="44"/>
      <c r="CJ1010" s="44"/>
      <c r="CK1010" s="44"/>
      <c r="CL1010" s="44"/>
      <c r="CM1010" s="44"/>
      <c r="CN1010" s="44"/>
      <c r="CO1010" s="44"/>
      <c r="CP1010" s="44"/>
      <c r="CQ1010" s="44"/>
    </row>
    <row r="1011" spans="80:95" ht="16.5" x14ac:dyDescent="0.2">
      <c r="CB1011" s="44">
        <v>1008</v>
      </c>
      <c r="CC1011" s="18">
        <f t="shared" si="137"/>
        <v>26</v>
      </c>
      <c r="CD1011" s="18">
        <f t="shared" si="138"/>
        <v>1606028</v>
      </c>
      <c r="CE1011" s="44" t="str">
        <f t="shared" si="139"/>
        <v>高级神器3配件2-8级</v>
      </c>
      <c r="CF1011" s="43" t="s">
        <v>1061</v>
      </c>
      <c r="CG1011" s="18">
        <f t="shared" si="140"/>
        <v>8</v>
      </c>
      <c r="CH1011" s="18" t="str">
        <f t="shared" si="141"/>
        <v>金币</v>
      </c>
      <c r="CI1011" s="44"/>
      <c r="CJ1011" s="44"/>
      <c r="CK1011" s="44"/>
      <c r="CL1011" s="44"/>
      <c r="CM1011" s="44"/>
      <c r="CN1011" s="44"/>
      <c r="CO1011" s="44"/>
      <c r="CP1011" s="44"/>
      <c r="CQ1011" s="44"/>
    </row>
    <row r="1012" spans="80:95" ht="16.5" x14ac:dyDescent="0.2">
      <c r="CB1012" s="44">
        <v>1009</v>
      </c>
      <c r="CC1012" s="18">
        <f t="shared" si="137"/>
        <v>26</v>
      </c>
      <c r="CD1012" s="18">
        <f t="shared" si="138"/>
        <v>1606028</v>
      </c>
      <c r="CE1012" s="44" t="str">
        <f t="shared" si="139"/>
        <v>高级神器3配件2-9级</v>
      </c>
      <c r="CF1012" s="43" t="s">
        <v>1061</v>
      </c>
      <c r="CG1012" s="18">
        <f t="shared" si="140"/>
        <v>9</v>
      </c>
      <c r="CH1012" s="18" t="str">
        <f t="shared" si="141"/>
        <v>金币</v>
      </c>
      <c r="CI1012" s="44"/>
      <c r="CJ1012" s="44"/>
      <c r="CK1012" s="44"/>
      <c r="CL1012" s="44"/>
      <c r="CM1012" s="44"/>
      <c r="CN1012" s="44"/>
      <c r="CO1012" s="44"/>
      <c r="CP1012" s="44"/>
      <c r="CQ1012" s="44"/>
    </row>
    <row r="1013" spans="80:95" ht="16.5" x14ac:dyDescent="0.2">
      <c r="CB1013" s="44">
        <v>1010</v>
      </c>
      <c r="CC1013" s="18">
        <f t="shared" si="137"/>
        <v>26</v>
      </c>
      <c r="CD1013" s="18">
        <f t="shared" si="138"/>
        <v>1606028</v>
      </c>
      <c r="CE1013" s="44" t="str">
        <f t="shared" si="139"/>
        <v>高级神器3配件2-10级</v>
      </c>
      <c r="CF1013" s="43" t="s">
        <v>1061</v>
      </c>
      <c r="CG1013" s="18">
        <f t="shared" si="140"/>
        <v>10</v>
      </c>
      <c r="CH1013" s="18" t="str">
        <f t="shared" si="141"/>
        <v>金币</v>
      </c>
      <c r="CI1013" s="44"/>
      <c r="CJ1013" s="44"/>
      <c r="CK1013" s="44"/>
      <c r="CL1013" s="44"/>
      <c r="CM1013" s="44"/>
      <c r="CN1013" s="44"/>
      <c r="CO1013" s="44"/>
      <c r="CP1013" s="44"/>
      <c r="CQ1013" s="44"/>
    </row>
    <row r="1014" spans="80:95" ht="16.5" x14ac:dyDescent="0.2">
      <c r="CB1014" s="44">
        <v>1011</v>
      </c>
      <c r="CC1014" s="18">
        <f t="shared" si="137"/>
        <v>26</v>
      </c>
      <c r="CD1014" s="18">
        <f t="shared" si="138"/>
        <v>1606028</v>
      </c>
      <c r="CE1014" s="44" t="str">
        <f t="shared" si="139"/>
        <v>高级神器3配件2-11级</v>
      </c>
      <c r="CF1014" s="43" t="s">
        <v>1061</v>
      </c>
      <c r="CG1014" s="18">
        <f t="shared" si="140"/>
        <v>11</v>
      </c>
      <c r="CH1014" s="18" t="str">
        <f t="shared" si="141"/>
        <v>金币</v>
      </c>
      <c r="CI1014" s="44"/>
      <c r="CJ1014" s="44"/>
      <c r="CK1014" s="44"/>
      <c r="CL1014" s="44"/>
      <c r="CM1014" s="44"/>
      <c r="CN1014" s="44"/>
      <c r="CO1014" s="44"/>
      <c r="CP1014" s="44"/>
      <c r="CQ1014" s="44"/>
    </row>
    <row r="1015" spans="80:95" ht="16.5" x14ac:dyDescent="0.2">
      <c r="CB1015" s="44">
        <v>1012</v>
      </c>
      <c r="CC1015" s="18">
        <f t="shared" si="137"/>
        <v>26</v>
      </c>
      <c r="CD1015" s="18">
        <f t="shared" si="138"/>
        <v>1606028</v>
      </c>
      <c r="CE1015" s="44" t="str">
        <f t="shared" si="139"/>
        <v>高级神器3配件2-12级</v>
      </c>
      <c r="CF1015" s="43" t="s">
        <v>1061</v>
      </c>
      <c r="CG1015" s="18">
        <f t="shared" si="140"/>
        <v>12</v>
      </c>
      <c r="CH1015" s="18" t="str">
        <f t="shared" si="141"/>
        <v>金币</v>
      </c>
      <c r="CI1015" s="44"/>
      <c r="CJ1015" s="44"/>
      <c r="CK1015" s="44"/>
      <c r="CL1015" s="44"/>
      <c r="CM1015" s="44"/>
      <c r="CN1015" s="44"/>
      <c r="CO1015" s="44"/>
      <c r="CP1015" s="44"/>
      <c r="CQ1015" s="44"/>
    </row>
    <row r="1016" spans="80:95" ht="16.5" x14ac:dyDescent="0.2">
      <c r="CB1016" s="44">
        <v>1013</v>
      </c>
      <c r="CC1016" s="18">
        <f t="shared" si="137"/>
        <v>26</v>
      </c>
      <c r="CD1016" s="18">
        <f t="shared" si="138"/>
        <v>1606028</v>
      </c>
      <c r="CE1016" s="44" t="str">
        <f t="shared" si="139"/>
        <v>高级神器3配件2-13级</v>
      </c>
      <c r="CF1016" s="43" t="s">
        <v>1061</v>
      </c>
      <c r="CG1016" s="18">
        <f t="shared" si="140"/>
        <v>13</v>
      </c>
      <c r="CH1016" s="18" t="str">
        <f t="shared" si="141"/>
        <v>金币</v>
      </c>
      <c r="CI1016" s="44"/>
      <c r="CJ1016" s="44"/>
      <c r="CK1016" s="44"/>
      <c r="CL1016" s="44"/>
      <c r="CM1016" s="44"/>
      <c r="CN1016" s="44"/>
      <c r="CO1016" s="44"/>
      <c r="CP1016" s="44"/>
      <c r="CQ1016" s="44"/>
    </row>
    <row r="1017" spans="80:95" ht="16.5" x14ac:dyDescent="0.2">
      <c r="CB1017" s="44">
        <v>1014</v>
      </c>
      <c r="CC1017" s="18">
        <f t="shared" si="137"/>
        <v>26</v>
      </c>
      <c r="CD1017" s="18">
        <f t="shared" si="138"/>
        <v>1606028</v>
      </c>
      <c r="CE1017" s="44" t="str">
        <f t="shared" si="139"/>
        <v>高级神器3配件2-14级</v>
      </c>
      <c r="CF1017" s="43" t="s">
        <v>1061</v>
      </c>
      <c r="CG1017" s="18">
        <f t="shared" si="140"/>
        <v>14</v>
      </c>
      <c r="CH1017" s="18" t="str">
        <f t="shared" si="141"/>
        <v>金币</v>
      </c>
      <c r="CI1017" s="44"/>
      <c r="CJ1017" s="44"/>
      <c r="CK1017" s="44"/>
      <c r="CL1017" s="44"/>
      <c r="CM1017" s="44"/>
      <c r="CN1017" s="44"/>
      <c r="CO1017" s="44"/>
      <c r="CP1017" s="44"/>
      <c r="CQ1017" s="44"/>
    </row>
    <row r="1018" spans="80:95" ht="16.5" x14ac:dyDescent="0.2">
      <c r="CB1018" s="44">
        <v>1015</v>
      </c>
      <c r="CC1018" s="18">
        <f t="shared" si="137"/>
        <v>26</v>
      </c>
      <c r="CD1018" s="18">
        <f t="shared" si="138"/>
        <v>1606028</v>
      </c>
      <c r="CE1018" s="44" t="str">
        <f t="shared" si="139"/>
        <v>高级神器3配件2-15级</v>
      </c>
      <c r="CF1018" s="43" t="s">
        <v>1061</v>
      </c>
      <c r="CG1018" s="18">
        <f t="shared" si="140"/>
        <v>15</v>
      </c>
      <c r="CH1018" s="18" t="str">
        <f t="shared" si="141"/>
        <v>金币</v>
      </c>
      <c r="CI1018" s="44"/>
      <c r="CJ1018" s="44"/>
      <c r="CK1018" s="44"/>
      <c r="CL1018" s="44"/>
      <c r="CM1018" s="44"/>
      <c r="CN1018" s="44"/>
      <c r="CO1018" s="44"/>
      <c r="CP1018" s="44"/>
      <c r="CQ1018" s="44"/>
    </row>
    <row r="1019" spans="80:95" ht="16.5" x14ac:dyDescent="0.2">
      <c r="CB1019" s="44">
        <v>1016</v>
      </c>
      <c r="CC1019" s="18">
        <f t="shared" si="137"/>
        <v>26</v>
      </c>
      <c r="CD1019" s="18">
        <f t="shared" si="138"/>
        <v>1606028</v>
      </c>
      <c r="CE1019" s="44" t="str">
        <f t="shared" si="139"/>
        <v>高级神器3配件2-16级</v>
      </c>
      <c r="CF1019" s="43" t="s">
        <v>1061</v>
      </c>
      <c r="CG1019" s="18">
        <f t="shared" si="140"/>
        <v>16</v>
      </c>
      <c r="CH1019" s="18" t="str">
        <f t="shared" si="141"/>
        <v>金币</v>
      </c>
      <c r="CI1019" s="44"/>
      <c r="CJ1019" s="44"/>
      <c r="CK1019" s="44"/>
      <c r="CL1019" s="44"/>
      <c r="CM1019" s="44"/>
      <c r="CN1019" s="44"/>
      <c r="CO1019" s="44"/>
      <c r="CP1019" s="44"/>
      <c r="CQ1019" s="44"/>
    </row>
    <row r="1020" spans="80:95" ht="16.5" x14ac:dyDescent="0.2">
      <c r="CB1020" s="44">
        <v>1017</v>
      </c>
      <c r="CC1020" s="18">
        <f t="shared" si="137"/>
        <v>26</v>
      </c>
      <c r="CD1020" s="18">
        <f t="shared" si="138"/>
        <v>1606028</v>
      </c>
      <c r="CE1020" s="44" t="str">
        <f t="shared" si="139"/>
        <v>高级神器3配件2-17级</v>
      </c>
      <c r="CF1020" s="43" t="s">
        <v>1061</v>
      </c>
      <c r="CG1020" s="18">
        <f t="shared" si="140"/>
        <v>17</v>
      </c>
      <c r="CH1020" s="18" t="str">
        <f t="shared" si="141"/>
        <v>金币</v>
      </c>
      <c r="CI1020" s="44"/>
      <c r="CJ1020" s="44"/>
      <c r="CK1020" s="44"/>
      <c r="CL1020" s="44"/>
      <c r="CM1020" s="44"/>
      <c r="CN1020" s="44"/>
      <c r="CO1020" s="44"/>
      <c r="CP1020" s="44"/>
      <c r="CQ1020" s="44"/>
    </row>
    <row r="1021" spans="80:95" ht="16.5" x14ac:dyDescent="0.2">
      <c r="CB1021" s="44">
        <v>1018</v>
      </c>
      <c r="CC1021" s="18">
        <f t="shared" si="137"/>
        <v>26</v>
      </c>
      <c r="CD1021" s="18">
        <f t="shared" si="138"/>
        <v>1606028</v>
      </c>
      <c r="CE1021" s="44" t="str">
        <f t="shared" si="139"/>
        <v>高级神器3配件2-18级</v>
      </c>
      <c r="CF1021" s="43" t="s">
        <v>1061</v>
      </c>
      <c r="CG1021" s="18">
        <f t="shared" si="140"/>
        <v>18</v>
      </c>
      <c r="CH1021" s="18" t="str">
        <f t="shared" si="141"/>
        <v>金币</v>
      </c>
      <c r="CI1021" s="44"/>
      <c r="CJ1021" s="44"/>
      <c r="CK1021" s="44"/>
      <c r="CL1021" s="44"/>
      <c r="CM1021" s="44"/>
      <c r="CN1021" s="44"/>
      <c r="CO1021" s="44"/>
      <c r="CP1021" s="44"/>
      <c r="CQ1021" s="44"/>
    </row>
    <row r="1022" spans="80:95" ht="16.5" x14ac:dyDescent="0.2">
      <c r="CB1022" s="44">
        <v>1019</v>
      </c>
      <c r="CC1022" s="18">
        <f t="shared" si="137"/>
        <v>26</v>
      </c>
      <c r="CD1022" s="18">
        <f t="shared" si="138"/>
        <v>1606028</v>
      </c>
      <c r="CE1022" s="44" t="str">
        <f t="shared" si="139"/>
        <v>高级神器3配件2-19级</v>
      </c>
      <c r="CF1022" s="43" t="s">
        <v>1061</v>
      </c>
      <c r="CG1022" s="18">
        <f t="shared" si="140"/>
        <v>19</v>
      </c>
      <c r="CH1022" s="18" t="str">
        <f t="shared" si="141"/>
        <v>金币</v>
      </c>
      <c r="CI1022" s="44"/>
      <c r="CJ1022" s="44"/>
      <c r="CK1022" s="44"/>
      <c r="CL1022" s="44"/>
      <c r="CM1022" s="44"/>
      <c r="CN1022" s="44"/>
      <c r="CO1022" s="44"/>
      <c r="CP1022" s="44"/>
      <c r="CQ1022" s="44"/>
    </row>
    <row r="1023" spans="80:95" ht="16.5" x14ac:dyDescent="0.2">
      <c r="CB1023" s="44">
        <v>1020</v>
      </c>
      <c r="CC1023" s="18">
        <f t="shared" si="137"/>
        <v>26</v>
      </c>
      <c r="CD1023" s="18">
        <f t="shared" si="138"/>
        <v>1606028</v>
      </c>
      <c r="CE1023" s="44" t="str">
        <f t="shared" si="139"/>
        <v>高级神器3配件2-20级</v>
      </c>
      <c r="CF1023" s="43" t="s">
        <v>1061</v>
      </c>
      <c r="CG1023" s="18">
        <f t="shared" si="140"/>
        <v>20</v>
      </c>
      <c r="CH1023" s="18" t="str">
        <f t="shared" si="141"/>
        <v>金币</v>
      </c>
      <c r="CI1023" s="44"/>
      <c r="CJ1023" s="44"/>
      <c r="CK1023" s="44"/>
      <c r="CL1023" s="44"/>
      <c r="CM1023" s="44"/>
      <c r="CN1023" s="44"/>
      <c r="CO1023" s="44"/>
      <c r="CP1023" s="44"/>
      <c r="CQ1023" s="44"/>
    </row>
    <row r="1024" spans="80:95" ht="16.5" x14ac:dyDescent="0.2">
      <c r="CB1024" s="44">
        <v>1021</v>
      </c>
      <c r="CC1024" s="18">
        <f t="shared" si="137"/>
        <v>26</v>
      </c>
      <c r="CD1024" s="18">
        <f t="shared" si="138"/>
        <v>1606028</v>
      </c>
      <c r="CE1024" s="44" t="str">
        <f t="shared" si="139"/>
        <v>高级神器3配件2-21级</v>
      </c>
      <c r="CF1024" s="43" t="s">
        <v>1061</v>
      </c>
      <c r="CG1024" s="18">
        <f t="shared" si="140"/>
        <v>21</v>
      </c>
      <c r="CH1024" s="18" t="str">
        <f t="shared" si="141"/>
        <v>金币</v>
      </c>
      <c r="CI1024" s="44"/>
      <c r="CJ1024" s="44"/>
      <c r="CK1024" s="44"/>
      <c r="CL1024" s="44"/>
      <c r="CM1024" s="44"/>
      <c r="CN1024" s="44"/>
      <c r="CO1024" s="44"/>
      <c r="CP1024" s="44"/>
      <c r="CQ1024" s="44"/>
    </row>
    <row r="1025" spans="80:95" ht="16.5" x14ac:dyDescent="0.2">
      <c r="CB1025" s="44">
        <v>1022</v>
      </c>
      <c r="CC1025" s="18">
        <f t="shared" si="137"/>
        <v>26</v>
      </c>
      <c r="CD1025" s="18">
        <f t="shared" si="138"/>
        <v>1606028</v>
      </c>
      <c r="CE1025" s="44" t="str">
        <f t="shared" si="139"/>
        <v>高级神器3配件2-22级</v>
      </c>
      <c r="CF1025" s="43" t="s">
        <v>1061</v>
      </c>
      <c r="CG1025" s="18">
        <f t="shared" si="140"/>
        <v>22</v>
      </c>
      <c r="CH1025" s="18" t="str">
        <f t="shared" si="141"/>
        <v>金币</v>
      </c>
      <c r="CI1025" s="44"/>
      <c r="CJ1025" s="44"/>
      <c r="CK1025" s="44"/>
      <c r="CL1025" s="44"/>
      <c r="CM1025" s="44"/>
      <c r="CN1025" s="44"/>
      <c r="CO1025" s="44"/>
      <c r="CP1025" s="44"/>
      <c r="CQ1025" s="44"/>
    </row>
    <row r="1026" spans="80:95" ht="16.5" x14ac:dyDescent="0.2">
      <c r="CB1026" s="44">
        <v>1023</v>
      </c>
      <c r="CC1026" s="18">
        <f t="shared" si="137"/>
        <v>26</v>
      </c>
      <c r="CD1026" s="18">
        <f t="shared" si="138"/>
        <v>1606028</v>
      </c>
      <c r="CE1026" s="44" t="str">
        <f t="shared" si="139"/>
        <v>高级神器3配件2-23级</v>
      </c>
      <c r="CF1026" s="43" t="s">
        <v>1061</v>
      </c>
      <c r="CG1026" s="18">
        <f t="shared" si="140"/>
        <v>23</v>
      </c>
      <c r="CH1026" s="18" t="str">
        <f t="shared" si="141"/>
        <v>金币</v>
      </c>
      <c r="CI1026" s="44"/>
      <c r="CJ1026" s="44"/>
      <c r="CK1026" s="44"/>
      <c r="CL1026" s="44"/>
      <c r="CM1026" s="44"/>
      <c r="CN1026" s="44"/>
      <c r="CO1026" s="44"/>
      <c r="CP1026" s="44"/>
      <c r="CQ1026" s="44"/>
    </row>
    <row r="1027" spans="80:95" ht="16.5" x14ac:dyDescent="0.2">
      <c r="CB1027" s="44">
        <v>1024</v>
      </c>
      <c r="CC1027" s="18">
        <f t="shared" si="137"/>
        <v>26</v>
      </c>
      <c r="CD1027" s="18">
        <f t="shared" si="138"/>
        <v>1606028</v>
      </c>
      <c r="CE1027" s="44" t="str">
        <f t="shared" si="139"/>
        <v>高级神器3配件2-24级</v>
      </c>
      <c r="CF1027" s="43" t="s">
        <v>1061</v>
      </c>
      <c r="CG1027" s="18">
        <f t="shared" si="140"/>
        <v>24</v>
      </c>
      <c r="CH1027" s="18" t="str">
        <f t="shared" si="141"/>
        <v>金币</v>
      </c>
      <c r="CI1027" s="44"/>
      <c r="CJ1027" s="44"/>
      <c r="CK1027" s="44"/>
      <c r="CL1027" s="44"/>
      <c r="CM1027" s="44"/>
      <c r="CN1027" s="44"/>
      <c r="CO1027" s="44"/>
      <c r="CP1027" s="44"/>
      <c r="CQ1027" s="44"/>
    </row>
    <row r="1028" spans="80:95" ht="16.5" x14ac:dyDescent="0.2">
      <c r="CB1028" s="44">
        <v>1025</v>
      </c>
      <c r="CC1028" s="18">
        <f t="shared" si="137"/>
        <v>26</v>
      </c>
      <c r="CD1028" s="18">
        <f t="shared" si="138"/>
        <v>1606028</v>
      </c>
      <c r="CE1028" s="44" t="str">
        <f t="shared" si="139"/>
        <v>高级神器3配件2-25级</v>
      </c>
      <c r="CF1028" s="43" t="s">
        <v>1061</v>
      </c>
      <c r="CG1028" s="18">
        <f t="shared" si="140"/>
        <v>25</v>
      </c>
      <c r="CH1028" s="18" t="str">
        <f t="shared" si="141"/>
        <v>金币</v>
      </c>
      <c r="CI1028" s="44"/>
      <c r="CJ1028" s="44"/>
      <c r="CK1028" s="44"/>
      <c r="CL1028" s="44"/>
      <c r="CM1028" s="44"/>
      <c r="CN1028" s="44"/>
      <c r="CO1028" s="44"/>
      <c r="CP1028" s="44"/>
      <c r="CQ1028" s="44"/>
    </row>
    <row r="1029" spans="80:95" ht="16.5" x14ac:dyDescent="0.2">
      <c r="CB1029" s="44">
        <v>1026</v>
      </c>
      <c r="CC1029" s="18">
        <f t="shared" ref="CC1029:CC1092" si="142">INT((CB1029-1)/40)+1</f>
        <v>26</v>
      </c>
      <c r="CD1029" s="18">
        <f t="shared" ref="CD1029:CD1092" si="143">INDEX($BQ$4:$BQ$33,CC1029)</f>
        <v>1606028</v>
      </c>
      <c r="CE1029" s="44" t="str">
        <f t="shared" ref="CE1029:CE1092" si="144">INDEX($BR$4:$BR$33,CC1029)&amp;"-"&amp;CG1029&amp;"级"</f>
        <v>高级神器3配件2-26级</v>
      </c>
      <c r="CF1029" s="43" t="s">
        <v>1061</v>
      </c>
      <c r="CG1029" s="18">
        <f t="shared" ref="CG1029:CG1092" si="145">MOD(CB1029-1,40)+1</f>
        <v>26</v>
      </c>
      <c r="CH1029" s="18" t="str">
        <f t="shared" ref="CH1029:CH1092" si="146">IF(CG1029=1,INDEX($BR$4:$BR$33,CC1029)&amp;"激活","金币")</f>
        <v>金币</v>
      </c>
      <c r="CI1029" s="44"/>
      <c r="CJ1029" s="44"/>
      <c r="CK1029" s="44"/>
      <c r="CL1029" s="44"/>
      <c r="CM1029" s="44"/>
      <c r="CN1029" s="44"/>
      <c r="CO1029" s="44"/>
      <c r="CP1029" s="44"/>
      <c r="CQ1029" s="44"/>
    </row>
    <row r="1030" spans="80:95" ht="16.5" x14ac:dyDescent="0.2">
      <c r="CB1030" s="44">
        <v>1027</v>
      </c>
      <c r="CC1030" s="18">
        <f t="shared" si="142"/>
        <v>26</v>
      </c>
      <c r="CD1030" s="18">
        <f t="shared" si="143"/>
        <v>1606028</v>
      </c>
      <c r="CE1030" s="44" t="str">
        <f t="shared" si="144"/>
        <v>高级神器3配件2-27级</v>
      </c>
      <c r="CF1030" s="43" t="s">
        <v>1061</v>
      </c>
      <c r="CG1030" s="18">
        <f t="shared" si="145"/>
        <v>27</v>
      </c>
      <c r="CH1030" s="18" t="str">
        <f t="shared" si="146"/>
        <v>金币</v>
      </c>
      <c r="CI1030" s="44"/>
      <c r="CJ1030" s="44"/>
      <c r="CK1030" s="44"/>
      <c r="CL1030" s="44"/>
      <c r="CM1030" s="44"/>
      <c r="CN1030" s="44"/>
      <c r="CO1030" s="44"/>
      <c r="CP1030" s="44"/>
      <c r="CQ1030" s="44"/>
    </row>
    <row r="1031" spans="80:95" ht="16.5" x14ac:dyDescent="0.2">
      <c r="CB1031" s="44">
        <v>1028</v>
      </c>
      <c r="CC1031" s="18">
        <f t="shared" si="142"/>
        <v>26</v>
      </c>
      <c r="CD1031" s="18">
        <f t="shared" si="143"/>
        <v>1606028</v>
      </c>
      <c r="CE1031" s="44" t="str">
        <f t="shared" si="144"/>
        <v>高级神器3配件2-28级</v>
      </c>
      <c r="CF1031" s="43" t="s">
        <v>1061</v>
      </c>
      <c r="CG1031" s="18">
        <f t="shared" si="145"/>
        <v>28</v>
      </c>
      <c r="CH1031" s="18" t="str">
        <f t="shared" si="146"/>
        <v>金币</v>
      </c>
      <c r="CI1031" s="44"/>
      <c r="CJ1031" s="44"/>
      <c r="CK1031" s="44"/>
      <c r="CL1031" s="44"/>
      <c r="CM1031" s="44"/>
      <c r="CN1031" s="44"/>
      <c r="CO1031" s="44"/>
      <c r="CP1031" s="44"/>
      <c r="CQ1031" s="44"/>
    </row>
    <row r="1032" spans="80:95" ht="16.5" x14ac:dyDescent="0.2">
      <c r="CB1032" s="44">
        <v>1029</v>
      </c>
      <c r="CC1032" s="18">
        <f t="shared" si="142"/>
        <v>26</v>
      </c>
      <c r="CD1032" s="18">
        <f t="shared" si="143"/>
        <v>1606028</v>
      </c>
      <c r="CE1032" s="44" t="str">
        <f t="shared" si="144"/>
        <v>高级神器3配件2-29级</v>
      </c>
      <c r="CF1032" s="43" t="s">
        <v>1061</v>
      </c>
      <c r="CG1032" s="18">
        <f t="shared" si="145"/>
        <v>29</v>
      </c>
      <c r="CH1032" s="18" t="str">
        <f t="shared" si="146"/>
        <v>金币</v>
      </c>
      <c r="CI1032" s="44"/>
      <c r="CJ1032" s="44"/>
      <c r="CK1032" s="44"/>
      <c r="CL1032" s="44"/>
      <c r="CM1032" s="44"/>
      <c r="CN1032" s="44"/>
      <c r="CO1032" s="44"/>
      <c r="CP1032" s="44"/>
      <c r="CQ1032" s="44"/>
    </row>
    <row r="1033" spans="80:95" ht="16.5" x14ac:dyDescent="0.2">
      <c r="CB1033" s="44">
        <v>1030</v>
      </c>
      <c r="CC1033" s="18">
        <f t="shared" si="142"/>
        <v>26</v>
      </c>
      <c r="CD1033" s="18">
        <f t="shared" si="143"/>
        <v>1606028</v>
      </c>
      <c r="CE1033" s="44" t="str">
        <f t="shared" si="144"/>
        <v>高级神器3配件2-30级</v>
      </c>
      <c r="CF1033" s="43" t="s">
        <v>1061</v>
      </c>
      <c r="CG1033" s="18">
        <f t="shared" si="145"/>
        <v>30</v>
      </c>
      <c r="CH1033" s="18" t="str">
        <f t="shared" si="146"/>
        <v>金币</v>
      </c>
      <c r="CI1033" s="44"/>
      <c r="CJ1033" s="44"/>
      <c r="CK1033" s="44"/>
      <c r="CL1033" s="44"/>
      <c r="CM1033" s="44"/>
      <c r="CN1033" s="44"/>
      <c r="CO1033" s="44"/>
      <c r="CP1033" s="44"/>
      <c r="CQ1033" s="44"/>
    </row>
    <row r="1034" spans="80:95" ht="16.5" x14ac:dyDescent="0.2">
      <c r="CB1034" s="44">
        <v>1031</v>
      </c>
      <c r="CC1034" s="18">
        <f t="shared" si="142"/>
        <v>26</v>
      </c>
      <c r="CD1034" s="18">
        <f t="shared" si="143"/>
        <v>1606028</v>
      </c>
      <c r="CE1034" s="44" t="str">
        <f t="shared" si="144"/>
        <v>高级神器3配件2-31级</v>
      </c>
      <c r="CF1034" s="43" t="s">
        <v>1061</v>
      </c>
      <c r="CG1034" s="18">
        <f t="shared" si="145"/>
        <v>31</v>
      </c>
      <c r="CH1034" s="18" t="str">
        <f t="shared" si="146"/>
        <v>金币</v>
      </c>
      <c r="CI1034" s="44"/>
      <c r="CJ1034" s="44"/>
      <c r="CK1034" s="44"/>
      <c r="CL1034" s="44"/>
      <c r="CM1034" s="44"/>
      <c r="CN1034" s="44"/>
      <c r="CO1034" s="44"/>
      <c r="CP1034" s="44"/>
      <c r="CQ1034" s="44"/>
    </row>
    <row r="1035" spans="80:95" ht="16.5" x14ac:dyDescent="0.2">
      <c r="CB1035" s="44">
        <v>1032</v>
      </c>
      <c r="CC1035" s="18">
        <f t="shared" si="142"/>
        <v>26</v>
      </c>
      <c r="CD1035" s="18">
        <f t="shared" si="143"/>
        <v>1606028</v>
      </c>
      <c r="CE1035" s="44" t="str">
        <f t="shared" si="144"/>
        <v>高级神器3配件2-32级</v>
      </c>
      <c r="CF1035" s="43" t="s">
        <v>1061</v>
      </c>
      <c r="CG1035" s="18">
        <f t="shared" si="145"/>
        <v>32</v>
      </c>
      <c r="CH1035" s="18" t="str">
        <f t="shared" si="146"/>
        <v>金币</v>
      </c>
      <c r="CI1035" s="44"/>
      <c r="CJ1035" s="44"/>
      <c r="CK1035" s="44"/>
      <c r="CL1035" s="44"/>
      <c r="CM1035" s="44"/>
      <c r="CN1035" s="44"/>
      <c r="CO1035" s="44"/>
      <c r="CP1035" s="44"/>
      <c r="CQ1035" s="44"/>
    </row>
    <row r="1036" spans="80:95" ht="16.5" x14ac:dyDescent="0.2">
      <c r="CB1036" s="44">
        <v>1033</v>
      </c>
      <c r="CC1036" s="18">
        <f t="shared" si="142"/>
        <v>26</v>
      </c>
      <c r="CD1036" s="18">
        <f t="shared" si="143"/>
        <v>1606028</v>
      </c>
      <c r="CE1036" s="44" t="str">
        <f t="shared" si="144"/>
        <v>高级神器3配件2-33级</v>
      </c>
      <c r="CF1036" s="43" t="s">
        <v>1061</v>
      </c>
      <c r="CG1036" s="18">
        <f t="shared" si="145"/>
        <v>33</v>
      </c>
      <c r="CH1036" s="18" t="str">
        <f t="shared" si="146"/>
        <v>金币</v>
      </c>
      <c r="CI1036" s="44"/>
      <c r="CJ1036" s="44"/>
      <c r="CK1036" s="44"/>
      <c r="CL1036" s="44"/>
      <c r="CM1036" s="44"/>
      <c r="CN1036" s="44"/>
      <c r="CO1036" s="44"/>
      <c r="CP1036" s="44"/>
      <c r="CQ1036" s="44"/>
    </row>
    <row r="1037" spans="80:95" ht="16.5" x14ac:dyDescent="0.2">
      <c r="CB1037" s="44">
        <v>1034</v>
      </c>
      <c r="CC1037" s="18">
        <f t="shared" si="142"/>
        <v>26</v>
      </c>
      <c r="CD1037" s="18">
        <f t="shared" si="143"/>
        <v>1606028</v>
      </c>
      <c r="CE1037" s="44" t="str">
        <f t="shared" si="144"/>
        <v>高级神器3配件2-34级</v>
      </c>
      <c r="CF1037" s="43" t="s">
        <v>1061</v>
      </c>
      <c r="CG1037" s="18">
        <f t="shared" si="145"/>
        <v>34</v>
      </c>
      <c r="CH1037" s="18" t="str">
        <f t="shared" si="146"/>
        <v>金币</v>
      </c>
      <c r="CI1037" s="44"/>
      <c r="CJ1037" s="44"/>
      <c r="CK1037" s="44"/>
      <c r="CL1037" s="44"/>
      <c r="CM1037" s="44"/>
      <c r="CN1037" s="44"/>
      <c r="CO1037" s="44"/>
      <c r="CP1037" s="44"/>
      <c r="CQ1037" s="44"/>
    </row>
    <row r="1038" spans="80:95" ht="16.5" x14ac:dyDescent="0.2">
      <c r="CB1038" s="44">
        <v>1035</v>
      </c>
      <c r="CC1038" s="18">
        <f t="shared" si="142"/>
        <v>26</v>
      </c>
      <c r="CD1038" s="18">
        <f t="shared" si="143"/>
        <v>1606028</v>
      </c>
      <c r="CE1038" s="44" t="str">
        <f t="shared" si="144"/>
        <v>高级神器3配件2-35级</v>
      </c>
      <c r="CF1038" s="43" t="s">
        <v>1061</v>
      </c>
      <c r="CG1038" s="18">
        <f t="shared" si="145"/>
        <v>35</v>
      </c>
      <c r="CH1038" s="18" t="str">
        <f t="shared" si="146"/>
        <v>金币</v>
      </c>
      <c r="CI1038" s="44"/>
      <c r="CJ1038" s="44"/>
      <c r="CK1038" s="44"/>
      <c r="CL1038" s="44"/>
      <c r="CM1038" s="44"/>
      <c r="CN1038" s="44"/>
      <c r="CO1038" s="44"/>
      <c r="CP1038" s="44"/>
      <c r="CQ1038" s="44"/>
    </row>
    <row r="1039" spans="80:95" ht="16.5" x14ac:dyDescent="0.2">
      <c r="CB1039" s="44">
        <v>1036</v>
      </c>
      <c r="CC1039" s="18">
        <f t="shared" si="142"/>
        <v>26</v>
      </c>
      <c r="CD1039" s="18">
        <f t="shared" si="143"/>
        <v>1606028</v>
      </c>
      <c r="CE1039" s="44" t="str">
        <f t="shared" si="144"/>
        <v>高级神器3配件2-36级</v>
      </c>
      <c r="CF1039" s="43" t="s">
        <v>1061</v>
      </c>
      <c r="CG1039" s="18">
        <f t="shared" si="145"/>
        <v>36</v>
      </c>
      <c r="CH1039" s="18" t="str">
        <f t="shared" si="146"/>
        <v>金币</v>
      </c>
      <c r="CI1039" s="44"/>
      <c r="CJ1039" s="44"/>
      <c r="CK1039" s="44"/>
      <c r="CL1039" s="44"/>
      <c r="CM1039" s="44"/>
      <c r="CN1039" s="44"/>
      <c r="CO1039" s="44"/>
      <c r="CP1039" s="44"/>
      <c r="CQ1039" s="44"/>
    </row>
    <row r="1040" spans="80:95" ht="16.5" x14ac:dyDescent="0.2">
      <c r="CB1040" s="44">
        <v>1037</v>
      </c>
      <c r="CC1040" s="18">
        <f t="shared" si="142"/>
        <v>26</v>
      </c>
      <c r="CD1040" s="18">
        <f t="shared" si="143"/>
        <v>1606028</v>
      </c>
      <c r="CE1040" s="44" t="str">
        <f t="shared" si="144"/>
        <v>高级神器3配件2-37级</v>
      </c>
      <c r="CF1040" s="43" t="s">
        <v>1061</v>
      </c>
      <c r="CG1040" s="18">
        <f t="shared" si="145"/>
        <v>37</v>
      </c>
      <c r="CH1040" s="18" t="str">
        <f t="shared" si="146"/>
        <v>金币</v>
      </c>
      <c r="CI1040" s="44"/>
      <c r="CJ1040" s="44"/>
      <c r="CK1040" s="44"/>
      <c r="CL1040" s="44"/>
      <c r="CM1040" s="44"/>
      <c r="CN1040" s="44"/>
      <c r="CO1040" s="44"/>
      <c r="CP1040" s="44"/>
      <c r="CQ1040" s="44"/>
    </row>
    <row r="1041" spans="80:95" ht="16.5" x14ac:dyDescent="0.2">
      <c r="CB1041" s="44">
        <v>1038</v>
      </c>
      <c r="CC1041" s="18">
        <f t="shared" si="142"/>
        <v>26</v>
      </c>
      <c r="CD1041" s="18">
        <f t="shared" si="143"/>
        <v>1606028</v>
      </c>
      <c r="CE1041" s="44" t="str">
        <f t="shared" si="144"/>
        <v>高级神器3配件2-38级</v>
      </c>
      <c r="CF1041" s="43" t="s">
        <v>1061</v>
      </c>
      <c r="CG1041" s="18">
        <f t="shared" si="145"/>
        <v>38</v>
      </c>
      <c r="CH1041" s="18" t="str">
        <f t="shared" si="146"/>
        <v>金币</v>
      </c>
      <c r="CI1041" s="44"/>
      <c r="CJ1041" s="44"/>
      <c r="CK1041" s="44"/>
      <c r="CL1041" s="44"/>
      <c r="CM1041" s="44"/>
      <c r="CN1041" s="44"/>
      <c r="CO1041" s="44"/>
      <c r="CP1041" s="44"/>
      <c r="CQ1041" s="44"/>
    </row>
    <row r="1042" spans="80:95" ht="16.5" x14ac:dyDescent="0.2">
      <c r="CB1042" s="44">
        <v>1039</v>
      </c>
      <c r="CC1042" s="18">
        <f t="shared" si="142"/>
        <v>26</v>
      </c>
      <c r="CD1042" s="18">
        <f t="shared" si="143"/>
        <v>1606028</v>
      </c>
      <c r="CE1042" s="44" t="str">
        <f t="shared" si="144"/>
        <v>高级神器3配件2-39级</v>
      </c>
      <c r="CF1042" s="43" t="s">
        <v>1061</v>
      </c>
      <c r="CG1042" s="18">
        <f t="shared" si="145"/>
        <v>39</v>
      </c>
      <c r="CH1042" s="18" t="str">
        <f t="shared" si="146"/>
        <v>金币</v>
      </c>
      <c r="CI1042" s="44"/>
      <c r="CJ1042" s="44"/>
      <c r="CK1042" s="44"/>
      <c r="CL1042" s="44"/>
      <c r="CM1042" s="44"/>
      <c r="CN1042" s="44"/>
      <c r="CO1042" s="44"/>
      <c r="CP1042" s="44"/>
      <c r="CQ1042" s="44"/>
    </row>
    <row r="1043" spans="80:95" ht="16.5" x14ac:dyDescent="0.2">
      <c r="CB1043" s="44">
        <v>1040</v>
      </c>
      <c r="CC1043" s="18">
        <f t="shared" si="142"/>
        <v>26</v>
      </c>
      <c r="CD1043" s="18">
        <f t="shared" si="143"/>
        <v>1606028</v>
      </c>
      <c r="CE1043" s="44" t="str">
        <f t="shared" si="144"/>
        <v>高级神器3配件2-40级</v>
      </c>
      <c r="CF1043" s="43" t="s">
        <v>1061</v>
      </c>
      <c r="CG1043" s="18">
        <f t="shared" si="145"/>
        <v>40</v>
      </c>
      <c r="CH1043" s="18" t="str">
        <f t="shared" si="146"/>
        <v>金币</v>
      </c>
      <c r="CI1043" s="44"/>
      <c r="CJ1043" s="44"/>
      <c r="CK1043" s="44"/>
      <c r="CL1043" s="44"/>
      <c r="CM1043" s="44"/>
      <c r="CN1043" s="44"/>
      <c r="CO1043" s="44"/>
      <c r="CP1043" s="44"/>
      <c r="CQ1043" s="44"/>
    </row>
    <row r="1044" spans="80:95" ht="16.5" x14ac:dyDescent="0.2">
      <c r="CB1044" s="44">
        <v>1041</v>
      </c>
      <c r="CC1044" s="18">
        <f t="shared" si="142"/>
        <v>27</v>
      </c>
      <c r="CD1044" s="18">
        <f t="shared" si="143"/>
        <v>1606029</v>
      </c>
      <c r="CE1044" s="44" t="str">
        <f t="shared" si="144"/>
        <v>高级神器3配件3-1级</v>
      </c>
      <c r="CF1044" s="43" t="s">
        <v>1061</v>
      </c>
      <c r="CG1044" s="18">
        <f t="shared" si="145"/>
        <v>1</v>
      </c>
      <c r="CH1044" s="18" t="str">
        <f t="shared" si="146"/>
        <v>高级神器3配件3激活</v>
      </c>
      <c r="CI1044" s="44"/>
      <c r="CJ1044" s="44"/>
      <c r="CK1044" s="44"/>
      <c r="CL1044" s="44"/>
      <c r="CM1044" s="44"/>
      <c r="CN1044" s="44"/>
      <c r="CO1044" s="44"/>
      <c r="CP1044" s="44"/>
      <c r="CQ1044" s="44"/>
    </row>
    <row r="1045" spans="80:95" ht="16.5" x14ac:dyDescent="0.2">
      <c r="CB1045" s="44">
        <v>1042</v>
      </c>
      <c r="CC1045" s="18">
        <f t="shared" si="142"/>
        <v>27</v>
      </c>
      <c r="CD1045" s="18">
        <f t="shared" si="143"/>
        <v>1606029</v>
      </c>
      <c r="CE1045" s="44" t="str">
        <f t="shared" si="144"/>
        <v>高级神器3配件3-2级</v>
      </c>
      <c r="CF1045" s="43" t="s">
        <v>1061</v>
      </c>
      <c r="CG1045" s="18">
        <f t="shared" si="145"/>
        <v>2</v>
      </c>
      <c r="CH1045" s="18" t="str">
        <f t="shared" si="146"/>
        <v>金币</v>
      </c>
      <c r="CI1045" s="44"/>
      <c r="CJ1045" s="44"/>
      <c r="CK1045" s="44"/>
      <c r="CL1045" s="44"/>
      <c r="CM1045" s="44"/>
      <c r="CN1045" s="44"/>
      <c r="CO1045" s="44"/>
      <c r="CP1045" s="44"/>
      <c r="CQ1045" s="44"/>
    </row>
    <row r="1046" spans="80:95" ht="16.5" x14ac:dyDescent="0.2">
      <c r="CB1046" s="44">
        <v>1043</v>
      </c>
      <c r="CC1046" s="18">
        <f t="shared" si="142"/>
        <v>27</v>
      </c>
      <c r="CD1046" s="18">
        <f t="shared" si="143"/>
        <v>1606029</v>
      </c>
      <c r="CE1046" s="44" t="str">
        <f t="shared" si="144"/>
        <v>高级神器3配件3-3级</v>
      </c>
      <c r="CF1046" s="43" t="s">
        <v>1061</v>
      </c>
      <c r="CG1046" s="18">
        <f t="shared" si="145"/>
        <v>3</v>
      </c>
      <c r="CH1046" s="18" t="str">
        <f t="shared" si="146"/>
        <v>金币</v>
      </c>
      <c r="CI1046" s="44"/>
      <c r="CJ1046" s="44"/>
      <c r="CK1046" s="44"/>
      <c r="CL1046" s="44"/>
      <c r="CM1046" s="44"/>
      <c r="CN1046" s="44"/>
      <c r="CO1046" s="44"/>
      <c r="CP1046" s="44"/>
      <c r="CQ1046" s="44"/>
    </row>
    <row r="1047" spans="80:95" ht="16.5" x14ac:dyDescent="0.2">
      <c r="CB1047" s="44">
        <v>1044</v>
      </c>
      <c r="CC1047" s="18">
        <f t="shared" si="142"/>
        <v>27</v>
      </c>
      <c r="CD1047" s="18">
        <f t="shared" si="143"/>
        <v>1606029</v>
      </c>
      <c r="CE1047" s="44" t="str">
        <f t="shared" si="144"/>
        <v>高级神器3配件3-4级</v>
      </c>
      <c r="CF1047" s="43" t="s">
        <v>1061</v>
      </c>
      <c r="CG1047" s="18">
        <f t="shared" si="145"/>
        <v>4</v>
      </c>
      <c r="CH1047" s="18" t="str">
        <f t="shared" si="146"/>
        <v>金币</v>
      </c>
      <c r="CI1047" s="44"/>
      <c r="CJ1047" s="44"/>
      <c r="CK1047" s="44"/>
      <c r="CL1047" s="44"/>
      <c r="CM1047" s="44"/>
      <c r="CN1047" s="44"/>
      <c r="CO1047" s="44"/>
      <c r="CP1047" s="44"/>
      <c r="CQ1047" s="44"/>
    </row>
    <row r="1048" spans="80:95" ht="16.5" x14ac:dyDescent="0.2">
      <c r="CB1048" s="44">
        <v>1045</v>
      </c>
      <c r="CC1048" s="18">
        <f t="shared" si="142"/>
        <v>27</v>
      </c>
      <c r="CD1048" s="18">
        <f t="shared" si="143"/>
        <v>1606029</v>
      </c>
      <c r="CE1048" s="44" t="str">
        <f t="shared" si="144"/>
        <v>高级神器3配件3-5级</v>
      </c>
      <c r="CF1048" s="43" t="s">
        <v>1061</v>
      </c>
      <c r="CG1048" s="18">
        <f t="shared" si="145"/>
        <v>5</v>
      </c>
      <c r="CH1048" s="18" t="str">
        <f t="shared" si="146"/>
        <v>金币</v>
      </c>
      <c r="CI1048" s="44"/>
      <c r="CJ1048" s="44"/>
      <c r="CK1048" s="44"/>
      <c r="CL1048" s="44"/>
      <c r="CM1048" s="44"/>
      <c r="CN1048" s="44"/>
      <c r="CO1048" s="44"/>
      <c r="CP1048" s="44"/>
      <c r="CQ1048" s="44"/>
    </row>
    <row r="1049" spans="80:95" ht="16.5" x14ac:dyDescent="0.2">
      <c r="CB1049" s="44">
        <v>1046</v>
      </c>
      <c r="CC1049" s="18">
        <f t="shared" si="142"/>
        <v>27</v>
      </c>
      <c r="CD1049" s="18">
        <f t="shared" si="143"/>
        <v>1606029</v>
      </c>
      <c r="CE1049" s="44" t="str">
        <f t="shared" si="144"/>
        <v>高级神器3配件3-6级</v>
      </c>
      <c r="CF1049" s="43" t="s">
        <v>1061</v>
      </c>
      <c r="CG1049" s="18">
        <f t="shared" si="145"/>
        <v>6</v>
      </c>
      <c r="CH1049" s="18" t="str">
        <f t="shared" si="146"/>
        <v>金币</v>
      </c>
      <c r="CI1049" s="44"/>
      <c r="CJ1049" s="44"/>
      <c r="CK1049" s="44"/>
      <c r="CL1049" s="44"/>
      <c r="CM1049" s="44"/>
      <c r="CN1049" s="44"/>
      <c r="CO1049" s="44"/>
      <c r="CP1049" s="44"/>
      <c r="CQ1049" s="44"/>
    </row>
    <row r="1050" spans="80:95" ht="16.5" x14ac:dyDescent="0.2">
      <c r="CB1050" s="44">
        <v>1047</v>
      </c>
      <c r="CC1050" s="18">
        <f t="shared" si="142"/>
        <v>27</v>
      </c>
      <c r="CD1050" s="18">
        <f t="shared" si="143"/>
        <v>1606029</v>
      </c>
      <c r="CE1050" s="44" t="str">
        <f t="shared" si="144"/>
        <v>高级神器3配件3-7级</v>
      </c>
      <c r="CF1050" s="43" t="s">
        <v>1061</v>
      </c>
      <c r="CG1050" s="18">
        <f t="shared" si="145"/>
        <v>7</v>
      </c>
      <c r="CH1050" s="18" t="str">
        <f t="shared" si="146"/>
        <v>金币</v>
      </c>
      <c r="CI1050" s="44"/>
      <c r="CJ1050" s="44"/>
      <c r="CK1050" s="44"/>
      <c r="CL1050" s="44"/>
      <c r="CM1050" s="44"/>
      <c r="CN1050" s="44"/>
      <c r="CO1050" s="44"/>
      <c r="CP1050" s="44"/>
      <c r="CQ1050" s="44"/>
    </row>
    <row r="1051" spans="80:95" ht="16.5" x14ac:dyDescent="0.2">
      <c r="CB1051" s="44">
        <v>1048</v>
      </c>
      <c r="CC1051" s="18">
        <f t="shared" si="142"/>
        <v>27</v>
      </c>
      <c r="CD1051" s="18">
        <f t="shared" si="143"/>
        <v>1606029</v>
      </c>
      <c r="CE1051" s="44" t="str">
        <f t="shared" si="144"/>
        <v>高级神器3配件3-8级</v>
      </c>
      <c r="CF1051" s="43" t="s">
        <v>1061</v>
      </c>
      <c r="CG1051" s="18">
        <f t="shared" si="145"/>
        <v>8</v>
      </c>
      <c r="CH1051" s="18" t="str">
        <f t="shared" si="146"/>
        <v>金币</v>
      </c>
      <c r="CI1051" s="44"/>
      <c r="CJ1051" s="44"/>
      <c r="CK1051" s="44"/>
      <c r="CL1051" s="44"/>
      <c r="CM1051" s="44"/>
      <c r="CN1051" s="44"/>
      <c r="CO1051" s="44"/>
      <c r="CP1051" s="44"/>
      <c r="CQ1051" s="44"/>
    </row>
    <row r="1052" spans="80:95" ht="16.5" x14ac:dyDescent="0.2">
      <c r="CB1052" s="44">
        <v>1049</v>
      </c>
      <c r="CC1052" s="18">
        <f t="shared" si="142"/>
        <v>27</v>
      </c>
      <c r="CD1052" s="18">
        <f t="shared" si="143"/>
        <v>1606029</v>
      </c>
      <c r="CE1052" s="44" t="str">
        <f t="shared" si="144"/>
        <v>高级神器3配件3-9级</v>
      </c>
      <c r="CF1052" s="43" t="s">
        <v>1061</v>
      </c>
      <c r="CG1052" s="18">
        <f t="shared" si="145"/>
        <v>9</v>
      </c>
      <c r="CH1052" s="18" t="str">
        <f t="shared" si="146"/>
        <v>金币</v>
      </c>
      <c r="CI1052" s="44"/>
      <c r="CJ1052" s="44"/>
      <c r="CK1052" s="44"/>
      <c r="CL1052" s="44"/>
      <c r="CM1052" s="44"/>
      <c r="CN1052" s="44"/>
      <c r="CO1052" s="44"/>
      <c r="CP1052" s="44"/>
      <c r="CQ1052" s="44"/>
    </row>
    <row r="1053" spans="80:95" ht="16.5" x14ac:dyDescent="0.2">
      <c r="CB1053" s="44">
        <v>1050</v>
      </c>
      <c r="CC1053" s="18">
        <f t="shared" si="142"/>
        <v>27</v>
      </c>
      <c r="CD1053" s="18">
        <f t="shared" si="143"/>
        <v>1606029</v>
      </c>
      <c r="CE1053" s="44" t="str">
        <f t="shared" si="144"/>
        <v>高级神器3配件3-10级</v>
      </c>
      <c r="CF1053" s="43" t="s">
        <v>1061</v>
      </c>
      <c r="CG1053" s="18">
        <f t="shared" si="145"/>
        <v>10</v>
      </c>
      <c r="CH1053" s="18" t="str">
        <f t="shared" si="146"/>
        <v>金币</v>
      </c>
      <c r="CI1053" s="44"/>
      <c r="CJ1053" s="44"/>
      <c r="CK1053" s="44"/>
      <c r="CL1053" s="44"/>
      <c r="CM1053" s="44"/>
      <c r="CN1053" s="44"/>
      <c r="CO1053" s="44"/>
      <c r="CP1053" s="44"/>
      <c r="CQ1053" s="44"/>
    </row>
    <row r="1054" spans="80:95" ht="16.5" x14ac:dyDescent="0.2">
      <c r="CB1054" s="44">
        <v>1051</v>
      </c>
      <c r="CC1054" s="18">
        <f t="shared" si="142"/>
        <v>27</v>
      </c>
      <c r="CD1054" s="18">
        <f t="shared" si="143"/>
        <v>1606029</v>
      </c>
      <c r="CE1054" s="44" t="str">
        <f t="shared" si="144"/>
        <v>高级神器3配件3-11级</v>
      </c>
      <c r="CF1054" s="43" t="s">
        <v>1061</v>
      </c>
      <c r="CG1054" s="18">
        <f t="shared" si="145"/>
        <v>11</v>
      </c>
      <c r="CH1054" s="18" t="str">
        <f t="shared" si="146"/>
        <v>金币</v>
      </c>
      <c r="CI1054" s="44"/>
      <c r="CJ1054" s="44"/>
      <c r="CK1054" s="44"/>
      <c r="CL1054" s="44"/>
      <c r="CM1054" s="44"/>
      <c r="CN1054" s="44"/>
      <c r="CO1054" s="44"/>
      <c r="CP1054" s="44"/>
      <c r="CQ1054" s="44"/>
    </row>
    <row r="1055" spans="80:95" ht="16.5" x14ac:dyDescent="0.2">
      <c r="CB1055" s="44">
        <v>1052</v>
      </c>
      <c r="CC1055" s="18">
        <f t="shared" si="142"/>
        <v>27</v>
      </c>
      <c r="CD1055" s="18">
        <f t="shared" si="143"/>
        <v>1606029</v>
      </c>
      <c r="CE1055" s="44" t="str">
        <f t="shared" si="144"/>
        <v>高级神器3配件3-12级</v>
      </c>
      <c r="CF1055" s="43" t="s">
        <v>1061</v>
      </c>
      <c r="CG1055" s="18">
        <f t="shared" si="145"/>
        <v>12</v>
      </c>
      <c r="CH1055" s="18" t="str">
        <f t="shared" si="146"/>
        <v>金币</v>
      </c>
      <c r="CI1055" s="44"/>
      <c r="CJ1055" s="44"/>
      <c r="CK1055" s="44"/>
      <c r="CL1055" s="44"/>
      <c r="CM1055" s="44"/>
      <c r="CN1055" s="44"/>
      <c r="CO1055" s="44"/>
      <c r="CP1055" s="44"/>
      <c r="CQ1055" s="44"/>
    </row>
    <row r="1056" spans="80:95" ht="16.5" x14ac:dyDescent="0.2">
      <c r="CB1056" s="44">
        <v>1053</v>
      </c>
      <c r="CC1056" s="18">
        <f t="shared" si="142"/>
        <v>27</v>
      </c>
      <c r="CD1056" s="18">
        <f t="shared" si="143"/>
        <v>1606029</v>
      </c>
      <c r="CE1056" s="44" t="str">
        <f t="shared" si="144"/>
        <v>高级神器3配件3-13级</v>
      </c>
      <c r="CF1056" s="43" t="s">
        <v>1061</v>
      </c>
      <c r="CG1056" s="18">
        <f t="shared" si="145"/>
        <v>13</v>
      </c>
      <c r="CH1056" s="18" t="str">
        <f t="shared" si="146"/>
        <v>金币</v>
      </c>
      <c r="CI1056" s="44"/>
      <c r="CJ1056" s="44"/>
      <c r="CK1056" s="44"/>
      <c r="CL1056" s="44"/>
      <c r="CM1056" s="44"/>
      <c r="CN1056" s="44"/>
      <c r="CO1056" s="44"/>
      <c r="CP1056" s="44"/>
      <c r="CQ1056" s="44"/>
    </row>
    <row r="1057" spans="80:95" ht="16.5" x14ac:dyDescent="0.2">
      <c r="CB1057" s="44">
        <v>1054</v>
      </c>
      <c r="CC1057" s="18">
        <f t="shared" si="142"/>
        <v>27</v>
      </c>
      <c r="CD1057" s="18">
        <f t="shared" si="143"/>
        <v>1606029</v>
      </c>
      <c r="CE1057" s="44" t="str">
        <f t="shared" si="144"/>
        <v>高级神器3配件3-14级</v>
      </c>
      <c r="CF1057" s="43" t="s">
        <v>1061</v>
      </c>
      <c r="CG1057" s="18">
        <f t="shared" si="145"/>
        <v>14</v>
      </c>
      <c r="CH1057" s="18" t="str">
        <f t="shared" si="146"/>
        <v>金币</v>
      </c>
      <c r="CI1057" s="44"/>
      <c r="CJ1057" s="44"/>
      <c r="CK1057" s="44"/>
      <c r="CL1057" s="44"/>
      <c r="CM1057" s="44"/>
      <c r="CN1057" s="44"/>
      <c r="CO1057" s="44"/>
      <c r="CP1057" s="44"/>
      <c r="CQ1057" s="44"/>
    </row>
    <row r="1058" spans="80:95" ht="16.5" x14ac:dyDescent="0.2">
      <c r="CB1058" s="44">
        <v>1055</v>
      </c>
      <c r="CC1058" s="18">
        <f t="shared" si="142"/>
        <v>27</v>
      </c>
      <c r="CD1058" s="18">
        <f t="shared" si="143"/>
        <v>1606029</v>
      </c>
      <c r="CE1058" s="44" t="str">
        <f t="shared" si="144"/>
        <v>高级神器3配件3-15级</v>
      </c>
      <c r="CF1058" s="43" t="s">
        <v>1061</v>
      </c>
      <c r="CG1058" s="18">
        <f t="shared" si="145"/>
        <v>15</v>
      </c>
      <c r="CH1058" s="18" t="str">
        <f t="shared" si="146"/>
        <v>金币</v>
      </c>
      <c r="CI1058" s="44"/>
      <c r="CJ1058" s="44"/>
      <c r="CK1058" s="44"/>
      <c r="CL1058" s="44"/>
      <c r="CM1058" s="44"/>
      <c r="CN1058" s="44"/>
      <c r="CO1058" s="44"/>
      <c r="CP1058" s="44"/>
      <c r="CQ1058" s="44"/>
    </row>
    <row r="1059" spans="80:95" ht="16.5" x14ac:dyDescent="0.2">
      <c r="CB1059" s="44">
        <v>1056</v>
      </c>
      <c r="CC1059" s="18">
        <f t="shared" si="142"/>
        <v>27</v>
      </c>
      <c r="CD1059" s="18">
        <f t="shared" si="143"/>
        <v>1606029</v>
      </c>
      <c r="CE1059" s="44" t="str">
        <f t="shared" si="144"/>
        <v>高级神器3配件3-16级</v>
      </c>
      <c r="CF1059" s="43" t="s">
        <v>1061</v>
      </c>
      <c r="CG1059" s="18">
        <f t="shared" si="145"/>
        <v>16</v>
      </c>
      <c r="CH1059" s="18" t="str">
        <f t="shared" si="146"/>
        <v>金币</v>
      </c>
      <c r="CI1059" s="44"/>
      <c r="CJ1059" s="44"/>
      <c r="CK1059" s="44"/>
      <c r="CL1059" s="44"/>
      <c r="CM1059" s="44"/>
      <c r="CN1059" s="44"/>
      <c r="CO1059" s="44"/>
      <c r="CP1059" s="44"/>
      <c r="CQ1059" s="44"/>
    </row>
    <row r="1060" spans="80:95" ht="16.5" x14ac:dyDescent="0.2">
      <c r="CB1060" s="44">
        <v>1057</v>
      </c>
      <c r="CC1060" s="18">
        <f t="shared" si="142"/>
        <v>27</v>
      </c>
      <c r="CD1060" s="18">
        <f t="shared" si="143"/>
        <v>1606029</v>
      </c>
      <c r="CE1060" s="44" t="str">
        <f t="shared" si="144"/>
        <v>高级神器3配件3-17级</v>
      </c>
      <c r="CF1060" s="43" t="s">
        <v>1061</v>
      </c>
      <c r="CG1060" s="18">
        <f t="shared" si="145"/>
        <v>17</v>
      </c>
      <c r="CH1060" s="18" t="str">
        <f t="shared" si="146"/>
        <v>金币</v>
      </c>
      <c r="CI1060" s="44"/>
      <c r="CJ1060" s="44"/>
      <c r="CK1060" s="44"/>
      <c r="CL1060" s="44"/>
      <c r="CM1060" s="44"/>
      <c r="CN1060" s="44"/>
      <c r="CO1060" s="44"/>
      <c r="CP1060" s="44"/>
      <c r="CQ1060" s="44"/>
    </row>
    <row r="1061" spans="80:95" ht="16.5" x14ac:dyDescent="0.2">
      <c r="CB1061" s="44">
        <v>1058</v>
      </c>
      <c r="CC1061" s="18">
        <f t="shared" si="142"/>
        <v>27</v>
      </c>
      <c r="CD1061" s="18">
        <f t="shared" si="143"/>
        <v>1606029</v>
      </c>
      <c r="CE1061" s="44" t="str">
        <f t="shared" si="144"/>
        <v>高级神器3配件3-18级</v>
      </c>
      <c r="CF1061" s="43" t="s">
        <v>1061</v>
      </c>
      <c r="CG1061" s="18">
        <f t="shared" si="145"/>
        <v>18</v>
      </c>
      <c r="CH1061" s="18" t="str">
        <f t="shared" si="146"/>
        <v>金币</v>
      </c>
      <c r="CI1061" s="44"/>
      <c r="CJ1061" s="44"/>
      <c r="CK1061" s="44"/>
      <c r="CL1061" s="44"/>
      <c r="CM1061" s="44"/>
      <c r="CN1061" s="44"/>
      <c r="CO1061" s="44"/>
      <c r="CP1061" s="44"/>
      <c r="CQ1061" s="44"/>
    </row>
    <row r="1062" spans="80:95" ht="16.5" x14ac:dyDescent="0.2">
      <c r="CB1062" s="44">
        <v>1059</v>
      </c>
      <c r="CC1062" s="18">
        <f t="shared" si="142"/>
        <v>27</v>
      </c>
      <c r="CD1062" s="18">
        <f t="shared" si="143"/>
        <v>1606029</v>
      </c>
      <c r="CE1062" s="44" t="str">
        <f t="shared" si="144"/>
        <v>高级神器3配件3-19级</v>
      </c>
      <c r="CF1062" s="43" t="s">
        <v>1061</v>
      </c>
      <c r="CG1062" s="18">
        <f t="shared" si="145"/>
        <v>19</v>
      </c>
      <c r="CH1062" s="18" t="str">
        <f t="shared" si="146"/>
        <v>金币</v>
      </c>
      <c r="CI1062" s="44"/>
      <c r="CJ1062" s="44"/>
      <c r="CK1062" s="44"/>
      <c r="CL1062" s="44"/>
      <c r="CM1062" s="44"/>
      <c r="CN1062" s="44"/>
      <c r="CO1062" s="44"/>
      <c r="CP1062" s="44"/>
      <c r="CQ1062" s="44"/>
    </row>
    <row r="1063" spans="80:95" ht="16.5" x14ac:dyDescent="0.2">
      <c r="CB1063" s="44">
        <v>1060</v>
      </c>
      <c r="CC1063" s="18">
        <f t="shared" si="142"/>
        <v>27</v>
      </c>
      <c r="CD1063" s="18">
        <f t="shared" si="143"/>
        <v>1606029</v>
      </c>
      <c r="CE1063" s="44" t="str">
        <f t="shared" si="144"/>
        <v>高级神器3配件3-20级</v>
      </c>
      <c r="CF1063" s="43" t="s">
        <v>1061</v>
      </c>
      <c r="CG1063" s="18">
        <f t="shared" si="145"/>
        <v>20</v>
      </c>
      <c r="CH1063" s="18" t="str">
        <f t="shared" si="146"/>
        <v>金币</v>
      </c>
      <c r="CI1063" s="44"/>
      <c r="CJ1063" s="44"/>
      <c r="CK1063" s="44"/>
      <c r="CL1063" s="44"/>
      <c r="CM1063" s="44"/>
      <c r="CN1063" s="44"/>
      <c r="CO1063" s="44"/>
      <c r="CP1063" s="44"/>
      <c r="CQ1063" s="44"/>
    </row>
    <row r="1064" spans="80:95" ht="16.5" x14ac:dyDescent="0.2">
      <c r="CB1064" s="44">
        <v>1061</v>
      </c>
      <c r="CC1064" s="18">
        <f t="shared" si="142"/>
        <v>27</v>
      </c>
      <c r="CD1064" s="18">
        <f t="shared" si="143"/>
        <v>1606029</v>
      </c>
      <c r="CE1064" s="44" t="str">
        <f t="shared" si="144"/>
        <v>高级神器3配件3-21级</v>
      </c>
      <c r="CF1064" s="43" t="s">
        <v>1061</v>
      </c>
      <c r="CG1064" s="18">
        <f t="shared" si="145"/>
        <v>21</v>
      </c>
      <c r="CH1064" s="18" t="str">
        <f t="shared" si="146"/>
        <v>金币</v>
      </c>
      <c r="CI1064" s="44"/>
      <c r="CJ1064" s="44"/>
      <c r="CK1064" s="44"/>
      <c r="CL1064" s="44"/>
      <c r="CM1064" s="44"/>
      <c r="CN1064" s="44"/>
      <c r="CO1064" s="44"/>
      <c r="CP1064" s="44"/>
      <c r="CQ1064" s="44"/>
    </row>
    <row r="1065" spans="80:95" ht="16.5" x14ac:dyDescent="0.2">
      <c r="CB1065" s="44">
        <v>1062</v>
      </c>
      <c r="CC1065" s="18">
        <f t="shared" si="142"/>
        <v>27</v>
      </c>
      <c r="CD1065" s="18">
        <f t="shared" si="143"/>
        <v>1606029</v>
      </c>
      <c r="CE1065" s="44" t="str">
        <f t="shared" si="144"/>
        <v>高级神器3配件3-22级</v>
      </c>
      <c r="CF1065" s="43" t="s">
        <v>1061</v>
      </c>
      <c r="CG1065" s="18">
        <f t="shared" si="145"/>
        <v>22</v>
      </c>
      <c r="CH1065" s="18" t="str">
        <f t="shared" si="146"/>
        <v>金币</v>
      </c>
      <c r="CI1065" s="44"/>
      <c r="CJ1065" s="44"/>
      <c r="CK1065" s="44"/>
      <c r="CL1065" s="44"/>
      <c r="CM1065" s="44"/>
      <c r="CN1065" s="44"/>
      <c r="CO1065" s="44"/>
      <c r="CP1065" s="44"/>
      <c r="CQ1065" s="44"/>
    </row>
    <row r="1066" spans="80:95" ht="16.5" x14ac:dyDescent="0.2">
      <c r="CB1066" s="44">
        <v>1063</v>
      </c>
      <c r="CC1066" s="18">
        <f t="shared" si="142"/>
        <v>27</v>
      </c>
      <c r="CD1066" s="18">
        <f t="shared" si="143"/>
        <v>1606029</v>
      </c>
      <c r="CE1066" s="44" t="str">
        <f t="shared" si="144"/>
        <v>高级神器3配件3-23级</v>
      </c>
      <c r="CF1066" s="43" t="s">
        <v>1061</v>
      </c>
      <c r="CG1066" s="18">
        <f t="shared" si="145"/>
        <v>23</v>
      </c>
      <c r="CH1066" s="18" t="str">
        <f t="shared" si="146"/>
        <v>金币</v>
      </c>
      <c r="CI1066" s="44"/>
      <c r="CJ1066" s="44"/>
      <c r="CK1066" s="44"/>
      <c r="CL1066" s="44"/>
      <c r="CM1066" s="44"/>
      <c r="CN1066" s="44"/>
      <c r="CO1066" s="44"/>
      <c r="CP1066" s="44"/>
      <c r="CQ1066" s="44"/>
    </row>
    <row r="1067" spans="80:95" ht="16.5" x14ac:dyDescent="0.2">
      <c r="CB1067" s="44">
        <v>1064</v>
      </c>
      <c r="CC1067" s="18">
        <f t="shared" si="142"/>
        <v>27</v>
      </c>
      <c r="CD1067" s="18">
        <f t="shared" si="143"/>
        <v>1606029</v>
      </c>
      <c r="CE1067" s="44" t="str">
        <f t="shared" si="144"/>
        <v>高级神器3配件3-24级</v>
      </c>
      <c r="CF1067" s="43" t="s">
        <v>1061</v>
      </c>
      <c r="CG1067" s="18">
        <f t="shared" si="145"/>
        <v>24</v>
      </c>
      <c r="CH1067" s="18" t="str">
        <f t="shared" si="146"/>
        <v>金币</v>
      </c>
      <c r="CI1067" s="44"/>
      <c r="CJ1067" s="44"/>
      <c r="CK1067" s="44"/>
      <c r="CL1067" s="44"/>
      <c r="CM1067" s="44"/>
      <c r="CN1067" s="44"/>
      <c r="CO1067" s="44"/>
      <c r="CP1067" s="44"/>
      <c r="CQ1067" s="44"/>
    </row>
    <row r="1068" spans="80:95" ht="16.5" x14ac:dyDescent="0.2">
      <c r="CB1068" s="44">
        <v>1065</v>
      </c>
      <c r="CC1068" s="18">
        <f t="shared" si="142"/>
        <v>27</v>
      </c>
      <c r="CD1068" s="18">
        <f t="shared" si="143"/>
        <v>1606029</v>
      </c>
      <c r="CE1068" s="44" t="str">
        <f t="shared" si="144"/>
        <v>高级神器3配件3-25级</v>
      </c>
      <c r="CF1068" s="43" t="s">
        <v>1061</v>
      </c>
      <c r="CG1068" s="18">
        <f t="shared" si="145"/>
        <v>25</v>
      </c>
      <c r="CH1068" s="18" t="str">
        <f t="shared" si="146"/>
        <v>金币</v>
      </c>
      <c r="CI1068" s="44"/>
      <c r="CJ1068" s="44"/>
      <c r="CK1068" s="44"/>
      <c r="CL1068" s="44"/>
      <c r="CM1068" s="44"/>
      <c r="CN1068" s="44"/>
      <c r="CO1068" s="44"/>
      <c r="CP1068" s="44"/>
      <c r="CQ1068" s="44"/>
    </row>
    <row r="1069" spans="80:95" ht="16.5" x14ac:dyDescent="0.2">
      <c r="CB1069" s="44">
        <v>1066</v>
      </c>
      <c r="CC1069" s="18">
        <f t="shared" si="142"/>
        <v>27</v>
      </c>
      <c r="CD1069" s="18">
        <f t="shared" si="143"/>
        <v>1606029</v>
      </c>
      <c r="CE1069" s="44" t="str">
        <f t="shared" si="144"/>
        <v>高级神器3配件3-26级</v>
      </c>
      <c r="CF1069" s="43" t="s">
        <v>1061</v>
      </c>
      <c r="CG1069" s="18">
        <f t="shared" si="145"/>
        <v>26</v>
      </c>
      <c r="CH1069" s="18" t="str">
        <f t="shared" si="146"/>
        <v>金币</v>
      </c>
      <c r="CI1069" s="44"/>
      <c r="CJ1069" s="44"/>
      <c r="CK1069" s="44"/>
      <c r="CL1069" s="44"/>
      <c r="CM1069" s="44"/>
      <c r="CN1069" s="44"/>
      <c r="CO1069" s="44"/>
      <c r="CP1069" s="44"/>
      <c r="CQ1069" s="44"/>
    </row>
    <row r="1070" spans="80:95" ht="16.5" x14ac:dyDescent="0.2">
      <c r="CB1070" s="44">
        <v>1067</v>
      </c>
      <c r="CC1070" s="18">
        <f t="shared" si="142"/>
        <v>27</v>
      </c>
      <c r="CD1070" s="18">
        <f t="shared" si="143"/>
        <v>1606029</v>
      </c>
      <c r="CE1070" s="44" t="str">
        <f t="shared" si="144"/>
        <v>高级神器3配件3-27级</v>
      </c>
      <c r="CF1070" s="43" t="s">
        <v>1061</v>
      </c>
      <c r="CG1070" s="18">
        <f t="shared" si="145"/>
        <v>27</v>
      </c>
      <c r="CH1070" s="18" t="str">
        <f t="shared" si="146"/>
        <v>金币</v>
      </c>
      <c r="CI1070" s="44"/>
      <c r="CJ1070" s="44"/>
      <c r="CK1070" s="44"/>
      <c r="CL1070" s="44"/>
      <c r="CM1070" s="44"/>
      <c r="CN1070" s="44"/>
      <c r="CO1070" s="44"/>
      <c r="CP1070" s="44"/>
      <c r="CQ1070" s="44"/>
    </row>
    <row r="1071" spans="80:95" ht="16.5" x14ac:dyDescent="0.2">
      <c r="CB1071" s="44">
        <v>1068</v>
      </c>
      <c r="CC1071" s="18">
        <f t="shared" si="142"/>
        <v>27</v>
      </c>
      <c r="CD1071" s="18">
        <f t="shared" si="143"/>
        <v>1606029</v>
      </c>
      <c r="CE1071" s="44" t="str">
        <f t="shared" si="144"/>
        <v>高级神器3配件3-28级</v>
      </c>
      <c r="CF1071" s="43" t="s">
        <v>1061</v>
      </c>
      <c r="CG1071" s="18">
        <f t="shared" si="145"/>
        <v>28</v>
      </c>
      <c r="CH1071" s="18" t="str">
        <f t="shared" si="146"/>
        <v>金币</v>
      </c>
      <c r="CI1071" s="44"/>
      <c r="CJ1071" s="44"/>
      <c r="CK1071" s="44"/>
      <c r="CL1071" s="44"/>
      <c r="CM1071" s="44"/>
      <c r="CN1071" s="44"/>
      <c r="CO1071" s="44"/>
      <c r="CP1071" s="44"/>
      <c r="CQ1071" s="44"/>
    </row>
    <row r="1072" spans="80:95" ht="16.5" x14ac:dyDescent="0.2">
      <c r="CB1072" s="44">
        <v>1069</v>
      </c>
      <c r="CC1072" s="18">
        <f t="shared" si="142"/>
        <v>27</v>
      </c>
      <c r="CD1072" s="18">
        <f t="shared" si="143"/>
        <v>1606029</v>
      </c>
      <c r="CE1072" s="44" t="str">
        <f t="shared" si="144"/>
        <v>高级神器3配件3-29级</v>
      </c>
      <c r="CF1072" s="43" t="s">
        <v>1061</v>
      </c>
      <c r="CG1072" s="18">
        <f t="shared" si="145"/>
        <v>29</v>
      </c>
      <c r="CH1072" s="18" t="str">
        <f t="shared" si="146"/>
        <v>金币</v>
      </c>
      <c r="CI1072" s="44"/>
      <c r="CJ1072" s="44"/>
      <c r="CK1072" s="44"/>
      <c r="CL1072" s="44"/>
      <c r="CM1072" s="44"/>
      <c r="CN1072" s="44"/>
      <c r="CO1072" s="44"/>
      <c r="CP1072" s="44"/>
      <c r="CQ1072" s="44"/>
    </row>
    <row r="1073" spans="80:95" ht="16.5" x14ac:dyDescent="0.2">
      <c r="CB1073" s="44">
        <v>1070</v>
      </c>
      <c r="CC1073" s="18">
        <f t="shared" si="142"/>
        <v>27</v>
      </c>
      <c r="CD1073" s="18">
        <f t="shared" si="143"/>
        <v>1606029</v>
      </c>
      <c r="CE1073" s="44" t="str">
        <f t="shared" si="144"/>
        <v>高级神器3配件3-30级</v>
      </c>
      <c r="CF1073" s="43" t="s">
        <v>1061</v>
      </c>
      <c r="CG1073" s="18">
        <f t="shared" si="145"/>
        <v>30</v>
      </c>
      <c r="CH1073" s="18" t="str">
        <f t="shared" si="146"/>
        <v>金币</v>
      </c>
      <c r="CI1073" s="44"/>
      <c r="CJ1073" s="44"/>
      <c r="CK1073" s="44"/>
      <c r="CL1073" s="44"/>
      <c r="CM1073" s="44"/>
      <c r="CN1073" s="44"/>
      <c r="CO1073" s="44"/>
      <c r="CP1073" s="44"/>
      <c r="CQ1073" s="44"/>
    </row>
    <row r="1074" spans="80:95" ht="16.5" x14ac:dyDescent="0.2">
      <c r="CB1074" s="44">
        <v>1071</v>
      </c>
      <c r="CC1074" s="18">
        <f t="shared" si="142"/>
        <v>27</v>
      </c>
      <c r="CD1074" s="18">
        <f t="shared" si="143"/>
        <v>1606029</v>
      </c>
      <c r="CE1074" s="44" t="str">
        <f t="shared" si="144"/>
        <v>高级神器3配件3-31级</v>
      </c>
      <c r="CF1074" s="43" t="s">
        <v>1061</v>
      </c>
      <c r="CG1074" s="18">
        <f t="shared" si="145"/>
        <v>31</v>
      </c>
      <c r="CH1074" s="18" t="str">
        <f t="shared" si="146"/>
        <v>金币</v>
      </c>
      <c r="CI1074" s="44"/>
      <c r="CJ1074" s="44"/>
      <c r="CK1074" s="44"/>
      <c r="CL1074" s="44"/>
      <c r="CM1074" s="44"/>
      <c r="CN1074" s="44"/>
      <c r="CO1074" s="44"/>
      <c r="CP1074" s="44"/>
      <c r="CQ1074" s="44"/>
    </row>
    <row r="1075" spans="80:95" ht="16.5" x14ac:dyDescent="0.2">
      <c r="CB1075" s="44">
        <v>1072</v>
      </c>
      <c r="CC1075" s="18">
        <f t="shared" si="142"/>
        <v>27</v>
      </c>
      <c r="CD1075" s="18">
        <f t="shared" si="143"/>
        <v>1606029</v>
      </c>
      <c r="CE1075" s="44" t="str">
        <f t="shared" si="144"/>
        <v>高级神器3配件3-32级</v>
      </c>
      <c r="CF1075" s="43" t="s">
        <v>1061</v>
      </c>
      <c r="CG1075" s="18">
        <f t="shared" si="145"/>
        <v>32</v>
      </c>
      <c r="CH1075" s="18" t="str">
        <f t="shared" si="146"/>
        <v>金币</v>
      </c>
      <c r="CI1075" s="44"/>
      <c r="CJ1075" s="44"/>
      <c r="CK1075" s="44"/>
      <c r="CL1075" s="44"/>
      <c r="CM1075" s="44"/>
      <c r="CN1075" s="44"/>
      <c r="CO1075" s="44"/>
      <c r="CP1075" s="44"/>
      <c r="CQ1075" s="44"/>
    </row>
    <row r="1076" spans="80:95" ht="16.5" x14ac:dyDescent="0.2">
      <c r="CB1076" s="44">
        <v>1073</v>
      </c>
      <c r="CC1076" s="18">
        <f t="shared" si="142"/>
        <v>27</v>
      </c>
      <c r="CD1076" s="18">
        <f t="shared" si="143"/>
        <v>1606029</v>
      </c>
      <c r="CE1076" s="44" t="str">
        <f t="shared" si="144"/>
        <v>高级神器3配件3-33级</v>
      </c>
      <c r="CF1076" s="43" t="s">
        <v>1061</v>
      </c>
      <c r="CG1076" s="18">
        <f t="shared" si="145"/>
        <v>33</v>
      </c>
      <c r="CH1076" s="18" t="str">
        <f t="shared" si="146"/>
        <v>金币</v>
      </c>
      <c r="CI1076" s="44"/>
      <c r="CJ1076" s="44"/>
      <c r="CK1076" s="44"/>
      <c r="CL1076" s="44"/>
      <c r="CM1076" s="44"/>
      <c r="CN1076" s="44"/>
      <c r="CO1076" s="44"/>
      <c r="CP1076" s="44"/>
      <c r="CQ1076" s="44"/>
    </row>
    <row r="1077" spans="80:95" ht="16.5" x14ac:dyDescent="0.2">
      <c r="CB1077" s="44">
        <v>1074</v>
      </c>
      <c r="CC1077" s="18">
        <f t="shared" si="142"/>
        <v>27</v>
      </c>
      <c r="CD1077" s="18">
        <f t="shared" si="143"/>
        <v>1606029</v>
      </c>
      <c r="CE1077" s="44" t="str">
        <f t="shared" si="144"/>
        <v>高级神器3配件3-34级</v>
      </c>
      <c r="CF1077" s="43" t="s">
        <v>1061</v>
      </c>
      <c r="CG1077" s="18">
        <f t="shared" si="145"/>
        <v>34</v>
      </c>
      <c r="CH1077" s="18" t="str">
        <f t="shared" si="146"/>
        <v>金币</v>
      </c>
      <c r="CI1077" s="44"/>
      <c r="CJ1077" s="44"/>
      <c r="CK1077" s="44"/>
      <c r="CL1077" s="44"/>
      <c r="CM1077" s="44"/>
      <c r="CN1077" s="44"/>
      <c r="CO1077" s="44"/>
      <c r="CP1077" s="44"/>
      <c r="CQ1077" s="44"/>
    </row>
    <row r="1078" spans="80:95" ht="16.5" x14ac:dyDescent="0.2">
      <c r="CB1078" s="44">
        <v>1075</v>
      </c>
      <c r="CC1078" s="18">
        <f t="shared" si="142"/>
        <v>27</v>
      </c>
      <c r="CD1078" s="18">
        <f t="shared" si="143"/>
        <v>1606029</v>
      </c>
      <c r="CE1078" s="44" t="str">
        <f t="shared" si="144"/>
        <v>高级神器3配件3-35级</v>
      </c>
      <c r="CF1078" s="43" t="s">
        <v>1061</v>
      </c>
      <c r="CG1078" s="18">
        <f t="shared" si="145"/>
        <v>35</v>
      </c>
      <c r="CH1078" s="18" t="str">
        <f t="shared" si="146"/>
        <v>金币</v>
      </c>
      <c r="CI1078" s="44"/>
      <c r="CJ1078" s="44"/>
      <c r="CK1078" s="44"/>
      <c r="CL1078" s="44"/>
      <c r="CM1078" s="44"/>
      <c r="CN1078" s="44"/>
      <c r="CO1078" s="44"/>
      <c r="CP1078" s="44"/>
      <c r="CQ1078" s="44"/>
    </row>
    <row r="1079" spans="80:95" ht="16.5" x14ac:dyDescent="0.2">
      <c r="CB1079" s="44">
        <v>1076</v>
      </c>
      <c r="CC1079" s="18">
        <f t="shared" si="142"/>
        <v>27</v>
      </c>
      <c r="CD1079" s="18">
        <f t="shared" si="143"/>
        <v>1606029</v>
      </c>
      <c r="CE1079" s="44" t="str">
        <f t="shared" si="144"/>
        <v>高级神器3配件3-36级</v>
      </c>
      <c r="CF1079" s="43" t="s">
        <v>1061</v>
      </c>
      <c r="CG1079" s="18">
        <f t="shared" si="145"/>
        <v>36</v>
      </c>
      <c r="CH1079" s="18" t="str">
        <f t="shared" si="146"/>
        <v>金币</v>
      </c>
      <c r="CI1079" s="44"/>
      <c r="CJ1079" s="44"/>
      <c r="CK1079" s="44"/>
      <c r="CL1079" s="44"/>
      <c r="CM1079" s="44"/>
      <c r="CN1079" s="44"/>
      <c r="CO1079" s="44"/>
      <c r="CP1079" s="44"/>
      <c r="CQ1079" s="44"/>
    </row>
    <row r="1080" spans="80:95" ht="16.5" x14ac:dyDescent="0.2">
      <c r="CB1080" s="44">
        <v>1077</v>
      </c>
      <c r="CC1080" s="18">
        <f t="shared" si="142"/>
        <v>27</v>
      </c>
      <c r="CD1080" s="18">
        <f t="shared" si="143"/>
        <v>1606029</v>
      </c>
      <c r="CE1080" s="44" t="str">
        <f t="shared" si="144"/>
        <v>高级神器3配件3-37级</v>
      </c>
      <c r="CF1080" s="43" t="s">
        <v>1061</v>
      </c>
      <c r="CG1080" s="18">
        <f t="shared" si="145"/>
        <v>37</v>
      </c>
      <c r="CH1080" s="18" t="str">
        <f t="shared" si="146"/>
        <v>金币</v>
      </c>
      <c r="CI1080" s="44"/>
      <c r="CJ1080" s="44"/>
      <c r="CK1080" s="44"/>
      <c r="CL1080" s="44"/>
      <c r="CM1080" s="44"/>
      <c r="CN1080" s="44"/>
      <c r="CO1080" s="44"/>
      <c r="CP1080" s="44"/>
      <c r="CQ1080" s="44"/>
    </row>
    <row r="1081" spans="80:95" ht="16.5" x14ac:dyDescent="0.2">
      <c r="CB1081" s="44">
        <v>1078</v>
      </c>
      <c r="CC1081" s="18">
        <f t="shared" si="142"/>
        <v>27</v>
      </c>
      <c r="CD1081" s="18">
        <f t="shared" si="143"/>
        <v>1606029</v>
      </c>
      <c r="CE1081" s="44" t="str">
        <f t="shared" si="144"/>
        <v>高级神器3配件3-38级</v>
      </c>
      <c r="CF1081" s="43" t="s">
        <v>1061</v>
      </c>
      <c r="CG1081" s="18">
        <f t="shared" si="145"/>
        <v>38</v>
      </c>
      <c r="CH1081" s="18" t="str">
        <f t="shared" si="146"/>
        <v>金币</v>
      </c>
      <c r="CI1081" s="44"/>
      <c r="CJ1081" s="44"/>
      <c r="CK1081" s="44"/>
      <c r="CL1081" s="44"/>
      <c r="CM1081" s="44"/>
      <c r="CN1081" s="44"/>
      <c r="CO1081" s="44"/>
      <c r="CP1081" s="44"/>
      <c r="CQ1081" s="44"/>
    </row>
    <row r="1082" spans="80:95" ht="16.5" x14ac:dyDescent="0.2">
      <c r="CB1082" s="44">
        <v>1079</v>
      </c>
      <c r="CC1082" s="18">
        <f t="shared" si="142"/>
        <v>27</v>
      </c>
      <c r="CD1082" s="18">
        <f t="shared" si="143"/>
        <v>1606029</v>
      </c>
      <c r="CE1082" s="44" t="str">
        <f t="shared" si="144"/>
        <v>高级神器3配件3-39级</v>
      </c>
      <c r="CF1082" s="43" t="s">
        <v>1061</v>
      </c>
      <c r="CG1082" s="18">
        <f t="shared" si="145"/>
        <v>39</v>
      </c>
      <c r="CH1082" s="18" t="str">
        <f t="shared" si="146"/>
        <v>金币</v>
      </c>
      <c r="CI1082" s="44"/>
      <c r="CJ1082" s="44"/>
      <c r="CK1082" s="44"/>
      <c r="CL1082" s="44"/>
      <c r="CM1082" s="44"/>
      <c r="CN1082" s="44"/>
      <c r="CO1082" s="44"/>
      <c r="CP1082" s="44"/>
      <c r="CQ1082" s="44"/>
    </row>
    <row r="1083" spans="80:95" ht="16.5" x14ac:dyDescent="0.2">
      <c r="CB1083" s="44">
        <v>1080</v>
      </c>
      <c r="CC1083" s="18">
        <f t="shared" si="142"/>
        <v>27</v>
      </c>
      <c r="CD1083" s="18">
        <f t="shared" si="143"/>
        <v>1606029</v>
      </c>
      <c r="CE1083" s="44" t="str">
        <f t="shared" si="144"/>
        <v>高级神器3配件3-40级</v>
      </c>
      <c r="CF1083" s="43" t="s">
        <v>1061</v>
      </c>
      <c r="CG1083" s="18">
        <f t="shared" si="145"/>
        <v>40</v>
      </c>
      <c r="CH1083" s="18" t="str">
        <f t="shared" si="146"/>
        <v>金币</v>
      </c>
      <c r="CI1083" s="44"/>
      <c r="CJ1083" s="44"/>
      <c r="CK1083" s="44"/>
      <c r="CL1083" s="44"/>
      <c r="CM1083" s="44"/>
      <c r="CN1083" s="44"/>
      <c r="CO1083" s="44"/>
      <c r="CP1083" s="44"/>
      <c r="CQ1083" s="44"/>
    </row>
    <row r="1084" spans="80:95" ht="16.5" x14ac:dyDescent="0.2">
      <c r="CB1084" s="44">
        <v>1081</v>
      </c>
      <c r="CC1084" s="18">
        <f t="shared" si="142"/>
        <v>28</v>
      </c>
      <c r="CD1084" s="18">
        <f t="shared" si="143"/>
        <v>1606030</v>
      </c>
      <c r="CE1084" s="44" t="str">
        <f t="shared" si="144"/>
        <v>高级神器3配件4-1级</v>
      </c>
      <c r="CF1084" s="43" t="s">
        <v>1061</v>
      </c>
      <c r="CG1084" s="18">
        <f t="shared" si="145"/>
        <v>1</v>
      </c>
      <c r="CH1084" s="18" t="str">
        <f t="shared" si="146"/>
        <v>高级神器3配件4激活</v>
      </c>
      <c r="CI1084" s="44"/>
      <c r="CJ1084" s="44"/>
      <c r="CK1084" s="44"/>
      <c r="CL1084" s="44"/>
      <c r="CM1084" s="44"/>
      <c r="CN1084" s="44"/>
      <c r="CO1084" s="44"/>
      <c r="CP1084" s="44"/>
      <c r="CQ1084" s="44"/>
    </row>
    <row r="1085" spans="80:95" ht="16.5" x14ac:dyDescent="0.2">
      <c r="CB1085" s="44">
        <v>1082</v>
      </c>
      <c r="CC1085" s="18">
        <f t="shared" si="142"/>
        <v>28</v>
      </c>
      <c r="CD1085" s="18">
        <f t="shared" si="143"/>
        <v>1606030</v>
      </c>
      <c r="CE1085" s="44" t="str">
        <f t="shared" si="144"/>
        <v>高级神器3配件4-2级</v>
      </c>
      <c r="CF1085" s="43" t="s">
        <v>1061</v>
      </c>
      <c r="CG1085" s="18">
        <f t="shared" si="145"/>
        <v>2</v>
      </c>
      <c r="CH1085" s="18" t="str">
        <f t="shared" si="146"/>
        <v>金币</v>
      </c>
      <c r="CI1085" s="44"/>
      <c r="CJ1085" s="44"/>
      <c r="CK1085" s="44"/>
      <c r="CL1085" s="44"/>
      <c r="CM1085" s="44"/>
      <c r="CN1085" s="44"/>
      <c r="CO1085" s="44"/>
      <c r="CP1085" s="44"/>
      <c r="CQ1085" s="44"/>
    </row>
    <row r="1086" spans="80:95" ht="16.5" x14ac:dyDescent="0.2">
      <c r="CB1086" s="44">
        <v>1083</v>
      </c>
      <c r="CC1086" s="18">
        <f t="shared" si="142"/>
        <v>28</v>
      </c>
      <c r="CD1086" s="18">
        <f t="shared" si="143"/>
        <v>1606030</v>
      </c>
      <c r="CE1086" s="44" t="str">
        <f t="shared" si="144"/>
        <v>高级神器3配件4-3级</v>
      </c>
      <c r="CF1086" s="43" t="s">
        <v>1061</v>
      </c>
      <c r="CG1086" s="18">
        <f t="shared" si="145"/>
        <v>3</v>
      </c>
      <c r="CH1086" s="18" t="str">
        <f t="shared" si="146"/>
        <v>金币</v>
      </c>
      <c r="CI1086" s="44"/>
      <c r="CJ1086" s="44"/>
      <c r="CK1086" s="44"/>
      <c r="CL1086" s="44"/>
      <c r="CM1086" s="44"/>
      <c r="CN1086" s="44"/>
      <c r="CO1086" s="44"/>
      <c r="CP1086" s="44"/>
      <c r="CQ1086" s="44"/>
    </row>
    <row r="1087" spans="80:95" ht="16.5" x14ac:dyDescent="0.2">
      <c r="CB1087" s="44">
        <v>1084</v>
      </c>
      <c r="CC1087" s="18">
        <f t="shared" si="142"/>
        <v>28</v>
      </c>
      <c r="CD1087" s="18">
        <f t="shared" si="143"/>
        <v>1606030</v>
      </c>
      <c r="CE1087" s="44" t="str">
        <f t="shared" si="144"/>
        <v>高级神器3配件4-4级</v>
      </c>
      <c r="CF1087" s="43" t="s">
        <v>1061</v>
      </c>
      <c r="CG1087" s="18">
        <f t="shared" si="145"/>
        <v>4</v>
      </c>
      <c r="CH1087" s="18" t="str">
        <f t="shared" si="146"/>
        <v>金币</v>
      </c>
      <c r="CI1087" s="44"/>
      <c r="CJ1087" s="44"/>
      <c r="CK1087" s="44"/>
      <c r="CL1087" s="44"/>
      <c r="CM1087" s="44"/>
      <c r="CN1087" s="44"/>
      <c r="CO1087" s="44"/>
      <c r="CP1087" s="44"/>
      <c r="CQ1087" s="44"/>
    </row>
    <row r="1088" spans="80:95" ht="16.5" x14ac:dyDescent="0.2">
      <c r="CB1088" s="44">
        <v>1085</v>
      </c>
      <c r="CC1088" s="18">
        <f t="shared" si="142"/>
        <v>28</v>
      </c>
      <c r="CD1088" s="18">
        <f t="shared" si="143"/>
        <v>1606030</v>
      </c>
      <c r="CE1088" s="44" t="str">
        <f t="shared" si="144"/>
        <v>高级神器3配件4-5级</v>
      </c>
      <c r="CF1088" s="43" t="s">
        <v>1061</v>
      </c>
      <c r="CG1088" s="18">
        <f t="shared" si="145"/>
        <v>5</v>
      </c>
      <c r="CH1088" s="18" t="str">
        <f t="shared" si="146"/>
        <v>金币</v>
      </c>
      <c r="CI1088" s="44"/>
      <c r="CJ1088" s="44"/>
      <c r="CK1088" s="44"/>
      <c r="CL1088" s="44"/>
      <c r="CM1088" s="44"/>
      <c r="CN1088" s="44"/>
      <c r="CO1088" s="44"/>
      <c r="CP1088" s="44"/>
      <c r="CQ1088" s="44"/>
    </row>
    <row r="1089" spans="80:95" ht="16.5" x14ac:dyDescent="0.2">
      <c r="CB1089" s="44">
        <v>1086</v>
      </c>
      <c r="CC1089" s="18">
        <f t="shared" si="142"/>
        <v>28</v>
      </c>
      <c r="CD1089" s="18">
        <f t="shared" si="143"/>
        <v>1606030</v>
      </c>
      <c r="CE1089" s="44" t="str">
        <f t="shared" si="144"/>
        <v>高级神器3配件4-6级</v>
      </c>
      <c r="CF1089" s="43" t="s">
        <v>1061</v>
      </c>
      <c r="CG1089" s="18">
        <f t="shared" si="145"/>
        <v>6</v>
      </c>
      <c r="CH1089" s="18" t="str">
        <f t="shared" si="146"/>
        <v>金币</v>
      </c>
      <c r="CI1089" s="44"/>
      <c r="CJ1089" s="44"/>
      <c r="CK1089" s="44"/>
      <c r="CL1089" s="44"/>
      <c r="CM1089" s="44"/>
      <c r="CN1089" s="44"/>
      <c r="CO1089" s="44"/>
      <c r="CP1089" s="44"/>
      <c r="CQ1089" s="44"/>
    </row>
    <row r="1090" spans="80:95" ht="16.5" x14ac:dyDescent="0.2">
      <c r="CB1090" s="44">
        <v>1087</v>
      </c>
      <c r="CC1090" s="18">
        <f t="shared" si="142"/>
        <v>28</v>
      </c>
      <c r="CD1090" s="18">
        <f t="shared" si="143"/>
        <v>1606030</v>
      </c>
      <c r="CE1090" s="44" t="str">
        <f t="shared" si="144"/>
        <v>高级神器3配件4-7级</v>
      </c>
      <c r="CF1090" s="43" t="s">
        <v>1061</v>
      </c>
      <c r="CG1090" s="18">
        <f t="shared" si="145"/>
        <v>7</v>
      </c>
      <c r="CH1090" s="18" t="str">
        <f t="shared" si="146"/>
        <v>金币</v>
      </c>
      <c r="CI1090" s="44"/>
      <c r="CJ1090" s="44"/>
      <c r="CK1090" s="44"/>
      <c r="CL1090" s="44"/>
      <c r="CM1090" s="44"/>
      <c r="CN1090" s="44"/>
      <c r="CO1090" s="44"/>
      <c r="CP1090" s="44"/>
      <c r="CQ1090" s="44"/>
    </row>
    <row r="1091" spans="80:95" ht="16.5" x14ac:dyDescent="0.2">
      <c r="CB1091" s="44">
        <v>1088</v>
      </c>
      <c r="CC1091" s="18">
        <f t="shared" si="142"/>
        <v>28</v>
      </c>
      <c r="CD1091" s="18">
        <f t="shared" si="143"/>
        <v>1606030</v>
      </c>
      <c r="CE1091" s="44" t="str">
        <f t="shared" si="144"/>
        <v>高级神器3配件4-8级</v>
      </c>
      <c r="CF1091" s="43" t="s">
        <v>1061</v>
      </c>
      <c r="CG1091" s="18">
        <f t="shared" si="145"/>
        <v>8</v>
      </c>
      <c r="CH1091" s="18" t="str">
        <f t="shared" si="146"/>
        <v>金币</v>
      </c>
      <c r="CI1091" s="44"/>
      <c r="CJ1091" s="44"/>
      <c r="CK1091" s="44"/>
      <c r="CL1091" s="44"/>
      <c r="CM1091" s="44"/>
      <c r="CN1091" s="44"/>
      <c r="CO1091" s="44"/>
      <c r="CP1091" s="44"/>
      <c r="CQ1091" s="44"/>
    </row>
    <row r="1092" spans="80:95" ht="16.5" x14ac:dyDescent="0.2">
      <c r="CB1092" s="44">
        <v>1089</v>
      </c>
      <c r="CC1092" s="18">
        <f t="shared" si="142"/>
        <v>28</v>
      </c>
      <c r="CD1092" s="18">
        <f t="shared" si="143"/>
        <v>1606030</v>
      </c>
      <c r="CE1092" s="44" t="str">
        <f t="shared" si="144"/>
        <v>高级神器3配件4-9级</v>
      </c>
      <c r="CF1092" s="43" t="s">
        <v>1061</v>
      </c>
      <c r="CG1092" s="18">
        <f t="shared" si="145"/>
        <v>9</v>
      </c>
      <c r="CH1092" s="18" t="str">
        <f t="shared" si="146"/>
        <v>金币</v>
      </c>
      <c r="CI1092" s="44"/>
      <c r="CJ1092" s="44"/>
      <c r="CK1092" s="44"/>
      <c r="CL1092" s="44"/>
      <c r="CM1092" s="44"/>
      <c r="CN1092" s="44"/>
      <c r="CO1092" s="44"/>
      <c r="CP1092" s="44"/>
      <c r="CQ1092" s="44"/>
    </row>
    <row r="1093" spans="80:95" ht="16.5" x14ac:dyDescent="0.2">
      <c r="CB1093" s="44">
        <v>1090</v>
      </c>
      <c r="CC1093" s="18">
        <f t="shared" ref="CC1093:CC1156" si="147">INT((CB1093-1)/40)+1</f>
        <v>28</v>
      </c>
      <c r="CD1093" s="18">
        <f t="shared" ref="CD1093:CD1156" si="148">INDEX($BQ$4:$BQ$33,CC1093)</f>
        <v>1606030</v>
      </c>
      <c r="CE1093" s="44" t="str">
        <f t="shared" ref="CE1093:CE1156" si="149">INDEX($BR$4:$BR$33,CC1093)&amp;"-"&amp;CG1093&amp;"级"</f>
        <v>高级神器3配件4-10级</v>
      </c>
      <c r="CF1093" s="43" t="s">
        <v>1061</v>
      </c>
      <c r="CG1093" s="18">
        <f t="shared" ref="CG1093:CG1156" si="150">MOD(CB1093-1,40)+1</f>
        <v>10</v>
      </c>
      <c r="CH1093" s="18" t="str">
        <f t="shared" ref="CH1093:CH1156" si="151">IF(CG1093=1,INDEX($BR$4:$BR$33,CC1093)&amp;"激活","金币")</f>
        <v>金币</v>
      </c>
      <c r="CI1093" s="44"/>
      <c r="CJ1093" s="44"/>
      <c r="CK1093" s="44"/>
      <c r="CL1093" s="44"/>
      <c r="CM1093" s="44"/>
      <c r="CN1093" s="44"/>
      <c r="CO1093" s="44"/>
      <c r="CP1093" s="44"/>
      <c r="CQ1093" s="44"/>
    </row>
    <row r="1094" spans="80:95" ht="16.5" x14ac:dyDescent="0.2">
      <c r="CB1094" s="44">
        <v>1091</v>
      </c>
      <c r="CC1094" s="18">
        <f t="shared" si="147"/>
        <v>28</v>
      </c>
      <c r="CD1094" s="18">
        <f t="shared" si="148"/>
        <v>1606030</v>
      </c>
      <c r="CE1094" s="44" t="str">
        <f t="shared" si="149"/>
        <v>高级神器3配件4-11级</v>
      </c>
      <c r="CF1094" s="43" t="s">
        <v>1061</v>
      </c>
      <c r="CG1094" s="18">
        <f t="shared" si="150"/>
        <v>11</v>
      </c>
      <c r="CH1094" s="18" t="str">
        <f t="shared" si="151"/>
        <v>金币</v>
      </c>
      <c r="CI1094" s="44"/>
      <c r="CJ1094" s="44"/>
      <c r="CK1094" s="44"/>
      <c r="CL1094" s="44"/>
      <c r="CM1094" s="44"/>
      <c r="CN1094" s="44"/>
      <c r="CO1094" s="44"/>
      <c r="CP1094" s="44"/>
      <c r="CQ1094" s="44"/>
    </row>
    <row r="1095" spans="80:95" ht="16.5" x14ac:dyDescent="0.2">
      <c r="CB1095" s="44">
        <v>1092</v>
      </c>
      <c r="CC1095" s="18">
        <f t="shared" si="147"/>
        <v>28</v>
      </c>
      <c r="CD1095" s="18">
        <f t="shared" si="148"/>
        <v>1606030</v>
      </c>
      <c r="CE1095" s="44" t="str">
        <f t="shared" si="149"/>
        <v>高级神器3配件4-12级</v>
      </c>
      <c r="CF1095" s="43" t="s">
        <v>1061</v>
      </c>
      <c r="CG1095" s="18">
        <f t="shared" si="150"/>
        <v>12</v>
      </c>
      <c r="CH1095" s="18" t="str">
        <f t="shared" si="151"/>
        <v>金币</v>
      </c>
      <c r="CI1095" s="44"/>
      <c r="CJ1095" s="44"/>
      <c r="CK1095" s="44"/>
      <c r="CL1095" s="44"/>
      <c r="CM1095" s="44"/>
      <c r="CN1095" s="44"/>
      <c r="CO1095" s="44"/>
      <c r="CP1095" s="44"/>
      <c r="CQ1095" s="44"/>
    </row>
    <row r="1096" spans="80:95" ht="16.5" x14ac:dyDescent="0.2">
      <c r="CB1096" s="44">
        <v>1093</v>
      </c>
      <c r="CC1096" s="18">
        <f t="shared" si="147"/>
        <v>28</v>
      </c>
      <c r="CD1096" s="18">
        <f t="shared" si="148"/>
        <v>1606030</v>
      </c>
      <c r="CE1096" s="44" t="str">
        <f t="shared" si="149"/>
        <v>高级神器3配件4-13级</v>
      </c>
      <c r="CF1096" s="43" t="s">
        <v>1061</v>
      </c>
      <c r="CG1096" s="18">
        <f t="shared" si="150"/>
        <v>13</v>
      </c>
      <c r="CH1096" s="18" t="str">
        <f t="shared" si="151"/>
        <v>金币</v>
      </c>
      <c r="CI1096" s="44"/>
      <c r="CJ1096" s="44"/>
      <c r="CK1096" s="44"/>
      <c r="CL1096" s="44"/>
      <c r="CM1096" s="44"/>
      <c r="CN1096" s="44"/>
      <c r="CO1096" s="44"/>
      <c r="CP1096" s="44"/>
      <c r="CQ1096" s="44"/>
    </row>
    <row r="1097" spans="80:95" ht="16.5" x14ac:dyDescent="0.2">
      <c r="CB1097" s="44">
        <v>1094</v>
      </c>
      <c r="CC1097" s="18">
        <f t="shared" si="147"/>
        <v>28</v>
      </c>
      <c r="CD1097" s="18">
        <f t="shared" si="148"/>
        <v>1606030</v>
      </c>
      <c r="CE1097" s="44" t="str">
        <f t="shared" si="149"/>
        <v>高级神器3配件4-14级</v>
      </c>
      <c r="CF1097" s="43" t="s">
        <v>1061</v>
      </c>
      <c r="CG1097" s="18">
        <f t="shared" si="150"/>
        <v>14</v>
      </c>
      <c r="CH1097" s="18" t="str">
        <f t="shared" si="151"/>
        <v>金币</v>
      </c>
      <c r="CI1097" s="44"/>
      <c r="CJ1097" s="44"/>
      <c r="CK1097" s="44"/>
      <c r="CL1097" s="44"/>
      <c r="CM1097" s="44"/>
      <c r="CN1097" s="44"/>
      <c r="CO1097" s="44"/>
      <c r="CP1097" s="44"/>
      <c r="CQ1097" s="44"/>
    </row>
    <row r="1098" spans="80:95" ht="16.5" x14ac:dyDescent="0.2">
      <c r="CB1098" s="44">
        <v>1095</v>
      </c>
      <c r="CC1098" s="18">
        <f t="shared" si="147"/>
        <v>28</v>
      </c>
      <c r="CD1098" s="18">
        <f t="shared" si="148"/>
        <v>1606030</v>
      </c>
      <c r="CE1098" s="44" t="str">
        <f t="shared" si="149"/>
        <v>高级神器3配件4-15级</v>
      </c>
      <c r="CF1098" s="43" t="s">
        <v>1061</v>
      </c>
      <c r="CG1098" s="18">
        <f t="shared" si="150"/>
        <v>15</v>
      </c>
      <c r="CH1098" s="18" t="str">
        <f t="shared" si="151"/>
        <v>金币</v>
      </c>
      <c r="CI1098" s="44"/>
      <c r="CJ1098" s="44"/>
      <c r="CK1098" s="44"/>
      <c r="CL1098" s="44"/>
      <c r="CM1098" s="44"/>
      <c r="CN1098" s="44"/>
      <c r="CO1098" s="44"/>
      <c r="CP1098" s="44"/>
      <c r="CQ1098" s="44"/>
    </row>
    <row r="1099" spans="80:95" ht="16.5" x14ac:dyDescent="0.2">
      <c r="CB1099" s="44">
        <v>1096</v>
      </c>
      <c r="CC1099" s="18">
        <f t="shared" si="147"/>
        <v>28</v>
      </c>
      <c r="CD1099" s="18">
        <f t="shared" si="148"/>
        <v>1606030</v>
      </c>
      <c r="CE1099" s="44" t="str">
        <f t="shared" si="149"/>
        <v>高级神器3配件4-16级</v>
      </c>
      <c r="CF1099" s="43" t="s">
        <v>1061</v>
      </c>
      <c r="CG1099" s="18">
        <f t="shared" si="150"/>
        <v>16</v>
      </c>
      <c r="CH1099" s="18" t="str">
        <f t="shared" si="151"/>
        <v>金币</v>
      </c>
      <c r="CI1099" s="44"/>
      <c r="CJ1099" s="44"/>
      <c r="CK1099" s="44"/>
      <c r="CL1099" s="44"/>
      <c r="CM1099" s="44"/>
      <c r="CN1099" s="44"/>
      <c r="CO1099" s="44"/>
      <c r="CP1099" s="44"/>
      <c r="CQ1099" s="44"/>
    </row>
    <row r="1100" spans="80:95" ht="16.5" x14ac:dyDescent="0.2">
      <c r="CB1100" s="44">
        <v>1097</v>
      </c>
      <c r="CC1100" s="18">
        <f t="shared" si="147"/>
        <v>28</v>
      </c>
      <c r="CD1100" s="18">
        <f t="shared" si="148"/>
        <v>1606030</v>
      </c>
      <c r="CE1100" s="44" t="str">
        <f t="shared" si="149"/>
        <v>高级神器3配件4-17级</v>
      </c>
      <c r="CF1100" s="43" t="s">
        <v>1061</v>
      </c>
      <c r="CG1100" s="18">
        <f t="shared" si="150"/>
        <v>17</v>
      </c>
      <c r="CH1100" s="18" t="str">
        <f t="shared" si="151"/>
        <v>金币</v>
      </c>
      <c r="CI1100" s="44"/>
      <c r="CJ1100" s="44"/>
      <c r="CK1100" s="44"/>
      <c r="CL1100" s="44"/>
      <c r="CM1100" s="44"/>
      <c r="CN1100" s="44"/>
      <c r="CO1100" s="44"/>
      <c r="CP1100" s="44"/>
      <c r="CQ1100" s="44"/>
    </row>
    <row r="1101" spans="80:95" ht="16.5" x14ac:dyDescent="0.2">
      <c r="CB1101" s="44">
        <v>1098</v>
      </c>
      <c r="CC1101" s="18">
        <f t="shared" si="147"/>
        <v>28</v>
      </c>
      <c r="CD1101" s="18">
        <f t="shared" si="148"/>
        <v>1606030</v>
      </c>
      <c r="CE1101" s="44" t="str">
        <f t="shared" si="149"/>
        <v>高级神器3配件4-18级</v>
      </c>
      <c r="CF1101" s="43" t="s">
        <v>1061</v>
      </c>
      <c r="CG1101" s="18">
        <f t="shared" si="150"/>
        <v>18</v>
      </c>
      <c r="CH1101" s="18" t="str">
        <f t="shared" si="151"/>
        <v>金币</v>
      </c>
      <c r="CI1101" s="44"/>
      <c r="CJ1101" s="44"/>
      <c r="CK1101" s="44"/>
      <c r="CL1101" s="44"/>
      <c r="CM1101" s="44"/>
      <c r="CN1101" s="44"/>
      <c r="CO1101" s="44"/>
      <c r="CP1101" s="44"/>
      <c r="CQ1101" s="44"/>
    </row>
    <row r="1102" spans="80:95" ht="16.5" x14ac:dyDescent="0.2">
      <c r="CB1102" s="44">
        <v>1099</v>
      </c>
      <c r="CC1102" s="18">
        <f t="shared" si="147"/>
        <v>28</v>
      </c>
      <c r="CD1102" s="18">
        <f t="shared" si="148"/>
        <v>1606030</v>
      </c>
      <c r="CE1102" s="44" t="str">
        <f t="shared" si="149"/>
        <v>高级神器3配件4-19级</v>
      </c>
      <c r="CF1102" s="43" t="s">
        <v>1061</v>
      </c>
      <c r="CG1102" s="18">
        <f t="shared" si="150"/>
        <v>19</v>
      </c>
      <c r="CH1102" s="18" t="str">
        <f t="shared" si="151"/>
        <v>金币</v>
      </c>
      <c r="CI1102" s="44"/>
      <c r="CJ1102" s="44"/>
      <c r="CK1102" s="44"/>
      <c r="CL1102" s="44"/>
      <c r="CM1102" s="44"/>
      <c r="CN1102" s="44"/>
      <c r="CO1102" s="44"/>
      <c r="CP1102" s="44"/>
      <c r="CQ1102" s="44"/>
    </row>
    <row r="1103" spans="80:95" ht="16.5" x14ac:dyDescent="0.2">
      <c r="CB1103" s="44">
        <v>1100</v>
      </c>
      <c r="CC1103" s="18">
        <f t="shared" si="147"/>
        <v>28</v>
      </c>
      <c r="CD1103" s="18">
        <f t="shared" si="148"/>
        <v>1606030</v>
      </c>
      <c r="CE1103" s="44" t="str">
        <f t="shared" si="149"/>
        <v>高级神器3配件4-20级</v>
      </c>
      <c r="CF1103" s="43" t="s">
        <v>1061</v>
      </c>
      <c r="CG1103" s="18">
        <f t="shared" si="150"/>
        <v>20</v>
      </c>
      <c r="CH1103" s="18" t="str">
        <f t="shared" si="151"/>
        <v>金币</v>
      </c>
      <c r="CI1103" s="44"/>
      <c r="CJ1103" s="44"/>
      <c r="CK1103" s="44"/>
      <c r="CL1103" s="44"/>
      <c r="CM1103" s="44"/>
      <c r="CN1103" s="44"/>
      <c r="CO1103" s="44"/>
      <c r="CP1103" s="44"/>
      <c r="CQ1103" s="44"/>
    </row>
    <row r="1104" spans="80:95" ht="16.5" x14ac:dyDescent="0.2">
      <c r="CB1104" s="44">
        <v>1101</v>
      </c>
      <c r="CC1104" s="18">
        <f t="shared" si="147"/>
        <v>28</v>
      </c>
      <c r="CD1104" s="18">
        <f t="shared" si="148"/>
        <v>1606030</v>
      </c>
      <c r="CE1104" s="44" t="str">
        <f t="shared" si="149"/>
        <v>高级神器3配件4-21级</v>
      </c>
      <c r="CF1104" s="43" t="s">
        <v>1061</v>
      </c>
      <c r="CG1104" s="18">
        <f t="shared" si="150"/>
        <v>21</v>
      </c>
      <c r="CH1104" s="18" t="str">
        <f t="shared" si="151"/>
        <v>金币</v>
      </c>
      <c r="CI1104" s="44"/>
      <c r="CJ1104" s="44"/>
      <c r="CK1104" s="44"/>
      <c r="CL1104" s="44"/>
      <c r="CM1104" s="44"/>
      <c r="CN1104" s="44"/>
      <c r="CO1104" s="44"/>
      <c r="CP1104" s="44"/>
      <c r="CQ1104" s="44"/>
    </row>
    <row r="1105" spans="80:95" ht="16.5" x14ac:dyDescent="0.2">
      <c r="CB1105" s="44">
        <v>1102</v>
      </c>
      <c r="CC1105" s="18">
        <f t="shared" si="147"/>
        <v>28</v>
      </c>
      <c r="CD1105" s="18">
        <f t="shared" si="148"/>
        <v>1606030</v>
      </c>
      <c r="CE1105" s="44" t="str">
        <f t="shared" si="149"/>
        <v>高级神器3配件4-22级</v>
      </c>
      <c r="CF1105" s="43" t="s">
        <v>1061</v>
      </c>
      <c r="CG1105" s="18">
        <f t="shared" si="150"/>
        <v>22</v>
      </c>
      <c r="CH1105" s="18" t="str">
        <f t="shared" si="151"/>
        <v>金币</v>
      </c>
      <c r="CI1105" s="44"/>
      <c r="CJ1105" s="44"/>
      <c r="CK1105" s="44"/>
      <c r="CL1105" s="44"/>
      <c r="CM1105" s="44"/>
      <c r="CN1105" s="44"/>
      <c r="CO1105" s="44"/>
      <c r="CP1105" s="44"/>
      <c r="CQ1105" s="44"/>
    </row>
    <row r="1106" spans="80:95" ht="16.5" x14ac:dyDescent="0.2">
      <c r="CB1106" s="44">
        <v>1103</v>
      </c>
      <c r="CC1106" s="18">
        <f t="shared" si="147"/>
        <v>28</v>
      </c>
      <c r="CD1106" s="18">
        <f t="shared" si="148"/>
        <v>1606030</v>
      </c>
      <c r="CE1106" s="44" t="str">
        <f t="shared" si="149"/>
        <v>高级神器3配件4-23级</v>
      </c>
      <c r="CF1106" s="43" t="s">
        <v>1061</v>
      </c>
      <c r="CG1106" s="18">
        <f t="shared" si="150"/>
        <v>23</v>
      </c>
      <c r="CH1106" s="18" t="str">
        <f t="shared" si="151"/>
        <v>金币</v>
      </c>
      <c r="CI1106" s="44"/>
      <c r="CJ1106" s="44"/>
      <c r="CK1106" s="44"/>
      <c r="CL1106" s="44"/>
      <c r="CM1106" s="44"/>
      <c r="CN1106" s="44"/>
      <c r="CO1106" s="44"/>
      <c r="CP1106" s="44"/>
      <c r="CQ1106" s="44"/>
    </row>
    <row r="1107" spans="80:95" ht="16.5" x14ac:dyDescent="0.2">
      <c r="CB1107" s="44">
        <v>1104</v>
      </c>
      <c r="CC1107" s="18">
        <f t="shared" si="147"/>
        <v>28</v>
      </c>
      <c r="CD1107" s="18">
        <f t="shared" si="148"/>
        <v>1606030</v>
      </c>
      <c r="CE1107" s="44" t="str">
        <f t="shared" si="149"/>
        <v>高级神器3配件4-24级</v>
      </c>
      <c r="CF1107" s="43" t="s">
        <v>1061</v>
      </c>
      <c r="CG1107" s="18">
        <f t="shared" si="150"/>
        <v>24</v>
      </c>
      <c r="CH1107" s="18" t="str">
        <f t="shared" si="151"/>
        <v>金币</v>
      </c>
      <c r="CI1107" s="44"/>
      <c r="CJ1107" s="44"/>
      <c r="CK1107" s="44"/>
      <c r="CL1107" s="44"/>
      <c r="CM1107" s="44"/>
      <c r="CN1107" s="44"/>
      <c r="CO1107" s="44"/>
      <c r="CP1107" s="44"/>
      <c r="CQ1107" s="44"/>
    </row>
    <row r="1108" spans="80:95" ht="16.5" x14ac:dyDescent="0.2">
      <c r="CB1108" s="44">
        <v>1105</v>
      </c>
      <c r="CC1108" s="18">
        <f t="shared" si="147"/>
        <v>28</v>
      </c>
      <c r="CD1108" s="18">
        <f t="shared" si="148"/>
        <v>1606030</v>
      </c>
      <c r="CE1108" s="44" t="str">
        <f t="shared" si="149"/>
        <v>高级神器3配件4-25级</v>
      </c>
      <c r="CF1108" s="43" t="s">
        <v>1061</v>
      </c>
      <c r="CG1108" s="18">
        <f t="shared" si="150"/>
        <v>25</v>
      </c>
      <c r="CH1108" s="18" t="str">
        <f t="shared" si="151"/>
        <v>金币</v>
      </c>
      <c r="CI1108" s="44"/>
      <c r="CJ1108" s="44"/>
      <c r="CK1108" s="44"/>
      <c r="CL1108" s="44"/>
      <c r="CM1108" s="44"/>
      <c r="CN1108" s="44"/>
      <c r="CO1108" s="44"/>
      <c r="CP1108" s="44"/>
      <c r="CQ1108" s="44"/>
    </row>
    <row r="1109" spans="80:95" ht="16.5" x14ac:dyDescent="0.2">
      <c r="CB1109" s="44">
        <v>1106</v>
      </c>
      <c r="CC1109" s="18">
        <f t="shared" si="147"/>
        <v>28</v>
      </c>
      <c r="CD1109" s="18">
        <f t="shared" si="148"/>
        <v>1606030</v>
      </c>
      <c r="CE1109" s="44" t="str">
        <f t="shared" si="149"/>
        <v>高级神器3配件4-26级</v>
      </c>
      <c r="CF1109" s="43" t="s">
        <v>1061</v>
      </c>
      <c r="CG1109" s="18">
        <f t="shared" si="150"/>
        <v>26</v>
      </c>
      <c r="CH1109" s="18" t="str">
        <f t="shared" si="151"/>
        <v>金币</v>
      </c>
      <c r="CI1109" s="44"/>
      <c r="CJ1109" s="44"/>
      <c r="CK1109" s="44"/>
      <c r="CL1109" s="44"/>
      <c r="CM1109" s="44"/>
      <c r="CN1109" s="44"/>
      <c r="CO1109" s="44"/>
      <c r="CP1109" s="44"/>
      <c r="CQ1109" s="44"/>
    </row>
    <row r="1110" spans="80:95" ht="16.5" x14ac:dyDescent="0.2">
      <c r="CB1110" s="44">
        <v>1107</v>
      </c>
      <c r="CC1110" s="18">
        <f t="shared" si="147"/>
        <v>28</v>
      </c>
      <c r="CD1110" s="18">
        <f t="shared" si="148"/>
        <v>1606030</v>
      </c>
      <c r="CE1110" s="44" t="str">
        <f t="shared" si="149"/>
        <v>高级神器3配件4-27级</v>
      </c>
      <c r="CF1110" s="43" t="s">
        <v>1061</v>
      </c>
      <c r="CG1110" s="18">
        <f t="shared" si="150"/>
        <v>27</v>
      </c>
      <c r="CH1110" s="18" t="str">
        <f t="shared" si="151"/>
        <v>金币</v>
      </c>
      <c r="CI1110" s="44"/>
      <c r="CJ1110" s="44"/>
      <c r="CK1110" s="44"/>
      <c r="CL1110" s="44"/>
      <c r="CM1110" s="44"/>
      <c r="CN1110" s="44"/>
      <c r="CO1110" s="44"/>
      <c r="CP1110" s="44"/>
      <c r="CQ1110" s="44"/>
    </row>
    <row r="1111" spans="80:95" ht="16.5" x14ac:dyDescent="0.2">
      <c r="CB1111" s="44">
        <v>1108</v>
      </c>
      <c r="CC1111" s="18">
        <f t="shared" si="147"/>
        <v>28</v>
      </c>
      <c r="CD1111" s="18">
        <f t="shared" si="148"/>
        <v>1606030</v>
      </c>
      <c r="CE1111" s="44" t="str">
        <f t="shared" si="149"/>
        <v>高级神器3配件4-28级</v>
      </c>
      <c r="CF1111" s="43" t="s">
        <v>1061</v>
      </c>
      <c r="CG1111" s="18">
        <f t="shared" si="150"/>
        <v>28</v>
      </c>
      <c r="CH1111" s="18" t="str">
        <f t="shared" si="151"/>
        <v>金币</v>
      </c>
      <c r="CI1111" s="44"/>
      <c r="CJ1111" s="44"/>
      <c r="CK1111" s="44"/>
      <c r="CL1111" s="44"/>
      <c r="CM1111" s="44"/>
      <c r="CN1111" s="44"/>
      <c r="CO1111" s="44"/>
      <c r="CP1111" s="44"/>
      <c r="CQ1111" s="44"/>
    </row>
    <row r="1112" spans="80:95" ht="16.5" x14ac:dyDescent="0.2">
      <c r="CB1112" s="44">
        <v>1109</v>
      </c>
      <c r="CC1112" s="18">
        <f t="shared" si="147"/>
        <v>28</v>
      </c>
      <c r="CD1112" s="18">
        <f t="shared" si="148"/>
        <v>1606030</v>
      </c>
      <c r="CE1112" s="44" t="str">
        <f t="shared" si="149"/>
        <v>高级神器3配件4-29级</v>
      </c>
      <c r="CF1112" s="43" t="s">
        <v>1061</v>
      </c>
      <c r="CG1112" s="18">
        <f t="shared" si="150"/>
        <v>29</v>
      </c>
      <c r="CH1112" s="18" t="str">
        <f t="shared" si="151"/>
        <v>金币</v>
      </c>
      <c r="CI1112" s="44"/>
      <c r="CJ1112" s="44"/>
      <c r="CK1112" s="44"/>
      <c r="CL1112" s="44"/>
      <c r="CM1112" s="44"/>
      <c r="CN1112" s="44"/>
      <c r="CO1112" s="44"/>
      <c r="CP1112" s="44"/>
      <c r="CQ1112" s="44"/>
    </row>
    <row r="1113" spans="80:95" ht="16.5" x14ac:dyDescent="0.2">
      <c r="CB1113" s="44">
        <v>1110</v>
      </c>
      <c r="CC1113" s="18">
        <f t="shared" si="147"/>
        <v>28</v>
      </c>
      <c r="CD1113" s="18">
        <f t="shared" si="148"/>
        <v>1606030</v>
      </c>
      <c r="CE1113" s="44" t="str">
        <f t="shared" si="149"/>
        <v>高级神器3配件4-30级</v>
      </c>
      <c r="CF1113" s="43" t="s">
        <v>1061</v>
      </c>
      <c r="CG1113" s="18">
        <f t="shared" si="150"/>
        <v>30</v>
      </c>
      <c r="CH1113" s="18" t="str">
        <f t="shared" si="151"/>
        <v>金币</v>
      </c>
      <c r="CI1113" s="44"/>
      <c r="CJ1113" s="44"/>
      <c r="CK1113" s="44"/>
      <c r="CL1113" s="44"/>
      <c r="CM1113" s="44"/>
      <c r="CN1113" s="44"/>
      <c r="CO1113" s="44"/>
      <c r="CP1113" s="44"/>
      <c r="CQ1113" s="44"/>
    </row>
    <row r="1114" spans="80:95" ht="16.5" x14ac:dyDescent="0.2">
      <c r="CB1114" s="44">
        <v>1111</v>
      </c>
      <c r="CC1114" s="18">
        <f t="shared" si="147"/>
        <v>28</v>
      </c>
      <c r="CD1114" s="18">
        <f t="shared" si="148"/>
        <v>1606030</v>
      </c>
      <c r="CE1114" s="44" t="str">
        <f t="shared" si="149"/>
        <v>高级神器3配件4-31级</v>
      </c>
      <c r="CF1114" s="43" t="s">
        <v>1061</v>
      </c>
      <c r="CG1114" s="18">
        <f t="shared" si="150"/>
        <v>31</v>
      </c>
      <c r="CH1114" s="18" t="str">
        <f t="shared" si="151"/>
        <v>金币</v>
      </c>
      <c r="CI1114" s="44"/>
      <c r="CJ1114" s="44"/>
      <c r="CK1114" s="44"/>
      <c r="CL1114" s="44"/>
      <c r="CM1114" s="44"/>
      <c r="CN1114" s="44"/>
      <c r="CO1114" s="44"/>
      <c r="CP1114" s="44"/>
      <c r="CQ1114" s="44"/>
    </row>
    <row r="1115" spans="80:95" ht="16.5" x14ac:dyDescent="0.2">
      <c r="CB1115" s="44">
        <v>1112</v>
      </c>
      <c r="CC1115" s="18">
        <f t="shared" si="147"/>
        <v>28</v>
      </c>
      <c r="CD1115" s="18">
        <f t="shared" si="148"/>
        <v>1606030</v>
      </c>
      <c r="CE1115" s="44" t="str">
        <f t="shared" si="149"/>
        <v>高级神器3配件4-32级</v>
      </c>
      <c r="CF1115" s="43" t="s">
        <v>1061</v>
      </c>
      <c r="CG1115" s="18">
        <f t="shared" si="150"/>
        <v>32</v>
      </c>
      <c r="CH1115" s="18" t="str">
        <f t="shared" si="151"/>
        <v>金币</v>
      </c>
      <c r="CI1115" s="44"/>
      <c r="CJ1115" s="44"/>
      <c r="CK1115" s="44"/>
      <c r="CL1115" s="44"/>
      <c r="CM1115" s="44"/>
      <c r="CN1115" s="44"/>
      <c r="CO1115" s="44"/>
      <c r="CP1115" s="44"/>
      <c r="CQ1115" s="44"/>
    </row>
    <row r="1116" spans="80:95" ht="16.5" x14ac:dyDescent="0.2">
      <c r="CB1116" s="44">
        <v>1113</v>
      </c>
      <c r="CC1116" s="18">
        <f t="shared" si="147"/>
        <v>28</v>
      </c>
      <c r="CD1116" s="18">
        <f t="shared" si="148"/>
        <v>1606030</v>
      </c>
      <c r="CE1116" s="44" t="str">
        <f t="shared" si="149"/>
        <v>高级神器3配件4-33级</v>
      </c>
      <c r="CF1116" s="43" t="s">
        <v>1061</v>
      </c>
      <c r="CG1116" s="18">
        <f t="shared" si="150"/>
        <v>33</v>
      </c>
      <c r="CH1116" s="18" t="str">
        <f t="shared" si="151"/>
        <v>金币</v>
      </c>
      <c r="CI1116" s="44"/>
      <c r="CJ1116" s="44"/>
      <c r="CK1116" s="44"/>
      <c r="CL1116" s="44"/>
      <c r="CM1116" s="44"/>
      <c r="CN1116" s="44"/>
      <c r="CO1116" s="44"/>
      <c r="CP1116" s="44"/>
      <c r="CQ1116" s="44"/>
    </row>
    <row r="1117" spans="80:95" ht="16.5" x14ac:dyDescent="0.2">
      <c r="CB1117" s="44">
        <v>1114</v>
      </c>
      <c r="CC1117" s="18">
        <f t="shared" si="147"/>
        <v>28</v>
      </c>
      <c r="CD1117" s="18">
        <f t="shared" si="148"/>
        <v>1606030</v>
      </c>
      <c r="CE1117" s="44" t="str">
        <f t="shared" si="149"/>
        <v>高级神器3配件4-34级</v>
      </c>
      <c r="CF1117" s="43" t="s">
        <v>1061</v>
      </c>
      <c r="CG1117" s="18">
        <f t="shared" si="150"/>
        <v>34</v>
      </c>
      <c r="CH1117" s="18" t="str">
        <f t="shared" si="151"/>
        <v>金币</v>
      </c>
      <c r="CI1117" s="44"/>
      <c r="CJ1117" s="44"/>
      <c r="CK1117" s="44"/>
      <c r="CL1117" s="44"/>
      <c r="CM1117" s="44"/>
      <c r="CN1117" s="44"/>
      <c r="CO1117" s="44"/>
      <c r="CP1117" s="44"/>
      <c r="CQ1117" s="44"/>
    </row>
    <row r="1118" spans="80:95" ht="16.5" x14ac:dyDescent="0.2">
      <c r="CB1118" s="44">
        <v>1115</v>
      </c>
      <c r="CC1118" s="18">
        <f t="shared" si="147"/>
        <v>28</v>
      </c>
      <c r="CD1118" s="18">
        <f t="shared" si="148"/>
        <v>1606030</v>
      </c>
      <c r="CE1118" s="44" t="str">
        <f t="shared" si="149"/>
        <v>高级神器3配件4-35级</v>
      </c>
      <c r="CF1118" s="43" t="s">
        <v>1061</v>
      </c>
      <c r="CG1118" s="18">
        <f t="shared" si="150"/>
        <v>35</v>
      </c>
      <c r="CH1118" s="18" t="str">
        <f t="shared" si="151"/>
        <v>金币</v>
      </c>
      <c r="CI1118" s="44"/>
      <c r="CJ1118" s="44"/>
      <c r="CK1118" s="44"/>
      <c r="CL1118" s="44"/>
      <c r="CM1118" s="44"/>
      <c r="CN1118" s="44"/>
      <c r="CO1118" s="44"/>
      <c r="CP1118" s="44"/>
      <c r="CQ1118" s="44"/>
    </row>
    <row r="1119" spans="80:95" ht="16.5" x14ac:dyDescent="0.2">
      <c r="CB1119" s="44">
        <v>1116</v>
      </c>
      <c r="CC1119" s="18">
        <f t="shared" si="147"/>
        <v>28</v>
      </c>
      <c r="CD1119" s="18">
        <f t="shared" si="148"/>
        <v>1606030</v>
      </c>
      <c r="CE1119" s="44" t="str">
        <f t="shared" si="149"/>
        <v>高级神器3配件4-36级</v>
      </c>
      <c r="CF1119" s="43" t="s">
        <v>1061</v>
      </c>
      <c r="CG1119" s="18">
        <f t="shared" si="150"/>
        <v>36</v>
      </c>
      <c r="CH1119" s="18" t="str">
        <f t="shared" si="151"/>
        <v>金币</v>
      </c>
      <c r="CI1119" s="44"/>
      <c r="CJ1119" s="44"/>
      <c r="CK1119" s="44"/>
      <c r="CL1119" s="44"/>
      <c r="CM1119" s="44"/>
      <c r="CN1119" s="44"/>
      <c r="CO1119" s="44"/>
      <c r="CP1119" s="44"/>
      <c r="CQ1119" s="44"/>
    </row>
    <row r="1120" spans="80:95" ht="16.5" x14ac:dyDescent="0.2">
      <c r="CB1120" s="44">
        <v>1117</v>
      </c>
      <c r="CC1120" s="18">
        <f t="shared" si="147"/>
        <v>28</v>
      </c>
      <c r="CD1120" s="18">
        <f t="shared" si="148"/>
        <v>1606030</v>
      </c>
      <c r="CE1120" s="44" t="str">
        <f t="shared" si="149"/>
        <v>高级神器3配件4-37级</v>
      </c>
      <c r="CF1120" s="43" t="s">
        <v>1061</v>
      </c>
      <c r="CG1120" s="18">
        <f t="shared" si="150"/>
        <v>37</v>
      </c>
      <c r="CH1120" s="18" t="str">
        <f t="shared" si="151"/>
        <v>金币</v>
      </c>
      <c r="CI1120" s="44"/>
      <c r="CJ1120" s="44"/>
      <c r="CK1120" s="44"/>
      <c r="CL1120" s="44"/>
      <c r="CM1120" s="44"/>
      <c r="CN1120" s="44"/>
      <c r="CO1120" s="44"/>
      <c r="CP1120" s="44"/>
      <c r="CQ1120" s="44"/>
    </row>
    <row r="1121" spans="80:95" ht="16.5" x14ac:dyDescent="0.2">
      <c r="CB1121" s="44">
        <v>1118</v>
      </c>
      <c r="CC1121" s="18">
        <f t="shared" si="147"/>
        <v>28</v>
      </c>
      <c r="CD1121" s="18">
        <f t="shared" si="148"/>
        <v>1606030</v>
      </c>
      <c r="CE1121" s="44" t="str">
        <f t="shared" si="149"/>
        <v>高级神器3配件4-38级</v>
      </c>
      <c r="CF1121" s="43" t="s">
        <v>1061</v>
      </c>
      <c r="CG1121" s="18">
        <f t="shared" si="150"/>
        <v>38</v>
      </c>
      <c r="CH1121" s="18" t="str">
        <f t="shared" si="151"/>
        <v>金币</v>
      </c>
      <c r="CI1121" s="44"/>
      <c r="CJ1121" s="44"/>
      <c r="CK1121" s="44"/>
      <c r="CL1121" s="44"/>
      <c r="CM1121" s="44"/>
      <c r="CN1121" s="44"/>
      <c r="CO1121" s="44"/>
      <c r="CP1121" s="44"/>
      <c r="CQ1121" s="44"/>
    </row>
    <row r="1122" spans="80:95" ht="16.5" x14ac:dyDescent="0.2">
      <c r="CB1122" s="44">
        <v>1119</v>
      </c>
      <c r="CC1122" s="18">
        <f t="shared" si="147"/>
        <v>28</v>
      </c>
      <c r="CD1122" s="18">
        <f t="shared" si="148"/>
        <v>1606030</v>
      </c>
      <c r="CE1122" s="44" t="str">
        <f t="shared" si="149"/>
        <v>高级神器3配件4-39级</v>
      </c>
      <c r="CF1122" s="43" t="s">
        <v>1061</v>
      </c>
      <c r="CG1122" s="18">
        <f t="shared" si="150"/>
        <v>39</v>
      </c>
      <c r="CH1122" s="18" t="str">
        <f t="shared" si="151"/>
        <v>金币</v>
      </c>
      <c r="CI1122" s="44"/>
      <c r="CJ1122" s="44"/>
      <c r="CK1122" s="44"/>
      <c r="CL1122" s="44"/>
      <c r="CM1122" s="44"/>
      <c r="CN1122" s="44"/>
      <c r="CO1122" s="44"/>
      <c r="CP1122" s="44"/>
      <c r="CQ1122" s="44"/>
    </row>
    <row r="1123" spans="80:95" ht="16.5" x14ac:dyDescent="0.2">
      <c r="CB1123" s="44">
        <v>1120</v>
      </c>
      <c r="CC1123" s="18">
        <f t="shared" si="147"/>
        <v>28</v>
      </c>
      <c r="CD1123" s="18">
        <f t="shared" si="148"/>
        <v>1606030</v>
      </c>
      <c r="CE1123" s="44" t="str">
        <f t="shared" si="149"/>
        <v>高级神器3配件4-40级</v>
      </c>
      <c r="CF1123" s="43" t="s">
        <v>1061</v>
      </c>
      <c r="CG1123" s="18">
        <f t="shared" si="150"/>
        <v>40</v>
      </c>
      <c r="CH1123" s="18" t="str">
        <f t="shared" si="151"/>
        <v>金币</v>
      </c>
      <c r="CI1123" s="44"/>
      <c r="CJ1123" s="44"/>
      <c r="CK1123" s="44"/>
      <c r="CL1123" s="44"/>
      <c r="CM1123" s="44"/>
      <c r="CN1123" s="44"/>
      <c r="CO1123" s="44"/>
      <c r="CP1123" s="44"/>
      <c r="CQ1123" s="44"/>
    </row>
    <row r="1124" spans="80:95" ht="16.5" x14ac:dyDescent="0.2">
      <c r="CB1124" s="44">
        <v>1121</v>
      </c>
      <c r="CC1124" s="18">
        <f t="shared" si="147"/>
        <v>29</v>
      </c>
      <c r="CD1124" s="18">
        <f t="shared" si="148"/>
        <v>1606031</v>
      </c>
      <c r="CE1124" s="44" t="str">
        <f t="shared" si="149"/>
        <v>高级神器3配件5-1级</v>
      </c>
      <c r="CF1124" s="43" t="s">
        <v>1061</v>
      </c>
      <c r="CG1124" s="18">
        <f t="shared" si="150"/>
        <v>1</v>
      </c>
      <c r="CH1124" s="18" t="str">
        <f t="shared" si="151"/>
        <v>高级神器3配件5激活</v>
      </c>
      <c r="CI1124" s="44"/>
      <c r="CJ1124" s="44"/>
      <c r="CK1124" s="44"/>
      <c r="CL1124" s="44"/>
      <c r="CM1124" s="44"/>
      <c r="CN1124" s="44"/>
      <c r="CO1124" s="44"/>
      <c r="CP1124" s="44"/>
      <c r="CQ1124" s="44"/>
    </row>
    <row r="1125" spans="80:95" ht="16.5" x14ac:dyDescent="0.2">
      <c r="CB1125" s="44">
        <v>1122</v>
      </c>
      <c r="CC1125" s="18">
        <f t="shared" si="147"/>
        <v>29</v>
      </c>
      <c r="CD1125" s="18">
        <f t="shared" si="148"/>
        <v>1606031</v>
      </c>
      <c r="CE1125" s="44" t="str">
        <f t="shared" si="149"/>
        <v>高级神器3配件5-2级</v>
      </c>
      <c r="CF1125" s="43" t="s">
        <v>1061</v>
      </c>
      <c r="CG1125" s="18">
        <f t="shared" si="150"/>
        <v>2</v>
      </c>
      <c r="CH1125" s="18" t="str">
        <f t="shared" si="151"/>
        <v>金币</v>
      </c>
      <c r="CI1125" s="44"/>
      <c r="CJ1125" s="44"/>
      <c r="CK1125" s="44"/>
      <c r="CL1125" s="44"/>
      <c r="CM1125" s="44"/>
      <c r="CN1125" s="44"/>
      <c r="CO1125" s="44"/>
      <c r="CP1125" s="44"/>
      <c r="CQ1125" s="44"/>
    </row>
    <row r="1126" spans="80:95" ht="16.5" x14ac:dyDescent="0.2">
      <c r="CB1126" s="44">
        <v>1123</v>
      </c>
      <c r="CC1126" s="18">
        <f t="shared" si="147"/>
        <v>29</v>
      </c>
      <c r="CD1126" s="18">
        <f t="shared" si="148"/>
        <v>1606031</v>
      </c>
      <c r="CE1126" s="44" t="str">
        <f t="shared" si="149"/>
        <v>高级神器3配件5-3级</v>
      </c>
      <c r="CF1126" s="43" t="s">
        <v>1061</v>
      </c>
      <c r="CG1126" s="18">
        <f t="shared" si="150"/>
        <v>3</v>
      </c>
      <c r="CH1126" s="18" t="str">
        <f t="shared" si="151"/>
        <v>金币</v>
      </c>
      <c r="CI1126" s="44"/>
      <c r="CJ1126" s="44"/>
      <c r="CK1126" s="44"/>
      <c r="CL1126" s="44"/>
      <c r="CM1126" s="44"/>
      <c r="CN1126" s="44"/>
      <c r="CO1126" s="44"/>
      <c r="CP1126" s="44"/>
      <c r="CQ1126" s="44"/>
    </row>
    <row r="1127" spans="80:95" ht="16.5" x14ac:dyDescent="0.2">
      <c r="CB1127" s="44">
        <v>1124</v>
      </c>
      <c r="CC1127" s="18">
        <f t="shared" si="147"/>
        <v>29</v>
      </c>
      <c r="CD1127" s="18">
        <f t="shared" si="148"/>
        <v>1606031</v>
      </c>
      <c r="CE1127" s="44" t="str">
        <f t="shared" si="149"/>
        <v>高级神器3配件5-4级</v>
      </c>
      <c r="CF1127" s="43" t="s">
        <v>1061</v>
      </c>
      <c r="CG1127" s="18">
        <f t="shared" si="150"/>
        <v>4</v>
      </c>
      <c r="CH1127" s="18" t="str">
        <f t="shared" si="151"/>
        <v>金币</v>
      </c>
      <c r="CI1127" s="44"/>
      <c r="CJ1127" s="44"/>
      <c r="CK1127" s="44"/>
      <c r="CL1127" s="44"/>
      <c r="CM1127" s="44"/>
      <c r="CN1127" s="44"/>
      <c r="CO1127" s="44"/>
      <c r="CP1127" s="44"/>
      <c r="CQ1127" s="44"/>
    </row>
    <row r="1128" spans="80:95" ht="16.5" x14ac:dyDescent="0.2">
      <c r="CB1128" s="44">
        <v>1125</v>
      </c>
      <c r="CC1128" s="18">
        <f t="shared" si="147"/>
        <v>29</v>
      </c>
      <c r="CD1128" s="18">
        <f t="shared" si="148"/>
        <v>1606031</v>
      </c>
      <c r="CE1128" s="44" t="str">
        <f t="shared" si="149"/>
        <v>高级神器3配件5-5级</v>
      </c>
      <c r="CF1128" s="43" t="s">
        <v>1061</v>
      </c>
      <c r="CG1128" s="18">
        <f t="shared" si="150"/>
        <v>5</v>
      </c>
      <c r="CH1128" s="18" t="str">
        <f t="shared" si="151"/>
        <v>金币</v>
      </c>
      <c r="CI1128" s="44"/>
      <c r="CJ1128" s="44"/>
      <c r="CK1128" s="44"/>
      <c r="CL1128" s="44"/>
      <c r="CM1128" s="44"/>
      <c r="CN1128" s="44"/>
      <c r="CO1128" s="44"/>
      <c r="CP1128" s="44"/>
      <c r="CQ1128" s="44"/>
    </row>
    <row r="1129" spans="80:95" ht="16.5" x14ac:dyDescent="0.2">
      <c r="CB1129" s="44">
        <v>1126</v>
      </c>
      <c r="CC1129" s="18">
        <f t="shared" si="147"/>
        <v>29</v>
      </c>
      <c r="CD1129" s="18">
        <f t="shared" si="148"/>
        <v>1606031</v>
      </c>
      <c r="CE1129" s="44" t="str">
        <f t="shared" si="149"/>
        <v>高级神器3配件5-6级</v>
      </c>
      <c r="CF1129" s="43" t="s">
        <v>1061</v>
      </c>
      <c r="CG1129" s="18">
        <f t="shared" si="150"/>
        <v>6</v>
      </c>
      <c r="CH1129" s="18" t="str">
        <f t="shared" si="151"/>
        <v>金币</v>
      </c>
      <c r="CI1129" s="44"/>
      <c r="CJ1129" s="44"/>
      <c r="CK1129" s="44"/>
      <c r="CL1129" s="44"/>
      <c r="CM1129" s="44"/>
      <c r="CN1129" s="44"/>
      <c r="CO1129" s="44"/>
      <c r="CP1129" s="44"/>
      <c r="CQ1129" s="44"/>
    </row>
    <row r="1130" spans="80:95" ht="16.5" x14ac:dyDescent="0.2">
      <c r="CB1130" s="44">
        <v>1127</v>
      </c>
      <c r="CC1130" s="18">
        <f t="shared" si="147"/>
        <v>29</v>
      </c>
      <c r="CD1130" s="18">
        <f t="shared" si="148"/>
        <v>1606031</v>
      </c>
      <c r="CE1130" s="44" t="str">
        <f t="shared" si="149"/>
        <v>高级神器3配件5-7级</v>
      </c>
      <c r="CF1130" s="43" t="s">
        <v>1061</v>
      </c>
      <c r="CG1130" s="18">
        <f t="shared" si="150"/>
        <v>7</v>
      </c>
      <c r="CH1130" s="18" t="str">
        <f t="shared" si="151"/>
        <v>金币</v>
      </c>
      <c r="CI1130" s="44"/>
      <c r="CJ1130" s="44"/>
      <c r="CK1130" s="44"/>
      <c r="CL1130" s="44"/>
      <c r="CM1130" s="44"/>
      <c r="CN1130" s="44"/>
      <c r="CO1130" s="44"/>
      <c r="CP1130" s="44"/>
      <c r="CQ1130" s="44"/>
    </row>
    <row r="1131" spans="80:95" ht="16.5" x14ac:dyDescent="0.2">
      <c r="CB1131" s="44">
        <v>1128</v>
      </c>
      <c r="CC1131" s="18">
        <f t="shared" si="147"/>
        <v>29</v>
      </c>
      <c r="CD1131" s="18">
        <f t="shared" si="148"/>
        <v>1606031</v>
      </c>
      <c r="CE1131" s="44" t="str">
        <f t="shared" si="149"/>
        <v>高级神器3配件5-8级</v>
      </c>
      <c r="CF1131" s="43" t="s">
        <v>1061</v>
      </c>
      <c r="CG1131" s="18">
        <f t="shared" si="150"/>
        <v>8</v>
      </c>
      <c r="CH1131" s="18" t="str">
        <f t="shared" si="151"/>
        <v>金币</v>
      </c>
      <c r="CI1131" s="44"/>
      <c r="CJ1131" s="44"/>
      <c r="CK1131" s="44"/>
      <c r="CL1131" s="44"/>
      <c r="CM1131" s="44"/>
      <c r="CN1131" s="44"/>
      <c r="CO1131" s="44"/>
      <c r="CP1131" s="44"/>
      <c r="CQ1131" s="44"/>
    </row>
    <row r="1132" spans="80:95" ht="16.5" x14ac:dyDescent="0.2">
      <c r="CB1132" s="44">
        <v>1129</v>
      </c>
      <c r="CC1132" s="18">
        <f t="shared" si="147"/>
        <v>29</v>
      </c>
      <c r="CD1132" s="18">
        <f t="shared" si="148"/>
        <v>1606031</v>
      </c>
      <c r="CE1132" s="44" t="str">
        <f t="shared" si="149"/>
        <v>高级神器3配件5-9级</v>
      </c>
      <c r="CF1132" s="43" t="s">
        <v>1061</v>
      </c>
      <c r="CG1132" s="18">
        <f t="shared" si="150"/>
        <v>9</v>
      </c>
      <c r="CH1132" s="18" t="str">
        <f t="shared" si="151"/>
        <v>金币</v>
      </c>
      <c r="CI1132" s="44"/>
      <c r="CJ1132" s="44"/>
      <c r="CK1132" s="44"/>
      <c r="CL1132" s="44"/>
      <c r="CM1132" s="44"/>
      <c r="CN1132" s="44"/>
      <c r="CO1132" s="44"/>
      <c r="CP1132" s="44"/>
      <c r="CQ1132" s="44"/>
    </row>
    <row r="1133" spans="80:95" ht="16.5" x14ac:dyDescent="0.2">
      <c r="CB1133" s="44">
        <v>1130</v>
      </c>
      <c r="CC1133" s="18">
        <f t="shared" si="147"/>
        <v>29</v>
      </c>
      <c r="CD1133" s="18">
        <f t="shared" si="148"/>
        <v>1606031</v>
      </c>
      <c r="CE1133" s="44" t="str">
        <f t="shared" si="149"/>
        <v>高级神器3配件5-10级</v>
      </c>
      <c r="CF1133" s="43" t="s">
        <v>1061</v>
      </c>
      <c r="CG1133" s="18">
        <f t="shared" si="150"/>
        <v>10</v>
      </c>
      <c r="CH1133" s="18" t="str">
        <f t="shared" si="151"/>
        <v>金币</v>
      </c>
      <c r="CI1133" s="44"/>
      <c r="CJ1133" s="44"/>
      <c r="CK1133" s="44"/>
      <c r="CL1133" s="44"/>
      <c r="CM1133" s="44"/>
      <c r="CN1133" s="44"/>
      <c r="CO1133" s="44"/>
      <c r="CP1133" s="44"/>
      <c r="CQ1133" s="44"/>
    </row>
    <row r="1134" spans="80:95" ht="16.5" x14ac:dyDescent="0.2">
      <c r="CB1134" s="44">
        <v>1131</v>
      </c>
      <c r="CC1134" s="18">
        <f t="shared" si="147"/>
        <v>29</v>
      </c>
      <c r="CD1134" s="18">
        <f t="shared" si="148"/>
        <v>1606031</v>
      </c>
      <c r="CE1134" s="44" t="str">
        <f t="shared" si="149"/>
        <v>高级神器3配件5-11级</v>
      </c>
      <c r="CF1134" s="43" t="s">
        <v>1061</v>
      </c>
      <c r="CG1134" s="18">
        <f t="shared" si="150"/>
        <v>11</v>
      </c>
      <c r="CH1134" s="18" t="str">
        <f t="shared" si="151"/>
        <v>金币</v>
      </c>
      <c r="CI1134" s="44"/>
      <c r="CJ1134" s="44"/>
      <c r="CK1134" s="44"/>
      <c r="CL1134" s="44"/>
      <c r="CM1134" s="44"/>
      <c r="CN1134" s="44"/>
      <c r="CO1134" s="44"/>
      <c r="CP1134" s="44"/>
      <c r="CQ1134" s="44"/>
    </row>
    <row r="1135" spans="80:95" ht="16.5" x14ac:dyDescent="0.2">
      <c r="CB1135" s="44">
        <v>1132</v>
      </c>
      <c r="CC1135" s="18">
        <f t="shared" si="147"/>
        <v>29</v>
      </c>
      <c r="CD1135" s="18">
        <f t="shared" si="148"/>
        <v>1606031</v>
      </c>
      <c r="CE1135" s="44" t="str">
        <f t="shared" si="149"/>
        <v>高级神器3配件5-12级</v>
      </c>
      <c r="CF1135" s="43" t="s">
        <v>1061</v>
      </c>
      <c r="CG1135" s="18">
        <f t="shared" si="150"/>
        <v>12</v>
      </c>
      <c r="CH1135" s="18" t="str">
        <f t="shared" si="151"/>
        <v>金币</v>
      </c>
      <c r="CI1135" s="44"/>
      <c r="CJ1135" s="44"/>
      <c r="CK1135" s="44"/>
      <c r="CL1135" s="44"/>
      <c r="CM1135" s="44"/>
      <c r="CN1135" s="44"/>
      <c r="CO1135" s="44"/>
      <c r="CP1135" s="44"/>
      <c r="CQ1135" s="44"/>
    </row>
    <row r="1136" spans="80:95" ht="16.5" x14ac:dyDescent="0.2">
      <c r="CB1136" s="44">
        <v>1133</v>
      </c>
      <c r="CC1136" s="18">
        <f t="shared" si="147"/>
        <v>29</v>
      </c>
      <c r="CD1136" s="18">
        <f t="shared" si="148"/>
        <v>1606031</v>
      </c>
      <c r="CE1136" s="44" t="str">
        <f t="shared" si="149"/>
        <v>高级神器3配件5-13级</v>
      </c>
      <c r="CF1136" s="43" t="s">
        <v>1061</v>
      </c>
      <c r="CG1136" s="18">
        <f t="shared" si="150"/>
        <v>13</v>
      </c>
      <c r="CH1136" s="18" t="str">
        <f t="shared" si="151"/>
        <v>金币</v>
      </c>
      <c r="CI1136" s="44"/>
      <c r="CJ1136" s="44"/>
      <c r="CK1136" s="44"/>
      <c r="CL1136" s="44"/>
      <c r="CM1136" s="44"/>
      <c r="CN1136" s="44"/>
      <c r="CO1136" s="44"/>
      <c r="CP1136" s="44"/>
      <c r="CQ1136" s="44"/>
    </row>
    <row r="1137" spans="80:95" ht="16.5" x14ac:dyDescent="0.2">
      <c r="CB1137" s="44">
        <v>1134</v>
      </c>
      <c r="CC1137" s="18">
        <f t="shared" si="147"/>
        <v>29</v>
      </c>
      <c r="CD1137" s="18">
        <f t="shared" si="148"/>
        <v>1606031</v>
      </c>
      <c r="CE1137" s="44" t="str">
        <f t="shared" si="149"/>
        <v>高级神器3配件5-14级</v>
      </c>
      <c r="CF1137" s="43" t="s">
        <v>1061</v>
      </c>
      <c r="CG1137" s="18">
        <f t="shared" si="150"/>
        <v>14</v>
      </c>
      <c r="CH1137" s="18" t="str">
        <f t="shared" si="151"/>
        <v>金币</v>
      </c>
      <c r="CI1137" s="44"/>
      <c r="CJ1137" s="44"/>
      <c r="CK1137" s="44"/>
      <c r="CL1137" s="44"/>
      <c r="CM1137" s="44"/>
      <c r="CN1137" s="44"/>
      <c r="CO1137" s="44"/>
      <c r="CP1137" s="44"/>
      <c r="CQ1137" s="44"/>
    </row>
    <row r="1138" spans="80:95" ht="16.5" x14ac:dyDescent="0.2">
      <c r="CB1138" s="44">
        <v>1135</v>
      </c>
      <c r="CC1138" s="18">
        <f t="shared" si="147"/>
        <v>29</v>
      </c>
      <c r="CD1138" s="18">
        <f t="shared" si="148"/>
        <v>1606031</v>
      </c>
      <c r="CE1138" s="44" t="str">
        <f t="shared" si="149"/>
        <v>高级神器3配件5-15级</v>
      </c>
      <c r="CF1138" s="43" t="s">
        <v>1061</v>
      </c>
      <c r="CG1138" s="18">
        <f t="shared" si="150"/>
        <v>15</v>
      </c>
      <c r="CH1138" s="18" t="str">
        <f t="shared" si="151"/>
        <v>金币</v>
      </c>
      <c r="CI1138" s="44"/>
      <c r="CJ1138" s="44"/>
      <c r="CK1138" s="44"/>
      <c r="CL1138" s="44"/>
      <c r="CM1138" s="44"/>
      <c r="CN1138" s="44"/>
      <c r="CO1138" s="44"/>
      <c r="CP1138" s="44"/>
      <c r="CQ1138" s="44"/>
    </row>
    <row r="1139" spans="80:95" ht="16.5" x14ac:dyDescent="0.2">
      <c r="CB1139" s="44">
        <v>1136</v>
      </c>
      <c r="CC1139" s="18">
        <f t="shared" si="147"/>
        <v>29</v>
      </c>
      <c r="CD1139" s="18">
        <f t="shared" si="148"/>
        <v>1606031</v>
      </c>
      <c r="CE1139" s="44" t="str">
        <f t="shared" si="149"/>
        <v>高级神器3配件5-16级</v>
      </c>
      <c r="CF1139" s="43" t="s">
        <v>1061</v>
      </c>
      <c r="CG1139" s="18">
        <f t="shared" si="150"/>
        <v>16</v>
      </c>
      <c r="CH1139" s="18" t="str">
        <f t="shared" si="151"/>
        <v>金币</v>
      </c>
      <c r="CI1139" s="44"/>
      <c r="CJ1139" s="44"/>
      <c r="CK1139" s="44"/>
      <c r="CL1139" s="44"/>
      <c r="CM1139" s="44"/>
      <c r="CN1139" s="44"/>
      <c r="CO1139" s="44"/>
      <c r="CP1139" s="44"/>
      <c r="CQ1139" s="44"/>
    </row>
    <row r="1140" spans="80:95" ht="16.5" x14ac:dyDescent="0.2">
      <c r="CB1140" s="44">
        <v>1137</v>
      </c>
      <c r="CC1140" s="18">
        <f t="shared" si="147"/>
        <v>29</v>
      </c>
      <c r="CD1140" s="18">
        <f t="shared" si="148"/>
        <v>1606031</v>
      </c>
      <c r="CE1140" s="44" t="str">
        <f t="shared" si="149"/>
        <v>高级神器3配件5-17级</v>
      </c>
      <c r="CF1140" s="43" t="s">
        <v>1061</v>
      </c>
      <c r="CG1140" s="18">
        <f t="shared" si="150"/>
        <v>17</v>
      </c>
      <c r="CH1140" s="18" t="str">
        <f t="shared" si="151"/>
        <v>金币</v>
      </c>
      <c r="CI1140" s="44"/>
      <c r="CJ1140" s="44"/>
      <c r="CK1140" s="44"/>
      <c r="CL1140" s="44"/>
      <c r="CM1140" s="44"/>
      <c r="CN1140" s="44"/>
      <c r="CO1140" s="44"/>
      <c r="CP1140" s="44"/>
      <c r="CQ1140" s="44"/>
    </row>
    <row r="1141" spans="80:95" ht="16.5" x14ac:dyDescent="0.2">
      <c r="CB1141" s="44">
        <v>1138</v>
      </c>
      <c r="CC1141" s="18">
        <f t="shared" si="147"/>
        <v>29</v>
      </c>
      <c r="CD1141" s="18">
        <f t="shared" si="148"/>
        <v>1606031</v>
      </c>
      <c r="CE1141" s="44" t="str">
        <f t="shared" si="149"/>
        <v>高级神器3配件5-18级</v>
      </c>
      <c r="CF1141" s="43" t="s">
        <v>1061</v>
      </c>
      <c r="CG1141" s="18">
        <f t="shared" si="150"/>
        <v>18</v>
      </c>
      <c r="CH1141" s="18" t="str">
        <f t="shared" si="151"/>
        <v>金币</v>
      </c>
      <c r="CI1141" s="44"/>
      <c r="CJ1141" s="44"/>
      <c r="CK1141" s="44"/>
      <c r="CL1141" s="44"/>
      <c r="CM1141" s="44"/>
      <c r="CN1141" s="44"/>
      <c r="CO1141" s="44"/>
      <c r="CP1141" s="44"/>
      <c r="CQ1141" s="44"/>
    </row>
    <row r="1142" spans="80:95" ht="16.5" x14ac:dyDescent="0.2">
      <c r="CB1142" s="44">
        <v>1139</v>
      </c>
      <c r="CC1142" s="18">
        <f t="shared" si="147"/>
        <v>29</v>
      </c>
      <c r="CD1142" s="18">
        <f t="shared" si="148"/>
        <v>1606031</v>
      </c>
      <c r="CE1142" s="44" t="str">
        <f t="shared" si="149"/>
        <v>高级神器3配件5-19级</v>
      </c>
      <c r="CF1142" s="43" t="s">
        <v>1061</v>
      </c>
      <c r="CG1142" s="18">
        <f t="shared" si="150"/>
        <v>19</v>
      </c>
      <c r="CH1142" s="18" t="str">
        <f t="shared" si="151"/>
        <v>金币</v>
      </c>
      <c r="CI1142" s="44"/>
      <c r="CJ1142" s="44"/>
      <c r="CK1142" s="44"/>
      <c r="CL1142" s="44"/>
      <c r="CM1142" s="44"/>
      <c r="CN1142" s="44"/>
      <c r="CO1142" s="44"/>
      <c r="CP1142" s="44"/>
      <c r="CQ1142" s="44"/>
    </row>
    <row r="1143" spans="80:95" ht="16.5" x14ac:dyDescent="0.2">
      <c r="CB1143" s="44">
        <v>1140</v>
      </c>
      <c r="CC1143" s="18">
        <f t="shared" si="147"/>
        <v>29</v>
      </c>
      <c r="CD1143" s="18">
        <f t="shared" si="148"/>
        <v>1606031</v>
      </c>
      <c r="CE1143" s="44" t="str">
        <f t="shared" si="149"/>
        <v>高级神器3配件5-20级</v>
      </c>
      <c r="CF1143" s="43" t="s">
        <v>1061</v>
      </c>
      <c r="CG1143" s="18">
        <f t="shared" si="150"/>
        <v>20</v>
      </c>
      <c r="CH1143" s="18" t="str">
        <f t="shared" si="151"/>
        <v>金币</v>
      </c>
      <c r="CI1143" s="44"/>
      <c r="CJ1143" s="44"/>
      <c r="CK1143" s="44"/>
      <c r="CL1143" s="44"/>
      <c r="CM1143" s="44"/>
      <c r="CN1143" s="44"/>
      <c r="CO1143" s="44"/>
      <c r="CP1143" s="44"/>
      <c r="CQ1143" s="44"/>
    </row>
    <row r="1144" spans="80:95" ht="16.5" x14ac:dyDescent="0.2">
      <c r="CB1144" s="44">
        <v>1141</v>
      </c>
      <c r="CC1144" s="18">
        <f t="shared" si="147"/>
        <v>29</v>
      </c>
      <c r="CD1144" s="18">
        <f t="shared" si="148"/>
        <v>1606031</v>
      </c>
      <c r="CE1144" s="44" t="str">
        <f t="shared" si="149"/>
        <v>高级神器3配件5-21级</v>
      </c>
      <c r="CF1144" s="43" t="s">
        <v>1061</v>
      </c>
      <c r="CG1144" s="18">
        <f t="shared" si="150"/>
        <v>21</v>
      </c>
      <c r="CH1144" s="18" t="str">
        <f t="shared" si="151"/>
        <v>金币</v>
      </c>
      <c r="CI1144" s="44"/>
      <c r="CJ1144" s="44"/>
      <c r="CK1144" s="44"/>
      <c r="CL1144" s="44"/>
      <c r="CM1144" s="44"/>
      <c r="CN1144" s="44"/>
      <c r="CO1144" s="44"/>
      <c r="CP1144" s="44"/>
      <c r="CQ1144" s="44"/>
    </row>
    <row r="1145" spans="80:95" ht="16.5" x14ac:dyDescent="0.2">
      <c r="CB1145" s="44">
        <v>1142</v>
      </c>
      <c r="CC1145" s="18">
        <f t="shared" si="147"/>
        <v>29</v>
      </c>
      <c r="CD1145" s="18">
        <f t="shared" si="148"/>
        <v>1606031</v>
      </c>
      <c r="CE1145" s="44" t="str">
        <f t="shared" si="149"/>
        <v>高级神器3配件5-22级</v>
      </c>
      <c r="CF1145" s="43" t="s">
        <v>1061</v>
      </c>
      <c r="CG1145" s="18">
        <f t="shared" si="150"/>
        <v>22</v>
      </c>
      <c r="CH1145" s="18" t="str">
        <f t="shared" si="151"/>
        <v>金币</v>
      </c>
      <c r="CI1145" s="44"/>
      <c r="CJ1145" s="44"/>
      <c r="CK1145" s="44"/>
      <c r="CL1145" s="44"/>
      <c r="CM1145" s="44"/>
      <c r="CN1145" s="44"/>
      <c r="CO1145" s="44"/>
      <c r="CP1145" s="44"/>
      <c r="CQ1145" s="44"/>
    </row>
    <row r="1146" spans="80:95" ht="16.5" x14ac:dyDescent="0.2">
      <c r="CB1146" s="44">
        <v>1143</v>
      </c>
      <c r="CC1146" s="18">
        <f t="shared" si="147"/>
        <v>29</v>
      </c>
      <c r="CD1146" s="18">
        <f t="shared" si="148"/>
        <v>1606031</v>
      </c>
      <c r="CE1146" s="44" t="str">
        <f t="shared" si="149"/>
        <v>高级神器3配件5-23级</v>
      </c>
      <c r="CF1146" s="43" t="s">
        <v>1061</v>
      </c>
      <c r="CG1146" s="18">
        <f t="shared" si="150"/>
        <v>23</v>
      </c>
      <c r="CH1146" s="18" t="str">
        <f t="shared" si="151"/>
        <v>金币</v>
      </c>
      <c r="CI1146" s="44"/>
      <c r="CJ1146" s="44"/>
      <c r="CK1146" s="44"/>
      <c r="CL1146" s="44"/>
      <c r="CM1146" s="44"/>
      <c r="CN1146" s="44"/>
      <c r="CO1146" s="44"/>
      <c r="CP1146" s="44"/>
      <c r="CQ1146" s="44"/>
    </row>
    <row r="1147" spans="80:95" ht="16.5" x14ac:dyDescent="0.2">
      <c r="CB1147" s="44">
        <v>1144</v>
      </c>
      <c r="CC1147" s="18">
        <f t="shared" si="147"/>
        <v>29</v>
      </c>
      <c r="CD1147" s="18">
        <f t="shared" si="148"/>
        <v>1606031</v>
      </c>
      <c r="CE1147" s="44" t="str">
        <f t="shared" si="149"/>
        <v>高级神器3配件5-24级</v>
      </c>
      <c r="CF1147" s="43" t="s">
        <v>1061</v>
      </c>
      <c r="CG1147" s="18">
        <f t="shared" si="150"/>
        <v>24</v>
      </c>
      <c r="CH1147" s="18" t="str">
        <f t="shared" si="151"/>
        <v>金币</v>
      </c>
      <c r="CI1147" s="44"/>
      <c r="CJ1147" s="44"/>
      <c r="CK1147" s="44"/>
      <c r="CL1147" s="44"/>
      <c r="CM1147" s="44"/>
      <c r="CN1147" s="44"/>
      <c r="CO1147" s="44"/>
      <c r="CP1147" s="44"/>
      <c r="CQ1147" s="44"/>
    </row>
    <row r="1148" spans="80:95" ht="16.5" x14ac:dyDescent="0.2">
      <c r="CB1148" s="44">
        <v>1145</v>
      </c>
      <c r="CC1148" s="18">
        <f t="shared" si="147"/>
        <v>29</v>
      </c>
      <c r="CD1148" s="18">
        <f t="shared" si="148"/>
        <v>1606031</v>
      </c>
      <c r="CE1148" s="44" t="str">
        <f t="shared" si="149"/>
        <v>高级神器3配件5-25级</v>
      </c>
      <c r="CF1148" s="43" t="s">
        <v>1061</v>
      </c>
      <c r="CG1148" s="18">
        <f t="shared" si="150"/>
        <v>25</v>
      </c>
      <c r="CH1148" s="18" t="str">
        <f t="shared" si="151"/>
        <v>金币</v>
      </c>
      <c r="CI1148" s="44"/>
      <c r="CJ1148" s="44"/>
      <c r="CK1148" s="44"/>
      <c r="CL1148" s="44"/>
      <c r="CM1148" s="44"/>
      <c r="CN1148" s="44"/>
      <c r="CO1148" s="44"/>
      <c r="CP1148" s="44"/>
      <c r="CQ1148" s="44"/>
    </row>
    <row r="1149" spans="80:95" ht="16.5" x14ac:dyDescent="0.2">
      <c r="CB1149" s="44">
        <v>1146</v>
      </c>
      <c r="CC1149" s="18">
        <f t="shared" si="147"/>
        <v>29</v>
      </c>
      <c r="CD1149" s="18">
        <f t="shared" si="148"/>
        <v>1606031</v>
      </c>
      <c r="CE1149" s="44" t="str">
        <f t="shared" si="149"/>
        <v>高级神器3配件5-26级</v>
      </c>
      <c r="CF1149" s="43" t="s">
        <v>1061</v>
      </c>
      <c r="CG1149" s="18">
        <f t="shared" si="150"/>
        <v>26</v>
      </c>
      <c r="CH1149" s="18" t="str">
        <f t="shared" si="151"/>
        <v>金币</v>
      </c>
      <c r="CI1149" s="44"/>
      <c r="CJ1149" s="44"/>
      <c r="CK1149" s="44"/>
      <c r="CL1149" s="44"/>
      <c r="CM1149" s="44"/>
      <c r="CN1149" s="44"/>
      <c r="CO1149" s="44"/>
      <c r="CP1149" s="44"/>
      <c r="CQ1149" s="44"/>
    </row>
    <row r="1150" spans="80:95" ht="16.5" x14ac:dyDescent="0.2">
      <c r="CB1150" s="44">
        <v>1147</v>
      </c>
      <c r="CC1150" s="18">
        <f t="shared" si="147"/>
        <v>29</v>
      </c>
      <c r="CD1150" s="18">
        <f t="shared" si="148"/>
        <v>1606031</v>
      </c>
      <c r="CE1150" s="44" t="str">
        <f t="shared" si="149"/>
        <v>高级神器3配件5-27级</v>
      </c>
      <c r="CF1150" s="43" t="s">
        <v>1061</v>
      </c>
      <c r="CG1150" s="18">
        <f t="shared" si="150"/>
        <v>27</v>
      </c>
      <c r="CH1150" s="18" t="str">
        <f t="shared" si="151"/>
        <v>金币</v>
      </c>
      <c r="CI1150" s="44"/>
      <c r="CJ1150" s="44"/>
      <c r="CK1150" s="44"/>
      <c r="CL1150" s="44"/>
      <c r="CM1150" s="44"/>
      <c r="CN1150" s="44"/>
      <c r="CO1150" s="44"/>
      <c r="CP1150" s="44"/>
      <c r="CQ1150" s="44"/>
    </row>
    <row r="1151" spans="80:95" ht="16.5" x14ac:dyDescent="0.2">
      <c r="CB1151" s="44">
        <v>1148</v>
      </c>
      <c r="CC1151" s="18">
        <f t="shared" si="147"/>
        <v>29</v>
      </c>
      <c r="CD1151" s="18">
        <f t="shared" si="148"/>
        <v>1606031</v>
      </c>
      <c r="CE1151" s="44" t="str">
        <f t="shared" si="149"/>
        <v>高级神器3配件5-28级</v>
      </c>
      <c r="CF1151" s="43" t="s">
        <v>1061</v>
      </c>
      <c r="CG1151" s="18">
        <f t="shared" si="150"/>
        <v>28</v>
      </c>
      <c r="CH1151" s="18" t="str">
        <f t="shared" si="151"/>
        <v>金币</v>
      </c>
      <c r="CI1151" s="44"/>
      <c r="CJ1151" s="44"/>
      <c r="CK1151" s="44"/>
      <c r="CL1151" s="44"/>
      <c r="CM1151" s="44"/>
      <c r="CN1151" s="44"/>
      <c r="CO1151" s="44"/>
      <c r="CP1151" s="44"/>
      <c r="CQ1151" s="44"/>
    </row>
    <row r="1152" spans="80:95" ht="16.5" x14ac:dyDescent="0.2">
      <c r="CB1152" s="44">
        <v>1149</v>
      </c>
      <c r="CC1152" s="18">
        <f t="shared" si="147"/>
        <v>29</v>
      </c>
      <c r="CD1152" s="18">
        <f t="shared" si="148"/>
        <v>1606031</v>
      </c>
      <c r="CE1152" s="44" t="str">
        <f t="shared" si="149"/>
        <v>高级神器3配件5-29级</v>
      </c>
      <c r="CF1152" s="43" t="s">
        <v>1061</v>
      </c>
      <c r="CG1152" s="18">
        <f t="shared" si="150"/>
        <v>29</v>
      </c>
      <c r="CH1152" s="18" t="str">
        <f t="shared" si="151"/>
        <v>金币</v>
      </c>
      <c r="CI1152" s="44"/>
      <c r="CJ1152" s="44"/>
      <c r="CK1152" s="44"/>
      <c r="CL1152" s="44"/>
      <c r="CM1152" s="44"/>
      <c r="CN1152" s="44"/>
      <c r="CO1152" s="44"/>
      <c r="CP1152" s="44"/>
      <c r="CQ1152" s="44"/>
    </row>
    <row r="1153" spans="80:95" ht="16.5" x14ac:dyDescent="0.2">
      <c r="CB1153" s="44">
        <v>1150</v>
      </c>
      <c r="CC1153" s="18">
        <f t="shared" si="147"/>
        <v>29</v>
      </c>
      <c r="CD1153" s="18">
        <f t="shared" si="148"/>
        <v>1606031</v>
      </c>
      <c r="CE1153" s="44" t="str">
        <f t="shared" si="149"/>
        <v>高级神器3配件5-30级</v>
      </c>
      <c r="CF1153" s="43" t="s">
        <v>1061</v>
      </c>
      <c r="CG1153" s="18">
        <f t="shared" si="150"/>
        <v>30</v>
      </c>
      <c r="CH1153" s="18" t="str">
        <f t="shared" si="151"/>
        <v>金币</v>
      </c>
      <c r="CI1153" s="44"/>
      <c r="CJ1153" s="44"/>
      <c r="CK1153" s="44"/>
      <c r="CL1153" s="44"/>
      <c r="CM1153" s="44"/>
      <c r="CN1153" s="44"/>
      <c r="CO1153" s="44"/>
      <c r="CP1153" s="44"/>
      <c r="CQ1153" s="44"/>
    </row>
    <row r="1154" spans="80:95" ht="16.5" x14ac:dyDescent="0.2">
      <c r="CB1154" s="44">
        <v>1151</v>
      </c>
      <c r="CC1154" s="18">
        <f t="shared" si="147"/>
        <v>29</v>
      </c>
      <c r="CD1154" s="18">
        <f t="shared" si="148"/>
        <v>1606031</v>
      </c>
      <c r="CE1154" s="44" t="str">
        <f t="shared" si="149"/>
        <v>高级神器3配件5-31级</v>
      </c>
      <c r="CF1154" s="43" t="s">
        <v>1061</v>
      </c>
      <c r="CG1154" s="18">
        <f t="shared" si="150"/>
        <v>31</v>
      </c>
      <c r="CH1154" s="18" t="str">
        <f t="shared" si="151"/>
        <v>金币</v>
      </c>
      <c r="CI1154" s="44"/>
      <c r="CJ1154" s="44"/>
      <c r="CK1154" s="44"/>
      <c r="CL1154" s="44"/>
      <c r="CM1154" s="44"/>
      <c r="CN1154" s="44"/>
      <c r="CO1154" s="44"/>
      <c r="CP1154" s="44"/>
      <c r="CQ1154" s="44"/>
    </row>
    <row r="1155" spans="80:95" ht="16.5" x14ac:dyDescent="0.2">
      <c r="CB1155" s="44">
        <v>1152</v>
      </c>
      <c r="CC1155" s="18">
        <f t="shared" si="147"/>
        <v>29</v>
      </c>
      <c r="CD1155" s="18">
        <f t="shared" si="148"/>
        <v>1606031</v>
      </c>
      <c r="CE1155" s="44" t="str">
        <f t="shared" si="149"/>
        <v>高级神器3配件5-32级</v>
      </c>
      <c r="CF1155" s="43" t="s">
        <v>1061</v>
      </c>
      <c r="CG1155" s="18">
        <f t="shared" si="150"/>
        <v>32</v>
      </c>
      <c r="CH1155" s="18" t="str">
        <f t="shared" si="151"/>
        <v>金币</v>
      </c>
      <c r="CI1155" s="44"/>
      <c r="CJ1155" s="44"/>
      <c r="CK1155" s="44"/>
      <c r="CL1155" s="44"/>
      <c r="CM1155" s="44"/>
      <c r="CN1155" s="44"/>
      <c r="CO1155" s="44"/>
      <c r="CP1155" s="44"/>
      <c r="CQ1155" s="44"/>
    </row>
    <row r="1156" spans="80:95" ht="16.5" x14ac:dyDescent="0.2">
      <c r="CB1156" s="44">
        <v>1153</v>
      </c>
      <c r="CC1156" s="18">
        <f t="shared" si="147"/>
        <v>29</v>
      </c>
      <c r="CD1156" s="18">
        <f t="shared" si="148"/>
        <v>1606031</v>
      </c>
      <c r="CE1156" s="44" t="str">
        <f t="shared" si="149"/>
        <v>高级神器3配件5-33级</v>
      </c>
      <c r="CF1156" s="43" t="s">
        <v>1061</v>
      </c>
      <c r="CG1156" s="18">
        <f t="shared" si="150"/>
        <v>33</v>
      </c>
      <c r="CH1156" s="18" t="str">
        <f t="shared" si="151"/>
        <v>金币</v>
      </c>
      <c r="CI1156" s="44"/>
      <c r="CJ1156" s="44"/>
      <c r="CK1156" s="44"/>
      <c r="CL1156" s="44"/>
      <c r="CM1156" s="44"/>
      <c r="CN1156" s="44"/>
      <c r="CO1156" s="44"/>
      <c r="CP1156" s="44"/>
      <c r="CQ1156" s="44"/>
    </row>
    <row r="1157" spans="80:95" ht="16.5" x14ac:dyDescent="0.2">
      <c r="CB1157" s="44">
        <v>1154</v>
      </c>
      <c r="CC1157" s="18">
        <f t="shared" ref="CC1157:CC1203" si="152">INT((CB1157-1)/40)+1</f>
        <v>29</v>
      </c>
      <c r="CD1157" s="18">
        <f t="shared" ref="CD1157:CD1203" si="153">INDEX($BQ$4:$BQ$33,CC1157)</f>
        <v>1606031</v>
      </c>
      <c r="CE1157" s="44" t="str">
        <f t="shared" ref="CE1157:CE1203" si="154">INDEX($BR$4:$BR$33,CC1157)&amp;"-"&amp;CG1157&amp;"级"</f>
        <v>高级神器3配件5-34级</v>
      </c>
      <c r="CF1157" s="43" t="s">
        <v>1061</v>
      </c>
      <c r="CG1157" s="18">
        <f t="shared" ref="CG1157:CG1203" si="155">MOD(CB1157-1,40)+1</f>
        <v>34</v>
      </c>
      <c r="CH1157" s="18" t="str">
        <f t="shared" ref="CH1157:CH1203" si="156">IF(CG1157=1,INDEX($BR$4:$BR$33,CC1157)&amp;"激活","金币")</f>
        <v>金币</v>
      </c>
      <c r="CI1157" s="44"/>
      <c r="CJ1157" s="44"/>
      <c r="CK1157" s="44"/>
      <c r="CL1157" s="44"/>
      <c r="CM1157" s="44"/>
      <c r="CN1157" s="44"/>
      <c r="CO1157" s="44"/>
      <c r="CP1157" s="44"/>
      <c r="CQ1157" s="44"/>
    </row>
    <row r="1158" spans="80:95" ht="16.5" x14ac:dyDescent="0.2">
      <c r="CB1158" s="44">
        <v>1155</v>
      </c>
      <c r="CC1158" s="18">
        <f t="shared" si="152"/>
        <v>29</v>
      </c>
      <c r="CD1158" s="18">
        <f t="shared" si="153"/>
        <v>1606031</v>
      </c>
      <c r="CE1158" s="44" t="str">
        <f t="shared" si="154"/>
        <v>高级神器3配件5-35级</v>
      </c>
      <c r="CF1158" s="43" t="s">
        <v>1061</v>
      </c>
      <c r="CG1158" s="18">
        <f t="shared" si="155"/>
        <v>35</v>
      </c>
      <c r="CH1158" s="18" t="str">
        <f t="shared" si="156"/>
        <v>金币</v>
      </c>
      <c r="CI1158" s="44"/>
      <c r="CJ1158" s="44"/>
      <c r="CK1158" s="44"/>
      <c r="CL1158" s="44"/>
      <c r="CM1158" s="44"/>
      <c r="CN1158" s="44"/>
      <c r="CO1158" s="44"/>
      <c r="CP1158" s="44"/>
      <c r="CQ1158" s="44"/>
    </row>
    <row r="1159" spans="80:95" ht="16.5" x14ac:dyDescent="0.2">
      <c r="CB1159" s="44">
        <v>1156</v>
      </c>
      <c r="CC1159" s="18">
        <f t="shared" si="152"/>
        <v>29</v>
      </c>
      <c r="CD1159" s="18">
        <f t="shared" si="153"/>
        <v>1606031</v>
      </c>
      <c r="CE1159" s="44" t="str">
        <f t="shared" si="154"/>
        <v>高级神器3配件5-36级</v>
      </c>
      <c r="CF1159" s="43" t="s">
        <v>1061</v>
      </c>
      <c r="CG1159" s="18">
        <f t="shared" si="155"/>
        <v>36</v>
      </c>
      <c r="CH1159" s="18" t="str">
        <f t="shared" si="156"/>
        <v>金币</v>
      </c>
      <c r="CI1159" s="44"/>
      <c r="CJ1159" s="44"/>
      <c r="CK1159" s="44"/>
      <c r="CL1159" s="44"/>
      <c r="CM1159" s="44"/>
      <c r="CN1159" s="44"/>
      <c r="CO1159" s="44"/>
      <c r="CP1159" s="44"/>
      <c r="CQ1159" s="44"/>
    </row>
    <row r="1160" spans="80:95" ht="16.5" x14ac:dyDescent="0.2">
      <c r="CB1160" s="44">
        <v>1157</v>
      </c>
      <c r="CC1160" s="18">
        <f t="shared" si="152"/>
        <v>29</v>
      </c>
      <c r="CD1160" s="18">
        <f t="shared" si="153"/>
        <v>1606031</v>
      </c>
      <c r="CE1160" s="44" t="str">
        <f t="shared" si="154"/>
        <v>高级神器3配件5-37级</v>
      </c>
      <c r="CF1160" s="43" t="s">
        <v>1061</v>
      </c>
      <c r="CG1160" s="18">
        <f t="shared" si="155"/>
        <v>37</v>
      </c>
      <c r="CH1160" s="18" t="str">
        <f t="shared" si="156"/>
        <v>金币</v>
      </c>
      <c r="CI1160" s="44"/>
      <c r="CJ1160" s="44"/>
      <c r="CK1160" s="44"/>
      <c r="CL1160" s="44"/>
      <c r="CM1160" s="44"/>
      <c r="CN1160" s="44"/>
      <c r="CO1160" s="44"/>
      <c r="CP1160" s="44"/>
      <c r="CQ1160" s="44"/>
    </row>
    <row r="1161" spans="80:95" ht="16.5" x14ac:dyDescent="0.2">
      <c r="CB1161" s="44">
        <v>1158</v>
      </c>
      <c r="CC1161" s="18">
        <f t="shared" si="152"/>
        <v>29</v>
      </c>
      <c r="CD1161" s="18">
        <f t="shared" si="153"/>
        <v>1606031</v>
      </c>
      <c r="CE1161" s="44" t="str">
        <f t="shared" si="154"/>
        <v>高级神器3配件5-38级</v>
      </c>
      <c r="CF1161" s="43" t="s">
        <v>1061</v>
      </c>
      <c r="CG1161" s="18">
        <f t="shared" si="155"/>
        <v>38</v>
      </c>
      <c r="CH1161" s="18" t="str">
        <f t="shared" si="156"/>
        <v>金币</v>
      </c>
      <c r="CI1161" s="44"/>
      <c r="CJ1161" s="44"/>
      <c r="CK1161" s="44"/>
      <c r="CL1161" s="44"/>
      <c r="CM1161" s="44"/>
      <c r="CN1161" s="44"/>
      <c r="CO1161" s="44"/>
      <c r="CP1161" s="44"/>
      <c r="CQ1161" s="44"/>
    </row>
    <row r="1162" spans="80:95" ht="16.5" x14ac:dyDescent="0.2">
      <c r="CB1162" s="44">
        <v>1159</v>
      </c>
      <c r="CC1162" s="18">
        <f t="shared" si="152"/>
        <v>29</v>
      </c>
      <c r="CD1162" s="18">
        <f t="shared" si="153"/>
        <v>1606031</v>
      </c>
      <c r="CE1162" s="44" t="str">
        <f t="shared" si="154"/>
        <v>高级神器3配件5-39级</v>
      </c>
      <c r="CF1162" s="43" t="s">
        <v>1061</v>
      </c>
      <c r="CG1162" s="18">
        <f t="shared" si="155"/>
        <v>39</v>
      </c>
      <c r="CH1162" s="18" t="str">
        <f t="shared" si="156"/>
        <v>金币</v>
      </c>
      <c r="CI1162" s="44"/>
      <c r="CJ1162" s="44"/>
      <c r="CK1162" s="44"/>
      <c r="CL1162" s="44"/>
      <c r="CM1162" s="44"/>
      <c r="CN1162" s="44"/>
      <c r="CO1162" s="44"/>
      <c r="CP1162" s="44"/>
      <c r="CQ1162" s="44"/>
    </row>
    <row r="1163" spans="80:95" ht="16.5" x14ac:dyDescent="0.2">
      <c r="CB1163" s="44">
        <v>1160</v>
      </c>
      <c r="CC1163" s="18">
        <f t="shared" si="152"/>
        <v>29</v>
      </c>
      <c r="CD1163" s="18">
        <f t="shared" si="153"/>
        <v>1606031</v>
      </c>
      <c r="CE1163" s="44" t="str">
        <f t="shared" si="154"/>
        <v>高级神器3配件5-40级</v>
      </c>
      <c r="CF1163" s="43" t="s">
        <v>1061</v>
      </c>
      <c r="CG1163" s="18">
        <f t="shared" si="155"/>
        <v>40</v>
      </c>
      <c r="CH1163" s="18" t="str">
        <f t="shared" si="156"/>
        <v>金币</v>
      </c>
      <c r="CI1163" s="44"/>
      <c r="CJ1163" s="44"/>
      <c r="CK1163" s="44"/>
      <c r="CL1163" s="44"/>
      <c r="CM1163" s="44"/>
      <c r="CN1163" s="44"/>
      <c r="CO1163" s="44"/>
      <c r="CP1163" s="44"/>
      <c r="CQ1163" s="44"/>
    </row>
    <row r="1164" spans="80:95" ht="16.5" x14ac:dyDescent="0.2">
      <c r="CB1164" s="44">
        <v>1161</v>
      </c>
      <c r="CC1164" s="18">
        <f t="shared" si="152"/>
        <v>30</v>
      </c>
      <c r="CD1164" s="18">
        <f t="shared" si="153"/>
        <v>1606032</v>
      </c>
      <c r="CE1164" s="44" t="str">
        <f t="shared" si="154"/>
        <v>高级神器3配件6-1级</v>
      </c>
      <c r="CF1164" s="43" t="s">
        <v>1061</v>
      </c>
      <c r="CG1164" s="18">
        <f t="shared" si="155"/>
        <v>1</v>
      </c>
      <c r="CH1164" s="18" t="str">
        <f t="shared" si="156"/>
        <v>高级神器3配件6激活</v>
      </c>
      <c r="CI1164" s="44"/>
      <c r="CJ1164" s="44"/>
      <c r="CK1164" s="44"/>
      <c r="CL1164" s="44"/>
      <c r="CM1164" s="44"/>
      <c r="CN1164" s="44"/>
      <c r="CO1164" s="44"/>
      <c r="CP1164" s="44"/>
      <c r="CQ1164" s="44"/>
    </row>
    <row r="1165" spans="80:95" ht="16.5" x14ac:dyDescent="0.2">
      <c r="CB1165" s="44">
        <v>1162</v>
      </c>
      <c r="CC1165" s="18">
        <f t="shared" si="152"/>
        <v>30</v>
      </c>
      <c r="CD1165" s="18">
        <f t="shared" si="153"/>
        <v>1606032</v>
      </c>
      <c r="CE1165" s="44" t="str">
        <f t="shared" si="154"/>
        <v>高级神器3配件6-2级</v>
      </c>
      <c r="CF1165" s="43" t="s">
        <v>1061</v>
      </c>
      <c r="CG1165" s="18">
        <f t="shared" si="155"/>
        <v>2</v>
      </c>
      <c r="CH1165" s="18" t="str">
        <f t="shared" si="156"/>
        <v>金币</v>
      </c>
      <c r="CI1165" s="44"/>
      <c r="CJ1165" s="44"/>
      <c r="CK1165" s="44"/>
      <c r="CL1165" s="44"/>
      <c r="CM1165" s="44"/>
      <c r="CN1165" s="44"/>
      <c r="CO1165" s="44"/>
      <c r="CP1165" s="44"/>
      <c r="CQ1165" s="44"/>
    </row>
    <row r="1166" spans="80:95" ht="16.5" x14ac:dyDescent="0.2">
      <c r="CB1166" s="44">
        <v>1163</v>
      </c>
      <c r="CC1166" s="18">
        <f t="shared" si="152"/>
        <v>30</v>
      </c>
      <c r="CD1166" s="18">
        <f t="shared" si="153"/>
        <v>1606032</v>
      </c>
      <c r="CE1166" s="44" t="str">
        <f t="shared" si="154"/>
        <v>高级神器3配件6-3级</v>
      </c>
      <c r="CF1166" s="43" t="s">
        <v>1061</v>
      </c>
      <c r="CG1166" s="18">
        <f t="shared" si="155"/>
        <v>3</v>
      </c>
      <c r="CH1166" s="18" t="str">
        <f t="shared" si="156"/>
        <v>金币</v>
      </c>
      <c r="CI1166" s="44"/>
      <c r="CJ1166" s="44"/>
      <c r="CK1166" s="44"/>
      <c r="CL1166" s="44"/>
      <c r="CM1166" s="44"/>
      <c r="CN1166" s="44"/>
      <c r="CO1166" s="44"/>
      <c r="CP1166" s="44"/>
      <c r="CQ1166" s="44"/>
    </row>
    <row r="1167" spans="80:95" ht="16.5" x14ac:dyDescent="0.2">
      <c r="CB1167" s="44">
        <v>1164</v>
      </c>
      <c r="CC1167" s="18">
        <f t="shared" si="152"/>
        <v>30</v>
      </c>
      <c r="CD1167" s="18">
        <f t="shared" si="153"/>
        <v>1606032</v>
      </c>
      <c r="CE1167" s="44" t="str">
        <f t="shared" si="154"/>
        <v>高级神器3配件6-4级</v>
      </c>
      <c r="CF1167" s="43" t="s">
        <v>1061</v>
      </c>
      <c r="CG1167" s="18">
        <f t="shared" si="155"/>
        <v>4</v>
      </c>
      <c r="CH1167" s="18" t="str">
        <f t="shared" si="156"/>
        <v>金币</v>
      </c>
      <c r="CI1167" s="44"/>
      <c r="CJ1167" s="44"/>
      <c r="CK1167" s="44"/>
      <c r="CL1167" s="44"/>
      <c r="CM1167" s="44"/>
      <c r="CN1167" s="44"/>
      <c r="CO1167" s="44"/>
      <c r="CP1167" s="44"/>
      <c r="CQ1167" s="44"/>
    </row>
    <row r="1168" spans="80:95" ht="16.5" x14ac:dyDescent="0.2">
      <c r="CB1168" s="44">
        <v>1165</v>
      </c>
      <c r="CC1168" s="18">
        <f t="shared" si="152"/>
        <v>30</v>
      </c>
      <c r="CD1168" s="18">
        <f t="shared" si="153"/>
        <v>1606032</v>
      </c>
      <c r="CE1168" s="44" t="str">
        <f t="shared" si="154"/>
        <v>高级神器3配件6-5级</v>
      </c>
      <c r="CF1168" s="43" t="s">
        <v>1061</v>
      </c>
      <c r="CG1168" s="18">
        <f t="shared" si="155"/>
        <v>5</v>
      </c>
      <c r="CH1168" s="18" t="str">
        <f t="shared" si="156"/>
        <v>金币</v>
      </c>
      <c r="CI1168" s="44"/>
      <c r="CJ1168" s="44"/>
      <c r="CK1168" s="44"/>
      <c r="CL1168" s="44"/>
      <c r="CM1168" s="44"/>
      <c r="CN1168" s="44"/>
      <c r="CO1168" s="44"/>
      <c r="CP1168" s="44"/>
      <c r="CQ1168" s="44"/>
    </row>
    <row r="1169" spans="80:95" ht="16.5" x14ac:dyDescent="0.2">
      <c r="CB1169" s="44">
        <v>1166</v>
      </c>
      <c r="CC1169" s="18">
        <f t="shared" si="152"/>
        <v>30</v>
      </c>
      <c r="CD1169" s="18">
        <f t="shared" si="153"/>
        <v>1606032</v>
      </c>
      <c r="CE1169" s="44" t="str">
        <f t="shared" si="154"/>
        <v>高级神器3配件6-6级</v>
      </c>
      <c r="CF1169" s="43" t="s">
        <v>1061</v>
      </c>
      <c r="CG1169" s="18">
        <f t="shared" si="155"/>
        <v>6</v>
      </c>
      <c r="CH1169" s="18" t="str">
        <f t="shared" si="156"/>
        <v>金币</v>
      </c>
      <c r="CI1169" s="44"/>
      <c r="CJ1169" s="44"/>
      <c r="CK1169" s="44"/>
      <c r="CL1169" s="44"/>
      <c r="CM1169" s="44"/>
      <c r="CN1169" s="44"/>
      <c r="CO1169" s="44"/>
      <c r="CP1169" s="44"/>
      <c r="CQ1169" s="44"/>
    </row>
    <row r="1170" spans="80:95" ht="16.5" x14ac:dyDescent="0.2">
      <c r="CB1170" s="44">
        <v>1167</v>
      </c>
      <c r="CC1170" s="18">
        <f t="shared" si="152"/>
        <v>30</v>
      </c>
      <c r="CD1170" s="18">
        <f t="shared" si="153"/>
        <v>1606032</v>
      </c>
      <c r="CE1170" s="44" t="str">
        <f t="shared" si="154"/>
        <v>高级神器3配件6-7级</v>
      </c>
      <c r="CF1170" s="43" t="s">
        <v>1061</v>
      </c>
      <c r="CG1170" s="18">
        <f t="shared" si="155"/>
        <v>7</v>
      </c>
      <c r="CH1170" s="18" t="str">
        <f t="shared" si="156"/>
        <v>金币</v>
      </c>
      <c r="CI1170" s="44"/>
      <c r="CJ1170" s="44"/>
      <c r="CK1170" s="44"/>
      <c r="CL1170" s="44"/>
      <c r="CM1170" s="44"/>
      <c r="CN1170" s="44"/>
      <c r="CO1170" s="44"/>
      <c r="CP1170" s="44"/>
      <c r="CQ1170" s="44"/>
    </row>
    <row r="1171" spans="80:95" ht="16.5" x14ac:dyDescent="0.2">
      <c r="CB1171" s="44">
        <v>1168</v>
      </c>
      <c r="CC1171" s="18">
        <f t="shared" si="152"/>
        <v>30</v>
      </c>
      <c r="CD1171" s="18">
        <f t="shared" si="153"/>
        <v>1606032</v>
      </c>
      <c r="CE1171" s="44" t="str">
        <f t="shared" si="154"/>
        <v>高级神器3配件6-8级</v>
      </c>
      <c r="CF1171" s="43" t="s">
        <v>1061</v>
      </c>
      <c r="CG1171" s="18">
        <f t="shared" si="155"/>
        <v>8</v>
      </c>
      <c r="CH1171" s="18" t="str">
        <f t="shared" si="156"/>
        <v>金币</v>
      </c>
      <c r="CI1171" s="44"/>
      <c r="CJ1171" s="44"/>
      <c r="CK1171" s="44"/>
      <c r="CL1171" s="44"/>
      <c r="CM1171" s="44"/>
      <c r="CN1171" s="44"/>
      <c r="CO1171" s="44"/>
      <c r="CP1171" s="44"/>
      <c r="CQ1171" s="44"/>
    </row>
    <row r="1172" spans="80:95" ht="16.5" x14ac:dyDescent="0.2">
      <c r="CB1172" s="44">
        <v>1169</v>
      </c>
      <c r="CC1172" s="18">
        <f t="shared" si="152"/>
        <v>30</v>
      </c>
      <c r="CD1172" s="18">
        <f t="shared" si="153"/>
        <v>1606032</v>
      </c>
      <c r="CE1172" s="44" t="str">
        <f t="shared" si="154"/>
        <v>高级神器3配件6-9级</v>
      </c>
      <c r="CF1172" s="43" t="s">
        <v>1061</v>
      </c>
      <c r="CG1172" s="18">
        <f t="shared" si="155"/>
        <v>9</v>
      </c>
      <c r="CH1172" s="18" t="str">
        <f t="shared" si="156"/>
        <v>金币</v>
      </c>
      <c r="CI1172" s="44"/>
      <c r="CJ1172" s="44"/>
      <c r="CK1172" s="44"/>
      <c r="CL1172" s="44"/>
      <c r="CM1172" s="44"/>
      <c r="CN1172" s="44"/>
      <c r="CO1172" s="44"/>
      <c r="CP1172" s="44"/>
      <c r="CQ1172" s="44"/>
    </row>
    <row r="1173" spans="80:95" ht="16.5" x14ac:dyDescent="0.2">
      <c r="CB1173" s="44">
        <v>1170</v>
      </c>
      <c r="CC1173" s="18">
        <f t="shared" si="152"/>
        <v>30</v>
      </c>
      <c r="CD1173" s="18">
        <f t="shared" si="153"/>
        <v>1606032</v>
      </c>
      <c r="CE1173" s="44" t="str">
        <f t="shared" si="154"/>
        <v>高级神器3配件6-10级</v>
      </c>
      <c r="CF1173" s="43" t="s">
        <v>1061</v>
      </c>
      <c r="CG1173" s="18">
        <f t="shared" si="155"/>
        <v>10</v>
      </c>
      <c r="CH1173" s="18" t="str">
        <f t="shared" si="156"/>
        <v>金币</v>
      </c>
      <c r="CI1173" s="44"/>
      <c r="CJ1173" s="44"/>
      <c r="CK1173" s="44"/>
      <c r="CL1173" s="44"/>
      <c r="CM1173" s="44"/>
      <c r="CN1173" s="44"/>
      <c r="CO1173" s="44"/>
      <c r="CP1173" s="44"/>
      <c r="CQ1173" s="44"/>
    </row>
    <row r="1174" spans="80:95" ht="16.5" x14ac:dyDescent="0.2">
      <c r="CB1174" s="44">
        <v>1171</v>
      </c>
      <c r="CC1174" s="18">
        <f t="shared" si="152"/>
        <v>30</v>
      </c>
      <c r="CD1174" s="18">
        <f t="shared" si="153"/>
        <v>1606032</v>
      </c>
      <c r="CE1174" s="44" t="str">
        <f t="shared" si="154"/>
        <v>高级神器3配件6-11级</v>
      </c>
      <c r="CF1174" s="43" t="s">
        <v>1061</v>
      </c>
      <c r="CG1174" s="18">
        <f t="shared" si="155"/>
        <v>11</v>
      </c>
      <c r="CH1174" s="18" t="str">
        <f t="shared" si="156"/>
        <v>金币</v>
      </c>
      <c r="CI1174" s="44"/>
      <c r="CJ1174" s="44"/>
      <c r="CK1174" s="44"/>
      <c r="CL1174" s="44"/>
      <c r="CM1174" s="44"/>
      <c r="CN1174" s="44"/>
      <c r="CO1174" s="44"/>
      <c r="CP1174" s="44"/>
      <c r="CQ1174" s="44"/>
    </row>
    <row r="1175" spans="80:95" ht="16.5" x14ac:dyDescent="0.2">
      <c r="CB1175" s="44">
        <v>1172</v>
      </c>
      <c r="CC1175" s="18">
        <f t="shared" si="152"/>
        <v>30</v>
      </c>
      <c r="CD1175" s="18">
        <f t="shared" si="153"/>
        <v>1606032</v>
      </c>
      <c r="CE1175" s="44" t="str">
        <f t="shared" si="154"/>
        <v>高级神器3配件6-12级</v>
      </c>
      <c r="CF1175" s="43" t="s">
        <v>1061</v>
      </c>
      <c r="CG1175" s="18">
        <f t="shared" si="155"/>
        <v>12</v>
      </c>
      <c r="CH1175" s="18" t="str">
        <f t="shared" si="156"/>
        <v>金币</v>
      </c>
      <c r="CI1175" s="44"/>
      <c r="CJ1175" s="44"/>
      <c r="CK1175" s="44"/>
      <c r="CL1175" s="44"/>
      <c r="CM1175" s="44"/>
      <c r="CN1175" s="44"/>
      <c r="CO1175" s="44"/>
      <c r="CP1175" s="44"/>
      <c r="CQ1175" s="44"/>
    </row>
    <row r="1176" spans="80:95" ht="16.5" x14ac:dyDescent="0.2">
      <c r="CB1176" s="44">
        <v>1173</v>
      </c>
      <c r="CC1176" s="18">
        <f t="shared" si="152"/>
        <v>30</v>
      </c>
      <c r="CD1176" s="18">
        <f t="shared" si="153"/>
        <v>1606032</v>
      </c>
      <c r="CE1176" s="44" t="str">
        <f t="shared" si="154"/>
        <v>高级神器3配件6-13级</v>
      </c>
      <c r="CF1176" s="43" t="s">
        <v>1061</v>
      </c>
      <c r="CG1176" s="18">
        <f t="shared" si="155"/>
        <v>13</v>
      </c>
      <c r="CH1176" s="18" t="str">
        <f t="shared" si="156"/>
        <v>金币</v>
      </c>
      <c r="CI1176" s="44"/>
      <c r="CJ1176" s="44"/>
      <c r="CK1176" s="44"/>
      <c r="CL1176" s="44"/>
      <c r="CM1176" s="44"/>
      <c r="CN1176" s="44"/>
      <c r="CO1176" s="44"/>
      <c r="CP1176" s="44"/>
      <c r="CQ1176" s="44"/>
    </row>
    <row r="1177" spans="80:95" ht="16.5" x14ac:dyDescent="0.2">
      <c r="CB1177" s="44">
        <v>1174</v>
      </c>
      <c r="CC1177" s="18">
        <f t="shared" si="152"/>
        <v>30</v>
      </c>
      <c r="CD1177" s="18">
        <f t="shared" si="153"/>
        <v>1606032</v>
      </c>
      <c r="CE1177" s="44" t="str">
        <f t="shared" si="154"/>
        <v>高级神器3配件6-14级</v>
      </c>
      <c r="CF1177" s="43" t="s">
        <v>1061</v>
      </c>
      <c r="CG1177" s="18">
        <f t="shared" si="155"/>
        <v>14</v>
      </c>
      <c r="CH1177" s="18" t="str">
        <f t="shared" si="156"/>
        <v>金币</v>
      </c>
      <c r="CI1177" s="44"/>
      <c r="CJ1177" s="44"/>
      <c r="CK1177" s="44"/>
      <c r="CL1177" s="44"/>
      <c r="CM1177" s="44"/>
      <c r="CN1177" s="44"/>
      <c r="CO1177" s="44"/>
      <c r="CP1177" s="44"/>
      <c r="CQ1177" s="44"/>
    </row>
    <row r="1178" spans="80:95" ht="16.5" x14ac:dyDescent="0.2">
      <c r="CB1178" s="44">
        <v>1175</v>
      </c>
      <c r="CC1178" s="18">
        <f t="shared" si="152"/>
        <v>30</v>
      </c>
      <c r="CD1178" s="18">
        <f t="shared" si="153"/>
        <v>1606032</v>
      </c>
      <c r="CE1178" s="44" t="str">
        <f t="shared" si="154"/>
        <v>高级神器3配件6-15级</v>
      </c>
      <c r="CF1178" s="43" t="s">
        <v>1061</v>
      </c>
      <c r="CG1178" s="18">
        <f t="shared" si="155"/>
        <v>15</v>
      </c>
      <c r="CH1178" s="18" t="str">
        <f t="shared" si="156"/>
        <v>金币</v>
      </c>
      <c r="CI1178" s="44"/>
      <c r="CJ1178" s="44"/>
      <c r="CK1178" s="44"/>
      <c r="CL1178" s="44"/>
      <c r="CM1178" s="44"/>
      <c r="CN1178" s="44"/>
      <c r="CO1178" s="44"/>
      <c r="CP1178" s="44"/>
      <c r="CQ1178" s="44"/>
    </row>
    <row r="1179" spans="80:95" ht="16.5" x14ac:dyDescent="0.2">
      <c r="CB1179" s="44">
        <v>1176</v>
      </c>
      <c r="CC1179" s="18">
        <f t="shared" si="152"/>
        <v>30</v>
      </c>
      <c r="CD1179" s="18">
        <f t="shared" si="153"/>
        <v>1606032</v>
      </c>
      <c r="CE1179" s="44" t="str">
        <f t="shared" si="154"/>
        <v>高级神器3配件6-16级</v>
      </c>
      <c r="CF1179" s="43" t="s">
        <v>1061</v>
      </c>
      <c r="CG1179" s="18">
        <f t="shared" si="155"/>
        <v>16</v>
      </c>
      <c r="CH1179" s="18" t="str">
        <f t="shared" si="156"/>
        <v>金币</v>
      </c>
      <c r="CI1179" s="44"/>
      <c r="CJ1179" s="44"/>
      <c r="CK1179" s="44"/>
      <c r="CL1179" s="44"/>
      <c r="CM1179" s="44"/>
      <c r="CN1179" s="44"/>
      <c r="CO1179" s="44"/>
      <c r="CP1179" s="44"/>
      <c r="CQ1179" s="44"/>
    </row>
    <row r="1180" spans="80:95" ht="16.5" x14ac:dyDescent="0.2">
      <c r="CB1180" s="44">
        <v>1177</v>
      </c>
      <c r="CC1180" s="18">
        <f t="shared" si="152"/>
        <v>30</v>
      </c>
      <c r="CD1180" s="18">
        <f t="shared" si="153"/>
        <v>1606032</v>
      </c>
      <c r="CE1180" s="44" t="str">
        <f t="shared" si="154"/>
        <v>高级神器3配件6-17级</v>
      </c>
      <c r="CF1180" s="43" t="s">
        <v>1061</v>
      </c>
      <c r="CG1180" s="18">
        <f t="shared" si="155"/>
        <v>17</v>
      </c>
      <c r="CH1180" s="18" t="str">
        <f t="shared" si="156"/>
        <v>金币</v>
      </c>
      <c r="CI1180" s="44"/>
      <c r="CJ1180" s="44"/>
      <c r="CK1180" s="44"/>
      <c r="CL1180" s="44"/>
      <c r="CM1180" s="44"/>
      <c r="CN1180" s="44"/>
      <c r="CO1180" s="44"/>
      <c r="CP1180" s="44"/>
      <c r="CQ1180" s="44"/>
    </row>
    <row r="1181" spans="80:95" ht="16.5" x14ac:dyDescent="0.2">
      <c r="CB1181" s="44">
        <v>1178</v>
      </c>
      <c r="CC1181" s="18">
        <f t="shared" si="152"/>
        <v>30</v>
      </c>
      <c r="CD1181" s="18">
        <f t="shared" si="153"/>
        <v>1606032</v>
      </c>
      <c r="CE1181" s="44" t="str">
        <f t="shared" si="154"/>
        <v>高级神器3配件6-18级</v>
      </c>
      <c r="CF1181" s="43" t="s">
        <v>1061</v>
      </c>
      <c r="CG1181" s="18">
        <f t="shared" si="155"/>
        <v>18</v>
      </c>
      <c r="CH1181" s="18" t="str">
        <f t="shared" si="156"/>
        <v>金币</v>
      </c>
      <c r="CI1181" s="44"/>
      <c r="CJ1181" s="44"/>
      <c r="CK1181" s="44"/>
      <c r="CL1181" s="44"/>
      <c r="CM1181" s="44"/>
      <c r="CN1181" s="44"/>
      <c r="CO1181" s="44"/>
      <c r="CP1181" s="44"/>
      <c r="CQ1181" s="44"/>
    </row>
    <row r="1182" spans="80:95" ht="16.5" x14ac:dyDescent="0.2">
      <c r="CB1182" s="44">
        <v>1179</v>
      </c>
      <c r="CC1182" s="18">
        <f t="shared" si="152"/>
        <v>30</v>
      </c>
      <c r="CD1182" s="18">
        <f t="shared" si="153"/>
        <v>1606032</v>
      </c>
      <c r="CE1182" s="44" t="str">
        <f t="shared" si="154"/>
        <v>高级神器3配件6-19级</v>
      </c>
      <c r="CF1182" s="43" t="s">
        <v>1061</v>
      </c>
      <c r="CG1182" s="18">
        <f t="shared" si="155"/>
        <v>19</v>
      </c>
      <c r="CH1182" s="18" t="str">
        <f t="shared" si="156"/>
        <v>金币</v>
      </c>
      <c r="CI1182" s="44"/>
      <c r="CJ1182" s="44"/>
      <c r="CK1182" s="44"/>
      <c r="CL1182" s="44"/>
      <c r="CM1182" s="44"/>
      <c r="CN1182" s="44"/>
      <c r="CO1182" s="44"/>
      <c r="CP1182" s="44"/>
      <c r="CQ1182" s="44"/>
    </row>
    <row r="1183" spans="80:95" ht="16.5" x14ac:dyDescent="0.2">
      <c r="CB1183" s="44">
        <v>1180</v>
      </c>
      <c r="CC1183" s="18">
        <f t="shared" si="152"/>
        <v>30</v>
      </c>
      <c r="CD1183" s="18">
        <f t="shared" si="153"/>
        <v>1606032</v>
      </c>
      <c r="CE1183" s="44" t="str">
        <f t="shared" si="154"/>
        <v>高级神器3配件6-20级</v>
      </c>
      <c r="CF1183" s="43" t="s">
        <v>1061</v>
      </c>
      <c r="CG1183" s="18">
        <f t="shared" si="155"/>
        <v>20</v>
      </c>
      <c r="CH1183" s="18" t="str">
        <f t="shared" si="156"/>
        <v>金币</v>
      </c>
      <c r="CI1183" s="44"/>
      <c r="CJ1183" s="44"/>
      <c r="CK1183" s="44"/>
      <c r="CL1183" s="44"/>
      <c r="CM1183" s="44"/>
      <c r="CN1183" s="44"/>
      <c r="CO1183" s="44"/>
      <c r="CP1183" s="44"/>
      <c r="CQ1183" s="44"/>
    </row>
    <row r="1184" spans="80:95" ht="16.5" x14ac:dyDescent="0.2">
      <c r="CB1184" s="44">
        <v>1181</v>
      </c>
      <c r="CC1184" s="18">
        <f t="shared" si="152"/>
        <v>30</v>
      </c>
      <c r="CD1184" s="18">
        <f t="shared" si="153"/>
        <v>1606032</v>
      </c>
      <c r="CE1184" s="44" t="str">
        <f t="shared" si="154"/>
        <v>高级神器3配件6-21级</v>
      </c>
      <c r="CF1184" s="43" t="s">
        <v>1061</v>
      </c>
      <c r="CG1184" s="18">
        <f t="shared" si="155"/>
        <v>21</v>
      </c>
      <c r="CH1184" s="18" t="str">
        <f t="shared" si="156"/>
        <v>金币</v>
      </c>
      <c r="CI1184" s="44"/>
      <c r="CJ1184" s="44"/>
      <c r="CK1184" s="44"/>
      <c r="CL1184" s="44"/>
      <c r="CM1184" s="44"/>
      <c r="CN1184" s="44"/>
      <c r="CO1184" s="44"/>
      <c r="CP1184" s="44"/>
      <c r="CQ1184" s="44"/>
    </row>
    <row r="1185" spans="80:95" ht="16.5" x14ac:dyDescent="0.2">
      <c r="CB1185" s="44">
        <v>1182</v>
      </c>
      <c r="CC1185" s="18">
        <f t="shared" si="152"/>
        <v>30</v>
      </c>
      <c r="CD1185" s="18">
        <f t="shared" si="153"/>
        <v>1606032</v>
      </c>
      <c r="CE1185" s="44" t="str">
        <f t="shared" si="154"/>
        <v>高级神器3配件6-22级</v>
      </c>
      <c r="CF1185" s="43" t="s">
        <v>1061</v>
      </c>
      <c r="CG1185" s="18">
        <f t="shared" si="155"/>
        <v>22</v>
      </c>
      <c r="CH1185" s="18" t="str">
        <f t="shared" si="156"/>
        <v>金币</v>
      </c>
      <c r="CI1185" s="44"/>
      <c r="CJ1185" s="44"/>
      <c r="CK1185" s="44"/>
      <c r="CL1185" s="44"/>
      <c r="CM1185" s="44"/>
      <c r="CN1185" s="44"/>
      <c r="CO1185" s="44"/>
      <c r="CP1185" s="44"/>
      <c r="CQ1185" s="44"/>
    </row>
    <row r="1186" spans="80:95" ht="16.5" x14ac:dyDescent="0.2">
      <c r="CB1186" s="44">
        <v>1183</v>
      </c>
      <c r="CC1186" s="18">
        <f t="shared" si="152"/>
        <v>30</v>
      </c>
      <c r="CD1186" s="18">
        <f t="shared" si="153"/>
        <v>1606032</v>
      </c>
      <c r="CE1186" s="44" t="str">
        <f t="shared" si="154"/>
        <v>高级神器3配件6-23级</v>
      </c>
      <c r="CF1186" s="43" t="s">
        <v>1061</v>
      </c>
      <c r="CG1186" s="18">
        <f t="shared" si="155"/>
        <v>23</v>
      </c>
      <c r="CH1186" s="18" t="str">
        <f t="shared" si="156"/>
        <v>金币</v>
      </c>
      <c r="CI1186" s="44"/>
      <c r="CJ1186" s="44"/>
      <c r="CK1186" s="44"/>
      <c r="CL1186" s="44"/>
      <c r="CM1186" s="44"/>
      <c r="CN1186" s="44"/>
      <c r="CO1186" s="44"/>
      <c r="CP1186" s="44"/>
      <c r="CQ1186" s="44"/>
    </row>
    <row r="1187" spans="80:95" ht="16.5" x14ac:dyDescent="0.2">
      <c r="CB1187" s="44">
        <v>1184</v>
      </c>
      <c r="CC1187" s="18">
        <f t="shared" si="152"/>
        <v>30</v>
      </c>
      <c r="CD1187" s="18">
        <f t="shared" si="153"/>
        <v>1606032</v>
      </c>
      <c r="CE1187" s="44" t="str">
        <f t="shared" si="154"/>
        <v>高级神器3配件6-24级</v>
      </c>
      <c r="CF1187" s="43" t="s">
        <v>1061</v>
      </c>
      <c r="CG1187" s="18">
        <f t="shared" si="155"/>
        <v>24</v>
      </c>
      <c r="CH1187" s="18" t="str">
        <f t="shared" si="156"/>
        <v>金币</v>
      </c>
      <c r="CI1187" s="44"/>
      <c r="CJ1187" s="44"/>
      <c r="CK1187" s="44"/>
      <c r="CL1187" s="44"/>
      <c r="CM1187" s="44"/>
      <c r="CN1187" s="44"/>
      <c r="CO1187" s="44"/>
      <c r="CP1187" s="44"/>
      <c r="CQ1187" s="44"/>
    </row>
    <row r="1188" spans="80:95" ht="16.5" x14ac:dyDescent="0.2">
      <c r="CB1188" s="44">
        <v>1185</v>
      </c>
      <c r="CC1188" s="18">
        <f t="shared" si="152"/>
        <v>30</v>
      </c>
      <c r="CD1188" s="18">
        <f t="shared" si="153"/>
        <v>1606032</v>
      </c>
      <c r="CE1188" s="44" t="str">
        <f t="shared" si="154"/>
        <v>高级神器3配件6-25级</v>
      </c>
      <c r="CF1188" s="43" t="s">
        <v>1061</v>
      </c>
      <c r="CG1188" s="18">
        <f t="shared" si="155"/>
        <v>25</v>
      </c>
      <c r="CH1188" s="18" t="str">
        <f t="shared" si="156"/>
        <v>金币</v>
      </c>
      <c r="CI1188" s="44"/>
      <c r="CJ1188" s="44"/>
      <c r="CK1188" s="44"/>
      <c r="CL1188" s="44"/>
      <c r="CM1188" s="44"/>
      <c r="CN1188" s="44"/>
      <c r="CO1188" s="44"/>
      <c r="CP1188" s="44"/>
      <c r="CQ1188" s="44"/>
    </row>
    <row r="1189" spans="80:95" ht="16.5" x14ac:dyDescent="0.2">
      <c r="CB1189" s="44">
        <v>1186</v>
      </c>
      <c r="CC1189" s="18">
        <f t="shared" si="152"/>
        <v>30</v>
      </c>
      <c r="CD1189" s="18">
        <f t="shared" si="153"/>
        <v>1606032</v>
      </c>
      <c r="CE1189" s="44" t="str">
        <f t="shared" si="154"/>
        <v>高级神器3配件6-26级</v>
      </c>
      <c r="CF1189" s="43" t="s">
        <v>1061</v>
      </c>
      <c r="CG1189" s="18">
        <f t="shared" si="155"/>
        <v>26</v>
      </c>
      <c r="CH1189" s="18" t="str">
        <f t="shared" si="156"/>
        <v>金币</v>
      </c>
      <c r="CI1189" s="44"/>
      <c r="CJ1189" s="44"/>
      <c r="CK1189" s="44"/>
      <c r="CL1189" s="44"/>
      <c r="CM1189" s="44"/>
      <c r="CN1189" s="44"/>
      <c r="CO1189" s="44"/>
      <c r="CP1189" s="44"/>
      <c r="CQ1189" s="44"/>
    </row>
    <row r="1190" spans="80:95" ht="16.5" x14ac:dyDescent="0.2">
      <c r="CB1190" s="44">
        <v>1187</v>
      </c>
      <c r="CC1190" s="18">
        <f t="shared" si="152"/>
        <v>30</v>
      </c>
      <c r="CD1190" s="18">
        <f t="shared" si="153"/>
        <v>1606032</v>
      </c>
      <c r="CE1190" s="44" t="str">
        <f t="shared" si="154"/>
        <v>高级神器3配件6-27级</v>
      </c>
      <c r="CF1190" s="43" t="s">
        <v>1061</v>
      </c>
      <c r="CG1190" s="18">
        <f t="shared" si="155"/>
        <v>27</v>
      </c>
      <c r="CH1190" s="18" t="str">
        <f t="shared" si="156"/>
        <v>金币</v>
      </c>
      <c r="CI1190" s="44"/>
      <c r="CJ1190" s="44"/>
      <c r="CK1190" s="44"/>
      <c r="CL1190" s="44"/>
      <c r="CM1190" s="44"/>
      <c r="CN1190" s="44"/>
      <c r="CO1190" s="44"/>
      <c r="CP1190" s="44"/>
      <c r="CQ1190" s="44"/>
    </row>
    <row r="1191" spans="80:95" ht="16.5" x14ac:dyDescent="0.2">
      <c r="CB1191" s="44">
        <v>1188</v>
      </c>
      <c r="CC1191" s="18">
        <f t="shared" si="152"/>
        <v>30</v>
      </c>
      <c r="CD1191" s="18">
        <f t="shared" si="153"/>
        <v>1606032</v>
      </c>
      <c r="CE1191" s="44" t="str">
        <f t="shared" si="154"/>
        <v>高级神器3配件6-28级</v>
      </c>
      <c r="CF1191" s="43" t="s">
        <v>1061</v>
      </c>
      <c r="CG1191" s="18">
        <f t="shared" si="155"/>
        <v>28</v>
      </c>
      <c r="CH1191" s="18" t="str">
        <f t="shared" si="156"/>
        <v>金币</v>
      </c>
      <c r="CI1191" s="44"/>
      <c r="CJ1191" s="44"/>
      <c r="CK1191" s="44"/>
      <c r="CL1191" s="44"/>
      <c r="CM1191" s="44"/>
      <c r="CN1191" s="44"/>
      <c r="CO1191" s="44"/>
      <c r="CP1191" s="44"/>
      <c r="CQ1191" s="44"/>
    </row>
    <row r="1192" spans="80:95" ht="16.5" x14ac:dyDescent="0.2">
      <c r="CB1192" s="44">
        <v>1189</v>
      </c>
      <c r="CC1192" s="18">
        <f t="shared" si="152"/>
        <v>30</v>
      </c>
      <c r="CD1192" s="18">
        <f t="shared" si="153"/>
        <v>1606032</v>
      </c>
      <c r="CE1192" s="44" t="str">
        <f t="shared" si="154"/>
        <v>高级神器3配件6-29级</v>
      </c>
      <c r="CF1192" s="43" t="s">
        <v>1061</v>
      </c>
      <c r="CG1192" s="18">
        <f t="shared" si="155"/>
        <v>29</v>
      </c>
      <c r="CH1192" s="18" t="str">
        <f t="shared" si="156"/>
        <v>金币</v>
      </c>
      <c r="CI1192" s="44"/>
      <c r="CJ1192" s="44"/>
      <c r="CK1192" s="44"/>
      <c r="CL1192" s="44"/>
      <c r="CM1192" s="44"/>
      <c r="CN1192" s="44"/>
      <c r="CO1192" s="44"/>
      <c r="CP1192" s="44"/>
      <c r="CQ1192" s="44"/>
    </row>
    <row r="1193" spans="80:95" ht="16.5" x14ac:dyDescent="0.2">
      <c r="CB1193" s="44">
        <v>1190</v>
      </c>
      <c r="CC1193" s="18">
        <f t="shared" si="152"/>
        <v>30</v>
      </c>
      <c r="CD1193" s="18">
        <f t="shared" si="153"/>
        <v>1606032</v>
      </c>
      <c r="CE1193" s="44" t="str">
        <f t="shared" si="154"/>
        <v>高级神器3配件6-30级</v>
      </c>
      <c r="CF1193" s="43" t="s">
        <v>1061</v>
      </c>
      <c r="CG1193" s="18">
        <f t="shared" si="155"/>
        <v>30</v>
      </c>
      <c r="CH1193" s="18" t="str">
        <f t="shared" si="156"/>
        <v>金币</v>
      </c>
      <c r="CI1193" s="44"/>
      <c r="CJ1193" s="44"/>
      <c r="CK1193" s="44"/>
      <c r="CL1193" s="44"/>
      <c r="CM1193" s="44"/>
      <c r="CN1193" s="44"/>
      <c r="CO1193" s="44"/>
      <c r="CP1193" s="44"/>
      <c r="CQ1193" s="44"/>
    </row>
    <row r="1194" spans="80:95" ht="16.5" x14ac:dyDescent="0.2">
      <c r="CB1194" s="44">
        <v>1191</v>
      </c>
      <c r="CC1194" s="18">
        <f t="shared" si="152"/>
        <v>30</v>
      </c>
      <c r="CD1194" s="18">
        <f t="shared" si="153"/>
        <v>1606032</v>
      </c>
      <c r="CE1194" s="44" t="str">
        <f t="shared" si="154"/>
        <v>高级神器3配件6-31级</v>
      </c>
      <c r="CF1194" s="43" t="s">
        <v>1061</v>
      </c>
      <c r="CG1194" s="18">
        <f t="shared" si="155"/>
        <v>31</v>
      </c>
      <c r="CH1194" s="18" t="str">
        <f t="shared" si="156"/>
        <v>金币</v>
      </c>
      <c r="CI1194" s="44"/>
      <c r="CJ1194" s="44"/>
      <c r="CK1194" s="44"/>
      <c r="CL1194" s="44"/>
      <c r="CM1194" s="44"/>
      <c r="CN1194" s="44"/>
      <c r="CO1194" s="44"/>
      <c r="CP1194" s="44"/>
      <c r="CQ1194" s="44"/>
    </row>
    <row r="1195" spans="80:95" ht="16.5" x14ac:dyDescent="0.2">
      <c r="CB1195" s="44">
        <v>1192</v>
      </c>
      <c r="CC1195" s="18">
        <f t="shared" si="152"/>
        <v>30</v>
      </c>
      <c r="CD1195" s="18">
        <f t="shared" si="153"/>
        <v>1606032</v>
      </c>
      <c r="CE1195" s="44" t="str">
        <f t="shared" si="154"/>
        <v>高级神器3配件6-32级</v>
      </c>
      <c r="CF1195" s="43" t="s">
        <v>1061</v>
      </c>
      <c r="CG1195" s="18">
        <f t="shared" si="155"/>
        <v>32</v>
      </c>
      <c r="CH1195" s="18" t="str">
        <f t="shared" si="156"/>
        <v>金币</v>
      </c>
      <c r="CI1195" s="44"/>
      <c r="CJ1195" s="44"/>
      <c r="CK1195" s="44"/>
      <c r="CL1195" s="44"/>
      <c r="CM1195" s="44"/>
      <c r="CN1195" s="44"/>
      <c r="CO1195" s="44"/>
      <c r="CP1195" s="44"/>
      <c r="CQ1195" s="44"/>
    </row>
    <row r="1196" spans="80:95" ht="16.5" x14ac:dyDescent="0.2">
      <c r="CB1196" s="44">
        <v>1193</v>
      </c>
      <c r="CC1196" s="18">
        <f t="shared" si="152"/>
        <v>30</v>
      </c>
      <c r="CD1196" s="18">
        <f t="shared" si="153"/>
        <v>1606032</v>
      </c>
      <c r="CE1196" s="44" t="str">
        <f t="shared" si="154"/>
        <v>高级神器3配件6-33级</v>
      </c>
      <c r="CF1196" s="43" t="s">
        <v>1061</v>
      </c>
      <c r="CG1196" s="18">
        <f t="shared" si="155"/>
        <v>33</v>
      </c>
      <c r="CH1196" s="18" t="str">
        <f t="shared" si="156"/>
        <v>金币</v>
      </c>
      <c r="CI1196" s="44"/>
      <c r="CJ1196" s="44"/>
      <c r="CK1196" s="44"/>
      <c r="CL1196" s="44"/>
      <c r="CM1196" s="44"/>
      <c r="CN1196" s="44"/>
      <c r="CO1196" s="44"/>
      <c r="CP1196" s="44"/>
      <c r="CQ1196" s="44"/>
    </row>
    <row r="1197" spans="80:95" ht="16.5" x14ac:dyDescent="0.2">
      <c r="CB1197" s="44">
        <v>1194</v>
      </c>
      <c r="CC1197" s="18">
        <f t="shared" si="152"/>
        <v>30</v>
      </c>
      <c r="CD1197" s="18">
        <f t="shared" si="153"/>
        <v>1606032</v>
      </c>
      <c r="CE1197" s="44" t="str">
        <f t="shared" si="154"/>
        <v>高级神器3配件6-34级</v>
      </c>
      <c r="CF1197" s="43" t="s">
        <v>1061</v>
      </c>
      <c r="CG1197" s="18">
        <f t="shared" si="155"/>
        <v>34</v>
      </c>
      <c r="CH1197" s="18" t="str">
        <f t="shared" si="156"/>
        <v>金币</v>
      </c>
      <c r="CI1197" s="44"/>
      <c r="CJ1197" s="44"/>
      <c r="CK1197" s="44"/>
      <c r="CL1197" s="44"/>
      <c r="CM1197" s="44"/>
      <c r="CN1197" s="44"/>
      <c r="CO1197" s="44"/>
      <c r="CP1197" s="44"/>
      <c r="CQ1197" s="44"/>
    </row>
    <row r="1198" spans="80:95" ht="16.5" x14ac:dyDescent="0.2">
      <c r="CB1198" s="44">
        <v>1195</v>
      </c>
      <c r="CC1198" s="18">
        <f t="shared" si="152"/>
        <v>30</v>
      </c>
      <c r="CD1198" s="18">
        <f t="shared" si="153"/>
        <v>1606032</v>
      </c>
      <c r="CE1198" s="44" t="str">
        <f t="shared" si="154"/>
        <v>高级神器3配件6-35级</v>
      </c>
      <c r="CF1198" s="43" t="s">
        <v>1061</v>
      </c>
      <c r="CG1198" s="18">
        <f t="shared" si="155"/>
        <v>35</v>
      </c>
      <c r="CH1198" s="18" t="str">
        <f t="shared" si="156"/>
        <v>金币</v>
      </c>
      <c r="CI1198" s="44"/>
      <c r="CJ1198" s="44"/>
      <c r="CK1198" s="44"/>
      <c r="CL1198" s="44"/>
      <c r="CM1198" s="44"/>
      <c r="CN1198" s="44"/>
      <c r="CO1198" s="44"/>
      <c r="CP1198" s="44"/>
      <c r="CQ1198" s="44"/>
    </row>
    <row r="1199" spans="80:95" ht="16.5" x14ac:dyDescent="0.2">
      <c r="CB1199" s="44">
        <v>1196</v>
      </c>
      <c r="CC1199" s="18">
        <f t="shared" si="152"/>
        <v>30</v>
      </c>
      <c r="CD1199" s="18">
        <f t="shared" si="153"/>
        <v>1606032</v>
      </c>
      <c r="CE1199" s="44" t="str">
        <f t="shared" si="154"/>
        <v>高级神器3配件6-36级</v>
      </c>
      <c r="CF1199" s="43" t="s">
        <v>1061</v>
      </c>
      <c r="CG1199" s="18">
        <f t="shared" si="155"/>
        <v>36</v>
      </c>
      <c r="CH1199" s="18" t="str">
        <f t="shared" si="156"/>
        <v>金币</v>
      </c>
      <c r="CI1199" s="44"/>
      <c r="CJ1199" s="44"/>
      <c r="CK1199" s="44"/>
      <c r="CL1199" s="44"/>
      <c r="CM1199" s="44"/>
      <c r="CN1199" s="44"/>
      <c r="CO1199" s="44"/>
      <c r="CP1199" s="44"/>
      <c r="CQ1199" s="44"/>
    </row>
    <row r="1200" spans="80:95" ht="16.5" x14ac:dyDescent="0.2">
      <c r="CB1200" s="44">
        <v>1197</v>
      </c>
      <c r="CC1200" s="18">
        <f t="shared" si="152"/>
        <v>30</v>
      </c>
      <c r="CD1200" s="18">
        <f t="shared" si="153"/>
        <v>1606032</v>
      </c>
      <c r="CE1200" s="44" t="str">
        <f t="shared" si="154"/>
        <v>高级神器3配件6-37级</v>
      </c>
      <c r="CF1200" s="43" t="s">
        <v>1061</v>
      </c>
      <c r="CG1200" s="18">
        <f t="shared" si="155"/>
        <v>37</v>
      </c>
      <c r="CH1200" s="18" t="str">
        <f t="shared" si="156"/>
        <v>金币</v>
      </c>
      <c r="CI1200" s="44"/>
      <c r="CJ1200" s="44"/>
      <c r="CK1200" s="44"/>
      <c r="CL1200" s="44"/>
      <c r="CM1200" s="44"/>
      <c r="CN1200" s="44"/>
      <c r="CO1200" s="44"/>
      <c r="CP1200" s="44"/>
      <c r="CQ1200" s="44"/>
    </row>
    <row r="1201" spans="80:95" ht="16.5" x14ac:dyDescent="0.2">
      <c r="CB1201" s="44">
        <v>1198</v>
      </c>
      <c r="CC1201" s="18">
        <f t="shared" si="152"/>
        <v>30</v>
      </c>
      <c r="CD1201" s="18">
        <f t="shared" si="153"/>
        <v>1606032</v>
      </c>
      <c r="CE1201" s="44" t="str">
        <f t="shared" si="154"/>
        <v>高级神器3配件6-38级</v>
      </c>
      <c r="CF1201" s="43" t="s">
        <v>1061</v>
      </c>
      <c r="CG1201" s="18">
        <f t="shared" si="155"/>
        <v>38</v>
      </c>
      <c r="CH1201" s="18" t="str">
        <f t="shared" si="156"/>
        <v>金币</v>
      </c>
      <c r="CI1201" s="44"/>
      <c r="CJ1201" s="44"/>
      <c r="CK1201" s="44"/>
      <c r="CL1201" s="44"/>
      <c r="CM1201" s="44"/>
      <c r="CN1201" s="44"/>
      <c r="CO1201" s="44"/>
      <c r="CP1201" s="44"/>
      <c r="CQ1201" s="44"/>
    </row>
    <row r="1202" spans="80:95" ht="16.5" x14ac:dyDescent="0.2">
      <c r="CB1202" s="44">
        <v>1199</v>
      </c>
      <c r="CC1202" s="18">
        <f t="shared" si="152"/>
        <v>30</v>
      </c>
      <c r="CD1202" s="18">
        <f t="shared" si="153"/>
        <v>1606032</v>
      </c>
      <c r="CE1202" s="44" t="str">
        <f t="shared" si="154"/>
        <v>高级神器3配件6-39级</v>
      </c>
      <c r="CF1202" s="43" t="s">
        <v>1061</v>
      </c>
      <c r="CG1202" s="18">
        <f t="shared" si="155"/>
        <v>39</v>
      </c>
      <c r="CH1202" s="18" t="str">
        <f t="shared" si="156"/>
        <v>金币</v>
      </c>
      <c r="CI1202" s="44"/>
      <c r="CJ1202" s="44"/>
      <c r="CK1202" s="44"/>
      <c r="CL1202" s="44"/>
      <c r="CM1202" s="44"/>
      <c r="CN1202" s="44"/>
      <c r="CO1202" s="44"/>
      <c r="CP1202" s="44"/>
      <c r="CQ1202" s="44"/>
    </row>
    <row r="1203" spans="80:95" ht="16.5" x14ac:dyDescent="0.2">
      <c r="CB1203" s="44">
        <v>1200</v>
      </c>
      <c r="CC1203" s="18">
        <f t="shared" si="152"/>
        <v>30</v>
      </c>
      <c r="CD1203" s="18">
        <f t="shared" si="153"/>
        <v>1606032</v>
      </c>
      <c r="CE1203" s="44" t="str">
        <f t="shared" si="154"/>
        <v>高级神器3配件6-40级</v>
      </c>
      <c r="CF1203" s="43" t="s">
        <v>1061</v>
      </c>
      <c r="CG1203" s="18">
        <f t="shared" si="155"/>
        <v>40</v>
      </c>
      <c r="CH1203" s="18" t="str">
        <f t="shared" si="156"/>
        <v>金币</v>
      </c>
      <c r="CI1203" s="44"/>
      <c r="CJ1203" s="44"/>
      <c r="CK1203" s="44"/>
      <c r="CL1203" s="44"/>
      <c r="CM1203" s="44"/>
      <c r="CN1203" s="44"/>
      <c r="CO1203" s="44"/>
      <c r="CP1203" s="44"/>
      <c r="CQ1203" s="44"/>
    </row>
    <row r="1204" spans="80:95" ht="16.5" x14ac:dyDescent="0.2">
      <c r="CD1204" s="44"/>
      <c r="CE1204" s="44"/>
      <c r="CF1204" s="44"/>
      <c r="CG1204" s="44"/>
      <c r="CH1204" s="44"/>
      <c r="CI1204" s="44"/>
      <c r="CJ1204" s="44"/>
      <c r="CK1204" s="44"/>
      <c r="CL1204" s="44"/>
      <c r="CM1204" s="44"/>
      <c r="CN1204" s="44"/>
      <c r="CO1204" s="44"/>
      <c r="CP1204" s="44"/>
      <c r="CQ1204" s="44"/>
    </row>
    <row r="1205" spans="80:95" ht="16.5" x14ac:dyDescent="0.2">
      <c r="CD1205" s="44"/>
      <c r="CE1205" s="44"/>
      <c r="CF1205" s="44"/>
      <c r="CG1205" s="44"/>
      <c r="CH1205" s="44"/>
      <c r="CI1205" s="44"/>
      <c r="CJ1205" s="44"/>
      <c r="CK1205" s="44"/>
      <c r="CL1205" s="44"/>
      <c r="CM1205" s="44"/>
      <c r="CN1205" s="44"/>
      <c r="CO1205" s="44"/>
      <c r="CP1205" s="44"/>
      <c r="CQ1205" s="44"/>
    </row>
    <row r="1206" spans="80:95" ht="16.5" x14ac:dyDescent="0.2">
      <c r="CD1206" s="44"/>
      <c r="CE1206" s="44"/>
      <c r="CF1206" s="44"/>
      <c r="CG1206" s="44"/>
      <c r="CH1206" s="44"/>
      <c r="CI1206" s="44"/>
      <c r="CJ1206" s="44"/>
      <c r="CK1206" s="44"/>
      <c r="CL1206" s="44"/>
      <c r="CM1206" s="44"/>
      <c r="CN1206" s="44"/>
      <c r="CO1206" s="44"/>
      <c r="CP1206" s="44"/>
      <c r="CQ1206" s="44"/>
    </row>
    <row r="1207" spans="80:95" ht="16.5" x14ac:dyDescent="0.2">
      <c r="CD1207" s="44"/>
      <c r="CE1207" s="44"/>
      <c r="CF1207" s="44"/>
      <c r="CG1207" s="44"/>
      <c r="CH1207" s="44"/>
      <c r="CI1207" s="44"/>
      <c r="CJ1207" s="44"/>
      <c r="CK1207" s="44"/>
      <c r="CL1207" s="44"/>
      <c r="CM1207" s="44"/>
      <c r="CN1207" s="44"/>
      <c r="CO1207" s="44"/>
      <c r="CP1207" s="44"/>
      <c r="CQ1207" s="44"/>
    </row>
    <row r="1208" spans="80:95" ht="16.5" x14ac:dyDescent="0.2">
      <c r="CD1208" s="44"/>
      <c r="CE1208" s="44"/>
      <c r="CF1208" s="44"/>
      <c r="CG1208" s="44"/>
      <c r="CH1208" s="44"/>
      <c r="CI1208" s="44"/>
      <c r="CJ1208" s="44"/>
      <c r="CK1208" s="44"/>
      <c r="CL1208" s="44"/>
      <c r="CM1208" s="44"/>
      <c r="CN1208" s="44"/>
      <c r="CO1208" s="44"/>
      <c r="CP1208" s="44"/>
      <c r="CQ1208" s="44"/>
    </row>
    <row r="1209" spans="80:95" ht="16.5" x14ac:dyDescent="0.2">
      <c r="CD1209" s="44"/>
      <c r="CE1209" s="44"/>
      <c r="CF1209" s="44"/>
      <c r="CG1209" s="44"/>
      <c r="CH1209" s="44"/>
      <c r="CI1209" s="44"/>
      <c r="CJ1209" s="44"/>
      <c r="CK1209" s="44"/>
      <c r="CL1209" s="44"/>
      <c r="CM1209" s="44"/>
      <c r="CN1209" s="44"/>
      <c r="CO1209" s="44"/>
      <c r="CP1209" s="44"/>
      <c r="CQ1209" s="44"/>
    </row>
    <row r="1210" spans="80:95" ht="16.5" x14ac:dyDescent="0.2">
      <c r="CD1210" s="44"/>
      <c r="CE1210" s="44"/>
      <c r="CF1210" s="44"/>
      <c r="CG1210" s="44"/>
      <c r="CH1210" s="44"/>
      <c r="CI1210" s="44"/>
      <c r="CJ1210" s="44"/>
      <c r="CK1210" s="44"/>
      <c r="CL1210" s="44"/>
      <c r="CM1210" s="44"/>
      <c r="CN1210" s="44"/>
      <c r="CO1210" s="44"/>
      <c r="CP1210" s="44"/>
      <c r="CQ1210" s="44"/>
    </row>
    <row r="1211" spans="80:95" ht="16.5" x14ac:dyDescent="0.2">
      <c r="CD1211" s="44"/>
      <c r="CE1211" s="44"/>
      <c r="CF1211" s="44"/>
      <c r="CG1211" s="44"/>
      <c r="CH1211" s="44"/>
      <c r="CI1211" s="44"/>
      <c r="CJ1211" s="44"/>
      <c r="CK1211" s="44"/>
      <c r="CL1211" s="44"/>
      <c r="CM1211" s="44"/>
      <c r="CN1211" s="44"/>
      <c r="CO1211" s="44"/>
      <c r="CP1211" s="44"/>
      <c r="CQ1211" s="44"/>
    </row>
    <row r="1212" spans="80:95" ht="16.5" x14ac:dyDescent="0.2">
      <c r="CD1212" s="44"/>
      <c r="CE1212" s="44"/>
      <c r="CF1212" s="44"/>
      <c r="CG1212" s="44"/>
      <c r="CH1212" s="44"/>
      <c r="CI1212" s="44"/>
      <c r="CJ1212" s="44"/>
      <c r="CK1212" s="44"/>
      <c r="CL1212" s="44"/>
      <c r="CM1212" s="44"/>
      <c r="CN1212" s="44"/>
      <c r="CO1212" s="44"/>
      <c r="CP1212" s="44"/>
      <c r="CQ1212" s="44"/>
    </row>
    <row r="1213" spans="80:95" ht="16.5" x14ac:dyDescent="0.2">
      <c r="CD1213" s="44"/>
      <c r="CE1213" s="44"/>
      <c r="CF1213" s="44"/>
      <c r="CG1213" s="44"/>
      <c r="CH1213" s="44"/>
      <c r="CI1213" s="44"/>
      <c r="CJ1213" s="44"/>
      <c r="CK1213" s="44"/>
      <c r="CL1213" s="44"/>
      <c r="CM1213" s="44"/>
      <c r="CN1213" s="44"/>
      <c r="CO1213" s="44"/>
      <c r="CP1213" s="44"/>
      <c r="CQ1213" s="44"/>
    </row>
    <row r="1214" spans="80:95" ht="16.5" x14ac:dyDescent="0.2">
      <c r="CD1214" s="44"/>
      <c r="CE1214" s="44"/>
      <c r="CF1214" s="44"/>
      <c r="CG1214" s="44"/>
      <c r="CH1214" s="44"/>
      <c r="CI1214" s="44"/>
      <c r="CJ1214" s="44"/>
      <c r="CK1214" s="44"/>
      <c r="CL1214" s="44"/>
      <c r="CM1214" s="44"/>
      <c r="CN1214" s="44"/>
      <c r="CO1214" s="44"/>
      <c r="CP1214" s="44"/>
      <c r="CQ1214" s="44"/>
    </row>
    <row r="1215" spans="80:95" ht="16.5" x14ac:dyDescent="0.2">
      <c r="CD1215" s="44"/>
      <c r="CE1215" s="44"/>
      <c r="CF1215" s="44"/>
      <c r="CG1215" s="44"/>
      <c r="CH1215" s="44"/>
      <c r="CI1215" s="44"/>
      <c r="CJ1215" s="44"/>
      <c r="CK1215" s="44"/>
      <c r="CL1215" s="44"/>
      <c r="CM1215" s="44"/>
      <c r="CN1215" s="44"/>
      <c r="CO1215" s="44"/>
      <c r="CP1215" s="44"/>
      <c r="CQ1215" s="44"/>
    </row>
    <row r="1216" spans="80:95" ht="16.5" x14ac:dyDescent="0.2">
      <c r="CD1216" s="44"/>
      <c r="CE1216" s="44"/>
      <c r="CF1216" s="44"/>
      <c r="CG1216" s="44"/>
      <c r="CH1216" s="44"/>
      <c r="CI1216" s="44"/>
      <c r="CJ1216" s="44"/>
      <c r="CK1216" s="44"/>
      <c r="CL1216" s="44"/>
      <c r="CM1216" s="44"/>
      <c r="CN1216" s="44"/>
      <c r="CO1216" s="44"/>
      <c r="CP1216" s="44"/>
      <c r="CQ1216" s="44"/>
    </row>
    <row r="1217" spans="82:95" ht="16.5" x14ac:dyDescent="0.2">
      <c r="CD1217" s="44"/>
      <c r="CE1217" s="44"/>
      <c r="CF1217" s="44"/>
      <c r="CG1217" s="44"/>
      <c r="CH1217" s="44"/>
      <c r="CI1217" s="44"/>
      <c r="CJ1217" s="44"/>
      <c r="CK1217" s="44"/>
      <c r="CL1217" s="44"/>
      <c r="CM1217" s="44"/>
      <c r="CN1217" s="44"/>
      <c r="CO1217" s="44"/>
      <c r="CP1217" s="44"/>
      <c r="CQ1217" s="44"/>
    </row>
    <row r="1218" spans="82:95" ht="16.5" x14ac:dyDescent="0.2">
      <c r="CD1218" s="44"/>
      <c r="CE1218" s="44"/>
      <c r="CF1218" s="44"/>
      <c r="CG1218" s="44"/>
      <c r="CH1218" s="44"/>
      <c r="CI1218" s="44"/>
      <c r="CJ1218" s="44"/>
      <c r="CK1218" s="44"/>
      <c r="CL1218" s="44"/>
      <c r="CM1218" s="44"/>
      <c r="CN1218" s="44"/>
      <c r="CO1218" s="44"/>
      <c r="CP1218" s="44"/>
      <c r="CQ1218" s="44"/>
    </row>
    <row r="1219" spans="82:95" ht="16.5" x14ac:dyDescent="0.2">
      <c r="CD1219" s="44"/>
      <c r="CE1219" s="44"/>
      <c r="CF1219" s="44"/>
      <c r="CG1219" s="44"/>
      <c r="CH1219" s="44"/>
      <c r="CI1219" s="44"/>
      <c r="CJ1219" s="44"/>
      <c r="CK1219" s="44"/>
      <c r="CL1219" s="44"/>
      <c r="CM1219" s="44"/>
      <c r="CN1219" s="44"/>
      <c r="CO1219" s="44"/>
      <c r="CP1219" s="44"/>
      <c r="CQ1219" s="44"/>
    </row>
    <row r="1220" spans="82:95" ht="16.5" x14ac:dyDescent="0.2">
      <c r="CD1220" s="44"/>
      <c r="CE1220" s="44"/>
      <c r="CF1220" s="44"/>
      <c r="CG1220" s="44"/>
      <c r="CH1220" s="44"/>
      <c r="CI1220" s="44"/>
      <c r="CJ1220" s="44"/>
      <c r="CK1220" s="44"/>
      <c r="CL1220" s="44"/>
      <c r="CM1220" s="44"/>
      <c r="CN1220" s="44"/>
      <c r="CO1220" s="44"/>
      <c r="CP1220" s="44"/>
      <c r="CQ1220" s="44"/>
    </row>
    <row r="1221" spans="82:95" ht="16.5" x14ac:dyDescent="0.2">
      <c r="CD1221" s="44"/>
      <c r="CE1221" s="44"/>
      <c r="CF1221" s="44"/>
      <c r="CG1221" s="44"/>
      <c r="CH1221" s="44"/>
      <c r="CI1221" s="44"/>
      <c r="CJ1221" s="44"/>
      <c r="CK1221" s="44"/>
      <c r="CL1221" s="44"/>
      <c r="CM1221" s="44"/>
      <c r="CN1221" s="44"/>
      <c r="CO1221" s="44"/>
      <c r="CP1221" s="44"/>
      <c r="CQ1221" s="44"/>
    </row>
    <row r="1222" spans="82:95" ht="16.5" x14ac:dyDescent="0.2">
      <c r="CD1222" s="44"/>
      <c r="CE1222" s="44"/>
      <c r="CF1222" s="44"/>
      <c r="CG1222" s="44"/>
      <c r="CH1222" s="44"/>
      <c r="CI1222" s="44"/>
      <c r="CJ1222" s="44"/>
      <c r="CK1222" s="44"/>
      <c r="CL1222" s="44"/>
      <c r="CM1222" s="44"/>
      <c r="CN1222" s="44"/>
      <c r="CO1222" s="44"/>
      <c r="CP1222" s="44"/>
      <c r="CQ1222" s="44"/>
    </row>
    <row r="1223" spans="82:95" ht="16.5" x14ac:dyDescent="0.2">
      <c r="CD1223" s="44"/>
      <c r="CE1223" s="44"/>
      <c r="CF1223" s="44"/>
      <c r="CG1223" s="44"/>
      <c r="CH1223" s="44"/>
      <c r="CI1223" s="44"/>
      <c r="CJ1223" s="44"/>
      <c r="CK1223" s="44"/>
      <c r="CL1223" s="44"/>
      <c r="CM1223" s="44"/>
      <c r="CN1223" s="44"/>
      <c r="CO1223" s="44"/>
      <c r="CP1223" s="44"/>
      <c r="CQ1223" s="44"/>
    </row>
    <row r="1224" spans="82:95" ht="16.5" x14ac:dyDescent="0.2">
      <c r="CD1224" s="44"/>
      <c r="CE1224" s="44"/>
      <c r="CF1224" s="44"/>
      <c r="CG1224" s="44"/>
      <c r="CH1224" s="44"/>
      <c r="CI1224" s="44"/>
      <c r="CJ1224" s="44"/>
      <c r="CK1224" s="44"/>
      <c r="CL1224" s="44"/>
      <c r="CM1224" s="44"/>
      <c r="CN1224" s="44"/>
      <c r="CO1224" s="44"/>
      <c r="CP1224" s="44"/>
      <c r="CQ1224" s="44"/>
    </row>
    <row r="1225" spans="82:95" ht="16.5" x14ac:dyDescent="0.2">
      <c r="CD1225" s="44"/>
      <c r="CE1225" s="44"/>
      <c r="CF1225" s="44"/>
      <c r="CG1225" s="44"/>
      <c r="CH1225" s="44"/>
      <c r="CI1225" s="44"/>
      <c r="CJ1225" s="44"/>
      <c r="CK1225" s="44"/>
      <c r="CL1225" s="44"/>
      <c r="CM1225" s="44"/>
      <c r="CN1225" s="44"/>
      <c r="CO1225" s="44"/>
      <c r="CP1225" s="44"/>
      <c r="CQ1225" s="44"/>
    </row>
    <row r="1226" spans="82:95" ht="16.5" x14ac:dyDescent="0.2">
      <c r="CD1226" s="44"/>
      <c r="CE1226" s="44"/>
      <c r="CF1226" s="44"/>
      <c r="CG1226" s="44"/>
      <c r="CH1226" s="44"/>
      <c r="CI1226" s="44"/>
      <c r="CJ1226" s="44"/>
      <c r="CK1226" s="44"/>
      <c r="CL1226" s="44"/>
      <c r="CM1226" s="44"/>
      <c r="CN1226" s="44"/>
      <c r="CO1226" s="44"/>
      <c r="CP1226" s="44"/>
      <c r="CQ1226" s="44"/>
    </row>
    <row r="1227" spans="82:95" ht="16.5" x14ac:dyDescent="0.2">
      <c r="CD1227" s="44"/>
      <c r="CE1227" s="44"/>
      <c r="CF1227" s="44"/>
      <c r="CG1227" s="44"/>
      <c r="CH1227" s="44"/>
      <c r="CI1227" s="44"/>
      <c r="CJ1227" s="44"/>
      <c r="CK1227" s="44"/>
      <c r="CL1227" s="44"/>
      <c r="CM1227" s="44"/>
      <c r="CN1227" s="44"/>
      <c r="CO1227" s="44"/>
      <c r="CP1227" s="44"/>
      <c r="CQ1227" s="44"/>
    </row>
    <row r="1228" spans="82:95" ht="16.5" x14ac:dyDescent="0.2">
      <c r="CD1228" s="44"/>
      <c r="CE1228" s="44"/>
      <c r="CF1228" s="44"/>
      <c r="CG1228" s="44"/>
      <c r="CH1228" s="44"/>
      <c r="CI1228" s="44"/>
      <c r="CJ1228" s="44"/>
      <c r="CK1228" s="44"/>
      <c r="CL1228" s="44"/>
      <c r="CM1228" s="44"/>
      <c r="CN1228" s="44"/>
      <c r="CO1228" s="44"/>
      <c r="CP1228" s="44"/>
      <c r="CQ1228" s="44"/>
    </row>
    <row r="1229" spans="82:95" ht="16.5" x14ac:dyDescent="0.2">
      <c r="CD1229" s="44"/>
      <c r="CE1229" s="44"/>
      <c r="CF1229" s="44"/>
      <c r="CG1229" s="44"/>
      <c r="CH1229" s="44"/>
      <c r="CI1229" s="44"/>
      <c r="CJ1229" s="44"/>
      <c r="CK1229" s="44"/>
      <c r="CL1229" s="44"/>
      <c r="CM1229" s="44"/>
      <c r="CN1229" s="44"/>
      <c r="CO1229" s="44"/>
      <c r="CP1229" s="44"/>
      <c r="CQ1229" s="44"/>
    </row>
    <row r="1230" spans="82:95" ht="16.5" x14ac:dyDescent="0.2">
      <c r="CD1230" s="44"/>
      <c r="CE1230" s="44"/>
      <c r="CF1230" s="44"/>
      <c r="CG1230" s="44"/>
      <c r="CH1230" s="44"/>
      <c r="CI1230" s="44"/>
      <c r="CJ1230" s="44"/>
      <c r="CK1230" s="44"/>
      <c r="CL1230" s="44"/>
      <c r="CM1230" s="44"/>
      <c r="CN1230" s="44"/>
      <c r="CO1230" s="44"/>
      <c r="CP1230" s="44"/>
      <c r="CQ1230" s="44"/>
    </row>
    <row r="1231" spans="82:95" ht="16.5" x14ac:dyDescent="0.2">
      <c r="CD1231" s="44"/>
      <c r="CE1231" s="44"/>
      <c r="CF1231" s="44"/>
      <c r="CG1231" s="44"/>
      <c r="CH1231" s="44"/>
      <c r="CI1231" s="44"/>
      <c r="CJ1231" s="44"/>
      <c r="CK1231" s="44"/>
      <c r="CL1231" s="44"/>
      <c r="CM1231" s="44"/>
      <c r="CN1231" s="44"/>
      <c r="CO1231" s="44"/>
      <c r="CP1231" s="44"/>
      <c r="CQ1231" s="44"/>
    </row>
    <row r="1232" spans="82:95" ht="16.5" x14ac:dyDescent="0.2">
      <c r="CD1232" s="44"/>
      <c r="CE1232" s="44"/>
      <c r="CF1232" s="44"/>
      <c r="CG1232" s="44"/>
      <c r="CH1232" s="44"/>
      <c r="CI1232" s="44"/>
      <c r="CJ1232" s="44"/>
      <c r="CK1232" s="44"/>
      <c r="CL1232" s="44"/>
      <c r="CM1232" s="44"/>
      <c r="CN1232" s="44"/>
      <c r="CO1232" s="44"/>
      <c r="CP1232" s="44"/>
      <c r="CQ1232" s="44"/>
    </row>
    <row r="1233" spans="82:95" ht="16.5" x14ac:dyDescent="0.2">
      <c r="CD1233" s="44"/>
      <c r="CE1233" s="44"/>
      <c r="CF1233" s="44"/>
      <c r="CG1233" s="44"/>
      <c r="CH1233" s="44"/>
      <c r="CI1233" s="44"/>
      <c r="CJ1233" s="44"/>
      <c r="CK1233" s="44"/>
      <c r="CL1233" s="44"/>
      <c r="CM1233" s="44"/>
      <c r="CN1233" s="44"/>
      <c r="CO1233" s="44"/>
      <c r="CP1233" s="44"/>
      <c r="CQ1233" s="44"/>
    </row>
    <row r="1234" spans="82:95" ht="16.5" x14ac:dyDescent="0.2">
      <c r="CD1234" s="44"/>
      <c r="CE1234" s="44"/>
      <c r="CF1234" s="44"/>
      <c r="CG1234" s="44"/>
      <c r="CH1234" s="44"/>
      <c r="CI1234" s="44"/>
      <c r="CJ1234" s="44"/>
      <c r="CK1234" s="44"/>
      <c r="CL1234" s="44"/>
      <c r="CM1234" s="44"/>
      <c r="CN1234" s="44"/>
      <c r="CO1234" s="44"/>
      <c r="CP1234" s="44"/>
      <c r="CQ1234" s="44"/>
    </row>
    <row r="1235" spans="82:95" ht="16.5" x14ac:dyDescent="0.2">
      <c r="CD1235" s="44"/>
      <c r="CE1235" s="44"/>
      <c r="CF1235" s="44"/>
      <c r="CG1235" s="44"/>
      <c r="CH1235" s="44"/>
      <c r="CI1235" s="44"/>
      <c r="CJ1235" s="44"/>
      <c r="CK1235" s="44"/>
      <c r="CL1235" s="44"/>
      <c r="CM1235" s="44"/>
      <c r="CN1235" s="44"/>
      <c r="CO1235" s="44"/>
      <c r="CP1235" s="44"/>
      <c r="CQ1235" s="44"/>
    </row>
    <row r="1236" spans="82:95" ht="16.5" x14ac:dyDescent="0.2">
      <c r="CD1236" s="44"/>
      <c r="CE1236" s="44"/>
      <c r="CF1236" s="44"/>
      <c r="CG1236" s="44"/>
      <c r="CH1236" s="44"/>
      <c r="CI1236" s="44"/>
      <c r="CJ1236" s="44"/>
      <c r="CK1236" s="44"/>
      <c r="CL1236" s="44"/>
      <c r="CM1236" s="44"/>
      <c r="CN1236" s="44"/>
      <c r="CO1236" s="44"/>
      <c r="CP1236" s="44"/>
      <c r="CQ1236" s="44"/>
    </row>
    <row r="1237" spans="82:95" ht="16.5" x14ac:dyDescent="0.2">
      <c r="CD1237" s="44"/>
      <c r="CE1237" s="44"/>
      <c r="CF1237" s="44"/>
      <c r="CG1237" s="44"/>
      <c r="CH1237" s="44"/>
      <c r="CI1237" s="44"/>
      <c r="CJ1237" s="44"/>
      <c r="CK1237" s="44"/>
      <c r="CL1237" s="44"/>
      <c r="CM1237" s="44"/>
      <c r="CN1237" s="44"/>
      <c r="CO1237" s="44"/>
      <c r="CP1237" s="44"/>
      <c r="CQ1237" s="44"/>
    </row>
    <row r="1238" spans="82:95" ht="16.5" x14ac:dyDescent="0.2">
      <c r="CD1238" s="44"/>
      <c r="CE1238" s="44"/>
      <c r="CF1238" s="44"/>
      <c r="CG1238" s="44"/>
      <c r="CH1238" s="44"/>
      <c r="CI1238" s="44"/>
      <c r="CJ1238" s="44"/>
      <c r="CK1238" s="44"/>
      <c r="CL1238" s="44"/>
      <c r="CM1238" s="44"/>
      <c r="CN1238" s="44"/>
      <c r="CO1238" s="44"/>
      <c r="CP1238" s="44"/>
      <c r="CQ1238" s="44"/>
    </row>
    <row r="1239" spans="82:95" ht="16.5" x14ac:dyDescent="0.2">
      <c r="CD1239" s="44"/>
      <c r="CE1239" s="44"/>
      <c r="CF1239" s="44"/>
      <c r="CG1239" s="44"/>
      <c r="CH1239" s="44"/>
      <c r="CI1239" s="44"/>
      <c r="CJ1239" s="44"/>
      <c r="CK1239" s="44"/>
      <c r="CL1239" s="44"/>
      <c r="CM1239" s="44"/>
      <c r="CN1239" s="44"/>
      <c r="CO1239" s="44"/>
      <c r="CP1239" s="44"/>
      <c r="CQ1239" s="44"/>
    </row>
    <row r="1240" spans="82:95" ht="16.5" x14ac:dyDescent="0.2">
      <c r="CD1240" s="44"/>
      <c r="CE1240" s="44"/>
      <c r="CF1240" s="44"/>
      <c r="CG1240" s="44"/>
      <c r="CH1240" s="44"/>
      <c r="CI1240" s="44"/>
      <c r="CJ1240" s="44"/>
      <c r="CK1240" s="44"/>
      <c r="CL1240" s="44"/>
      <c r="CM1240" s="44"/>
      <c r="CN1240" s="44"/>
      <c r="CO1240" s="44"/>
      <c r="CP1240" s="44"/>
      <c r="CQ1240" s="44"/>
    </row>
    <row r="1241" spans="82:95" ht="16.5" x14ac:dyDescent="0.2">
      <c r="CD1241" s="44"/>
      <c r="CE1241" s="44"/>
      <c r="CF1241" s="44"/>
      <c r="CG1241" s="44"/>
      <c r="CH1241" s="44"/>
      <c r="CI1241" s="44"/>
      <c r="CJ1241" s="44"/>
      <c r="CK1241" s="44"/>
      <c r="CL1241" s="44"/>
      <c r="CM1241" s="44"/>
      <c r="CN1241" s="44"/>
      <c r="CO1241" s="44"/>
      <c r="CP1241" s="44"/>
      <c r="CQ1241" s="44"/>
    </row>
    <row r="1242" spans="82:95" ht="16.5" x14ac:dyDescent="0.2">
      <c r="CD1242" s="44"/>
      <c r="CE1242" s="44"/>
      <c r="CF1242" s="44"/>
      <c r="CG1242" s="44"/>
      <c r="CH1242" s="44"/>
      <c r="CI1242" s="44"/>
      <c r="CJ1242" s="44"/>
      <c r="CK1242" s="44"/>
      <c r="CL1242" s="44"/>
      <c r="CM1242" s="44"/>
      <c r="CN1242" s="44"/>
      <c r="CO1242" s="44"/>
      <c r="CP1242" s="44"/>
      <c r="CQ1242" s="44"/>
    </row>
    <row r="1243" spans="82:95" ht="16.5" x14ac:dyDescent="0.2">
      <c r="CD1243" s="44"/>
      <c r="CE1243" s="44"/>
      <c r="CF1243" s="44"/>
      <c r="CG1243" s="44"/>
      <c r="CH1243" s="44"/>
      <c r="CI1243" s="44"/>
      <c r="CJ1243" s="44"/>
      <c r="CK1243" s="44"/>
      <c r="CL1243" s="44"/>
      <c r="CM1243" s="44"/>
      <c r="CN1243" s="44"/>
      <c r="CO1243" s="44"/>
      <c r="CP1243" s="44"/>
      <c r="CQ1243" s="44"/>
    </row>
    <row r="1244" spans="82:95" ht="16.5" x14ac:dyDescent="0.2">
      <c r="CD1244" s="44"/>
      <c r="CE1244" s="44"/>
      <c r="CF1244" s="44"/>
      <c r="CG1244" s="44"/>
      <c r="CH1244" s="44"/>
      <c r="CI1244" s="44"/>
      <c r="CJ1244" s="44"/>
      <c r="CK1244" s="44"/>
      <c r="CL1244" s="44"/>
      <c r="CM1244" s="44"/>
      <c r="CN1244" s="44"/>
      <c r="CO1244" s="44"/>
      <c r="CP1244" s="44"/>
      <c r="CQ1244" s="44"/>
    </row>
    <row r="1245" spans="82:95" ht="16.5" x14ac:dyDescent="0.2">
      <c r="CD1245" s="44"/>
      <c r="CE1245" s="44"/>
      <c r="CF1245" s="44"/>
      <c r="CG1245" s="44"/>
      <c r="CH1245" s="44"/>
      <c r="CI1245" s="44"/>
      <c r="CJ1245" s="44"/>
      <c r="CK1245" s="44"/>
      <c r="CL1245" s="44"/>
      <c r="CM1245" s="44"/>
      <c r="CN1245" s="44"/>
      <c r="CO1245" s="44"/>
      <c r="CP1245" s="44"/>
      <c r="CQ1245" s="44"/>
    </row>
    <row r="1246" spans="82:95" ht="16.5" x14ac:dyDescent="0.2">
      <c r="CD1246" s="44"/>
      <c r="CE1246" s="44"/>
      <c r="CF1246" s="44"/>
      <c r="CG1246" s="44"/>
      <c r="CH1246" s="44"/>
      <c r="CI1246" s="44"/>
      <c r="CJ1246" s="44"/>
      <c r="CK1246" s="44"/>
      <c r="CL1246" s="44"/>
      <c r="CM1246" s="44"/>
      <c r="CN1246" s="44"/>
      <c r="CO1246" s="44"/>
      <c r="CP1246" s="44"/>
      <c r="CQ1246" s="44"/>
    </row>
    <row r="1247" spans="82:95" ht="16.5" x14ac:dyDescent="0.2">
      <c r="CD1247" s="44"/>
      <c r="CE1247" s="44"/>
      <c r="CF1247" s="44"/>
      <c r="CG1247" s="44"/>
      <c r="CH1247" s="44"/>
      <c r="CI1247" s="44"/>
      <c r="CJ1247" s="44"/>
      <c r="CK1247" s="44"/>
      <c r="CL1247" s="44"/>
      <c r="CM1247" s="44"/>
      <c r="CN1247" s="44"/>
      <c r="CO1247" s="44"/>
      <c r="CP1247" s="44"/>
      <c r="CQ1247" s="44"/>
    </row>
    <row r="1248" spans="82:95" ht="16.5" x14ac:dyDescent="0.2">
      <c r="CD1248" s="44"/>
      <c r="CE1248" s="44"/>
      <c r="CF1248" s="44"/>
      <c r="CG1248" s="44"/>
      <c r="CH1248" s="44"/>
      <c r="CI1248" s="44"/>
      <c r="CJ1248" s="44"/>
      <c r="CK1248" s="44"/>
      <c r="CL1248" s="44"/>
      <c r="CM1248" s="44"/>
      <c r="CN1248" s="44"/>
      <c r="CO1248" s="44"/>
      <c r="CP1248" s="44"/>
      <c r="CQ1248" s="44"/>
    </row>
    <row r="1249" spans="82:95" ht="16.5" x14ac:dyDescent="0.2">
      <c r="CD1249" s="44"/>
      <c r="CE1249" s="44"/>
      <c r="CF1249" s="44"/>
      <c r="CG1249" s="44"/>
      <c r="CH1249" s="44"/>
      <c r="CI1249" s="44"/>
      <c r="CJ1249" s="44"/>
      <c r="CK1249" s="44"/>
      <c r="CL1249" s="44"/>
      <c r="CM1249" s="44"/>
      <c r="CN1249" s="44"/>
      <c r="CO1249" s="44"/>
      <c r="CP1249" s="44"/>
      <c r="CQ1249" s="44"/>
    </row>
    <row r="1250" spans="82:95" ht="16.5" x14ac:dyDescent="0.2">
      <c r="CD1250" s="44"/>
      <c r="CE1250" s="44"/>
      <c r="CF1250" s="44"/>
      <c r="CG1250" s="44"/>
      <c r="CH1250" s="44"/>
      <c r="CI1250" s="44"/>
      <c r="CJ1250" s="44"/>
      <c r="CK1250" s="44"/>
      <c r="CL1250" s="44"/>
      <c r="CM1250" s="44"/>
      <c r="CN1250" s="44"/>
      <c r="CO1250" s="44"/>
      <c r="CP1250" s="44"/>
      <c r="CQ1250" s="44"/>
    </row>
    <row r="1251" spans="82:95" ht="16.5" x14ac:dyDescent="0.2">
      <c r="CD1251" s="44"/>
      <c r="CE1251" s="44"/>
      <c r="CF1251" s="44"/>
      <c r="CG1251" s="44"/>
      <c r="CH1251" s="44"/>
      <c r="CI1251" s="44"/>
      <c r="CJ1251" s="44"/>
      <c r="CK1251" s="44"/>
      <c r="CL1251" s="44"/>
      <c r="CM1251" s="44"/>
      <c r="CN1251" s="44"/>
      <c r="CO1251" s="44"/>
      <c r="CP1251" s="44"/>
      <c r="CQ1251" s="44"/>
    </row>
    <row r="1252" spans="82:95" ht="16.5" x14ac:dyDescent="0.2">
      <c r="CD1252" s="44"/>
      <c r="CE1252" s="44"/>
      <c r="CF1252" s="44"/>
      <c r="CG1252" s="44"/>
      <c r="CH1252" s="44"/>
      <c r="CI1252" s="44"/>
      <c r="CJ1252" s="44"/>
      <c r="CK1252" s="44"/>
      <c r="CL1252" s="44"/>
      <c r="CM1252" s="44"/>
      <c r="CN1252" s="44"/>
      <c r="CO1252" s="44"/>
      <c r="CP1252" s="44"/>
      <c r="CQ1252" s="44"/>
    </row>
    <row r="1253" spans="82:95" ht="16.5" x14ac:dyDescent="0.2">
      <c r="CD1253" s="44"/>
      <c r="CE1253" s="44"/>
      <c r="CF1253" s="44"/>
      <c r="CG1253" s="44"/>
      <c r="CH1253" s="44"/>
      <c r="CI1253" s="44"/>
      <c r="CJ1253" s="44"/>
      <c r="CK1253" s="44"/>
      <c r="CL1253" s="44"/>
      <c r="CM1253" s="44"/>
      <c r="CN1253" s="44"/>
      <c r="CO1253" s="44"/>
      <c r="CP1253" s="44"/>
      <c r="CQ1253" s="44"/>
    </row>
    <row r="1254" spans="82:95" ht="16.5" x14ac:dyDescent="0.2">
      <c r="CD1254" s="44"/>
      <c r="CE1254" s="44"/>
      <c r="CF1254" s="44"/>
      <c r="CG1254" s="44"/>
      <c r="CH1254" s="44"/>
      <c r="CI1254" s="44"/>
      <c r="CJ1254" s="44"/>
      <c r="CK1254" s="44"/>
      <c r="CL1254" s="44"/>
      <c r="CM1254" s="44"/>
      <c r="CN1254" s="44"/>
      <c r="CO1254" s="44"/>
      <c r="CP1254" s="44"/>
      <c r="CQ1254" s="44"/>
    </row>
    <row r="1255" spans="82:95" ht="16.5" x14ac:dyDescent="0.2">
      <c r="CD1255" s="44"/>
      <c r="CE1255" s="44"/>
      <c r="CF1255" s="44"/>
      <c r="CG1255" s="44"/>
      <c r="CH1255" s="44"/>
      <c r="CI1255" s="44"/>
      <c r="CJ1255" s="44"/>
      <c r="CK1255" s="44"/>
      <c r="CL1255" s="44"/>
      <c r="CM1255" s="44"/>
      <c r="CN1255" s="44"/>
      <c r="CO1255" s="44"/>
      <c r="CP1255" s="44"/>
      <c r="CQ1255" s="44"/>
    </row>
    <row r="1256" spans="82:95" ht="16.5" x14ac:dyDescent="0.2">
      <c r="CD1256" s="44"/>
      <c r="CE1256" s="44"/>
      <c r="CF1256" s="44"/>
      <c r="CG1256" s="44"/>
      <c r="CH1256" s="44"/>
      <c r="CI1256" s="44"/>
      <c r="CJ1256" s="44"/>
      <c r="CK1256" s="44"/>
      <c r="CL1256" s="44"/>
      <c r="CM1256" s="44"/>
      <c r="CN1256" s="44"/>
      <c r="CO1256" s="44"/>
      <c r="CP1256" s="44"/>
      <c r="CQ1256" s="44"/>
    </row>
    <row r="1257" spans="82:95" ht="16.5" x14ac:dyDescent="0.2">
      <c r="CD1257" s="44"/>
      <c r="CE1257" s="44"/>
      <c r="CF1257" s="44"/>
      <c r="CG1257" s="44"/>
      <c r="CH1257" s="44"/>
      <c r="CI1257" s="44"/>
      <c r="CJ1257" s="44"/>
      <c r="CK1257" s="44"/>
      <c r="CL1257" s="44"/>
      <c r="CM1257" s="44"/>
      <c r="CN1257" s="44"/>
      <c r="CO1257" s="44"/>
      <c r="CP1257" s="44"/>
      <c r="CQ1257" s="44"/>
    </row>
    <row r="1258" spans="82:95" ht="16.5" x14ac:dyDescent="0.2">
      <c r="CD1258" s="44"/>
      <c r="CE1258" s="44"/>
      <c r="CF1258" s="44"/>
      <c r="CG1258" s="44"/>
      <c r="CH1258" s="44"/>
      <c r="CI1258" s="44"/>
      <c r="CJ1258" s="44"/>
      <c r="CK1258" s="44"/>
      <c r="CL1258" s="44"/>
      <c r="CM1258" s="44"/>
      <c r="CN1258" s="44"/>
      <c r="CO1258" s="44"/>
      <c r="CP1258" s="44"/>
      <c r="CQ1258" s="44"/>
    </row>
    <row r="1259" spans="82:95" ht="16.5" x14ac:dyDescent="0.2">
      <c r="CD1259" s="44"/>
      <c r="CE1259" s="44"/>
      <c r="CF1259" s="44"/>
      <c r="CG1259" s="44"/>
      <c r="CH1259" s="44"/>
      <c r="CI1259" s="44"/>
      <c r="CJ1259" s="44"/>
      <c r="CK1259" s="44"/>
      <c r="CL1259" s="44"/>
      <c r="CM1259" s="44"/>
      <c r="CN1259" s="44"/>
      <c r="CO1259" s="44"/>
      <c r="CP1259" s="44"/>
      <c r="CQ1259" s="44"/>
    </row>
    <row r="1260" spans="82:95" ht="16.5" x14ac:dyDescent="0.2">
      <c r="CD1260" s="44"/>
      <c r="CE1260" s="44"/>
      <c r="CF1260" s="44"/>
      <c r="CG1260" s="44"/>
      <c r="CH1260" s="44"/>
      <c r="CI1260" s="44"/>
      <c r="CJ1260" s="44"/>
      <c r="CK1260" s="44"/>
      <c r="CL1260" s="44"/>
      <c r="CM1260" s="44"/>
      <c r="CN1260" s="44"/>
      <c r="CO1260" s="44"/>
      <c r="CP1260" s="44"/>
      <c r="CQ1260" s="44"/>
    </row>
    <row r="1261" spans="82:95" ht="16.5" x14ac:dyDescent="0.2">
      <c r="CD1261" s="44"/>
      <c r="CE1261" s="44"/>
      <c r="CF1261" s="44"/>
      <c r="CG1261" s="44"/>
      <c r="CH1261" s="44"/>
      <c r="CI1261" s="44"/>
      <c r="CJ1261" s="44"/>
      <c r="CK1261" s="44"/>
      <c r="CL1261" s="44"/>
      <c r="CM1261" s="44"/>
      <c r="CN1261" s="44"/>
      <c r="CO1261" s="44"/>
      <c r="CP1261" s="44"/>
      <c r="CQ1261" s="44"/>
    </row>
    <row r="1262" spans="82:95" ht="16.5" x14ac:dyDescent="0.2">
      <c r="CD1262" s="44"/>
      <c r="CE1262" s="44"/>
      <c r="CF1262" s="44"/>
      <c r="CG1262" s="44"/>
      <c r="CH1262" s="44"/>
      <c r="CI1262" s="44"/>
      <c r="CJ1262" s="44"/>
      <c r="CK1262" s="44"/>
      <c r="CL1262" s="44"/>
      <c r="CM1262" s="44"/>
      <c r="CN1262" s="44"/>
      <c r="CO1262" s="44"/>
      <c r="CP1262" s="44"/>
      <c r="CQ1262" s="44"/>
    </row>
    <row r="1263" spans="82:95" ht="16.5" x14ac:dyDescent="0.2">
      <c r="CD1263" s="44"/>
      <c r="CE1263" s="44"/>
      <c r="CF1263" s="44"/>
      <c r="CG1263" s="44"/>
      <c r="CH1263" s="44"/>
      <c r="CI1263" s="44"/>
      <c r="CJ1263" s="44"/>
      <c r="CK1263" s="44"/>
      <c r="CL1263" s="44"/>
      <c r="CM1263" s="44"/>
      <c r="CN1263" s="44"/>
      <c r="CO1263" s="44"/>
      <c r="CP1263" s="44"/>
      <c r="CQ1263" s="44"/>
    </row>
    <row r="1264" spans="82:95" ht="16.5" x14ac:dyDescent="0.2">
      <c r="CD1264" s="44"/>
      <c r="CE1264" s="44"/>
      <c r="CF1264" s="44"/>
      <c r="CG1264" s="44"/>
      <c r="CH1264" s="44"/>
      <c r="CI1264" s="44"/>
      <c r="CJ1264" s="44"/>
      <c r="CK1264" s="44"/>
      <c r="CL1264" s="44"/>
      <c r="CM1264" s="44"/>
      <c r="CN1264" s="44"/>
      <c r="CO1264" s="44"/>
      <c r="CP1264" s="44"/>
      <c r="CQ1264" s="44"/>
    </row>
    <row r="1265" spans="82:95" ht="16.5" x14ac:dyDescent="0.2">
      <c r="CD1265" s="44"/>
      <c r="CE1265" s="44"/>
      <c r="CF1265" s="44"/>
      <c r="CG1265" s="44"/>
      <c r="CH1265" s="44"/>
      <c r="CI1265" s="44"/>
      <c r="CJ1265" s="44"/>
      <c r="CK1265" s="44"/>
      <c r="CL1265" s="44"/>
      <c r="CM1265" s="44"/>
      <c r="CN1265" s="44"/>
      <c r="CO1265" s="44"/>
      <c r="CP1265" s="44"/>
      <c r="CQ1265" s="44"/>
    </row>
    <row r="1266" spans="82:95" ht="16.5" x14ac:dyDescent="0.2">
      <c r="CD1266" s="44"/>
      <c r="CE1266" s="44"/>
      <c r="CF1266" s="44"/>
      <c r="CG1266" s="44"/>
      <c r="CH1266" s="44"/>
      <c r="CI1266" s="44"/>
      <c r="CJ1266" s="44"/>
      <c r="CK1266" s="44"/>
      <c r="CL1266" s="44"/>
      <c r="CM1266" s="44"/>
      <c r="CN1266" s="44"/>
      <c r="CO1266" s="44"/>
      <c r="CP1266" s="44"/>
      <c r="CQ1266" s="44"/>
    </row>
    <row r="1267" spans="82:95" ht="16.5" x14ac:dyDescent="0.2">
      <c r="CD1267" s="44"/>
      <c r="CE1267" s="44"/>
      <c r="CF1267" s="44"/>
      <c r="CG1267" s="44"/>
      <c r="CH1267" s="44"/>
      <c r="CI1267" s="44"/>
      <c r="CJ1267" s="44"/>
      <c r="CK1267" s="44"/>
      <c r="CL1267" s="44"/>
      <c r="CM1267" s="44"/>
      <c r="CN1267" s="44"/>
      <c r="CO1267" s="44"/>
      <c r="CP1267" s="44"/>
      <c r="CQ1267" s="44"/>
    </row>
    <row r="1268" spans="82:95" ht="16.5" x14ac:dyDescent="0.2">
      <c r="CD1268" s="44"/>
      <c r="CE1268" s="44"/>
      <c r="CF1268" s="44"/>
      <c r="CG1268" s="44"/>
      <c r="CH1268" s="44"/>
      <c r="CI1268" s="44"/>
      <c r="CJ1268" s="44"/>
      <c r="CK1268" s="44"/>
      <c r="CL1268" s="44"/>
      <c r="CM1268" s="44"/>
      <c r="CN1268" s="44"/>
      <c r="CO1268" s="44"/>
      <c r="CP1268" s="44"/>
      <c r="CQ1268" s="44"/>
    </row>
    <row r="1269" spans="82:95" ht="16.5" x14ac:dyDescent="0.2">
      <c r="CD1269" s="44"/>
      <c r="CE1269" s="44"/>
      <c r="CF1269" s="44"/>
      <c r="CG1269" s="44"/>
      <c r="CH1269" s="44"/>
      <c r="CI1269" s="44"/>
      <c r="CJ1269" s="44"/>
      <c r="CK1269" s="44"/>
      <c r="CL1269" s="44"/>
      <c r="CM1269" s="44"/>
      <c r="CN1269" s="44"/>
      <c r="CO1269" s="44"/>
      <c r="CP1269" s="44"/>
      <c r="CQ1269" s="44"/>
    </row>
    <row r="1270" spans="82:95" ht="16.5" x14ac:dyDescent="0.2">
      <c r="CD1270" s="44"/>
      <c r="CE1270" s="44"/>
      <c r="CF1270" s="44"/>
      <c r="CG1270" s="44"/>
      <c r="CH1270" s="44"/>
      <c r="CI1270" s="44"/>
      <c r="CJ1270" s="44"/>
      <c r="CK1270" s="44"/>
      <c r="CL1270" s="44"/>
      <c r="CM1270" s="44"/>
      <c r="CN1270" s="44"/>
      <c r="CO1270" s="44"/>
      <c r="CP1270" s="44"/>
      <c r="CQ1270" s="44"/>
    </row>
    <row r="1271" spans="82:95" ht="16.5" x14ac:dyDescent="0.2">
      <c r="CD1271" s="44"/>
      <c r="CE1271" s="44"/>
      <c r="CF1271" s="44"/>
      <c r="CG1271" s="44"/>
      <c r="CH1271" s="44"/>
      <c r="CI1271" s="44"/>
      <c r="CJ1271" s="44"/>
      <c r="CK1271" s="44"/>
      <c r="CL1271" s="44"/>
      <c r="CM1271" s="44"/>
      <c r="CN1271" s="44"/>
      <c r="CO1271" s="44"/>
      <c r="CP1271" s="44"/>
      <c r="CQ1271" s="44"/>
    </row>
    <row r="1272" spans="82:95" ht="16.5" x14ac:dyDescent="0.2">
      <c r="CD1272" s="44"/>
      <c r="CE1272" s="44"/>
      <c r="CF1272" s="44"/>
      <c r="CG1272" s="44"/>
      <c r="CH1272" s="44"/>
      <c r="CI1272" s="44"/>
      <c r="CJ1272" s="44"/>
      <c r="CK1272" s="44"/>
      <c r="CL1272" s="44"/>
      <c r="CM1272" s="44"/>
      <c r="CN1272" s="44"/>
      <c r="CO1272" s="44"/>
      <c r="CP1272" s="44"/>
      <c r="CQ1272" s="44"/>
    </row>
    <row r="1273" spans="82:95" ht="16.5" x14ac:dyDescent="0.2">
      <c r="CD1273" s="44"/>
      <c r="CE1273" s="44"/>
      <c r="CF1273" s="44"/>
      <c r="CG1273" s="44"/>
      <c r="CH1273" s="44"/>
      <c r="CI1273" s="44"/>
      <c r="CJ1273" s="44"/>
      <c r="CK1273" s="44"/>
      <c r="CL1273" s="44"/>
      <c r="CM1273" s="44"/>
      <c r="CN1273" s="44"/>
      <c r="CO1273" s="44"/>
      <c r="CP1273" s="44"/>
      <c r="CQ1273" s="44"/>
    </row>
    <row r="1274" spans="82:95" ht="16.5" x14ac:dyDescent="0.2">
      <c r="CD1274" s="44"/>
      <c r="CE1274" s="44"/>
      <c r="CF1274" s="44"/>
      <c r="CG1274" s="44"/>
      <c r="CH1274" s="44"/>
      <c r="CI1274" s="44"/>
      <c r="CJ1274" s="44"/>
      <c r="CK1274" s="44"/>
      <c r="CL1274" s="44"/>
      <c r="CM1274" s="44"/>
      <c r="CN1274" s="44"/>
      <c r="CO1274" s="44"/>
      <c r="CP1274" s="44"/>
      <c r="CQ1274" s="44"/>
    </row>
    <row r="1275" spans="82:95" ht="16.5" x14ac:dyDescent="0.2">
      <c r="CD1275" s="44"/>
      <c r="CE1275" s="44"/>
      <c r="CF1275" s="44"/>
      <c r="CG1275" s="44"/>
      <c r="CH1275" s="44"/>
      <c r="CI1275" s="44"/>
      <c r="CJ1275" s="44"/>
      <c r="CK1275" s="44"/>
      <c r="CL1275" s="44"/>
      <c r="CM1275" s="44"/>
      <c r="CN1275" s="44"/>
      <c r="CO1275" s="44"/>
      <c r="CP1275" s="44"/>
      <c r="CQ1275" s="44"/>
    </row>
    <row r="1276" spans="82:95" ht="16.5" x14ac:dyDescent="0.2">
      <c r="CD1276" s="44"/>
      <c r="CE1276" s="44"/>
      <c r="CF1276" s="44"/>
      <c r="CG1276" s="44"/>
      <c r="CH1276" s="44"/>
      <c r="CI1276" s="44"/>
      <c r="CJ1276" s="44"/>
      <c r="CK1276" s="44"/>
      <c r="CL1276" s="44"/>
      <c r="CM1276" s="44"/>
      <c r="CN1276" s="44"/>
      <c r="CO1276" s="44"/>
      <c r="CP1276" s="44"/>
      <c r="CQ1276" s="44"/>
    </row>
    <row r="1277" spans="82:95" ht="16.5" x14ac:dyDescent="0.2">
      <c r="CD1277" s="44"/>
      <c r="CE1277" s="44"/>
      <c r="CF1277" s="44"/>
      <c r="CG1277" s="44"/>
      <c r="CH1277" s="44"/>
      <c r="CI1277" s="44"/>
      <c r="CJ1277" s="44"/>
      <c r="CK1277" s="44"/>
      <c r="CL1277" s="44"/>
      <c r="CM1277" s="44"/>
      <c r="CN1277" s="44"/>
      <c r="CO1277" s="44"/>
      <c r="CP1277" s="44"/>
      <c r="CQ1277" s="44"/>
    </row>
    <row r="1278" spans="82:95" ht="16.5" x14ac:dyDescent="0.2">
      <c r="CD1278" s="44"/>
      <c r="CE1278" s="44"/>
      <c r="CF1278" s="44"/>
      <c r="CG1278" s="44"/>
      <c r="CH1278" s="44"/>
      <c r="CI1278" s="44"/>
      <c r="CJ1278" s="44"/>
      <c r="CK1278" s="44"/>
      <c r="CL1278" s="44"/>
      <c r="CM1278" s="44"/>
      <c r="CN1278" s="44"/>
      <c r="CO1278" s="44"/>
      <c r="CP1278" s="44"/>
      <c r="CQ1278" s="44"/>
    </row>
    <row r="1279" spans="82:95" ht="16.5" x14ac:dyDescent="0.2">
      <c r="CD1279" s="44"/>
      <c r="CE1279" s="44"/>
      <c r="CF1279" s="44"/>
      <c r="CG1279" s="44"/>
      <c r="CH1279" s="44"/>
      <c r="CI1279" s="44"/>
      <c r="CJ1279" s="44"/>
      <c r="CK1279" s="44"/>
      <c r="CL1279" s="44"/>
      <c r="CM1279" s="44"/>
      <c r="CN1279" s="44"/>
      <c r="CO1279" s="44"/>
      <c r="CP1279" s="44"/>
      <c r="CQ1279" s="44"/>
    </row>
    <row r="1280" spans="82:95" ht="16.5" x14ac:dyDescent="0.2">
      <c r="CD1280" s="44"/>
      <c r="CE1280" s="44"/>
      <c r="CF1280" s="44"/>
      <c r="CG1280" s="44"/>
      <c r="CH1280" s="44"/>
      <c r="CI1280" s="44"/>
      <c r="CJ1280" s="44"/>
      <c r="CK1280" s="44"/>
      <c r="CL1280" s="44"/>
      <c r="CM1280" s="44"/>
      <c r="CN1280" s="44"/>
      <c r="CO1280" s="44"/>
      <c r="CP1280" s="44"/>
      <c r="CQ1280" s="44"/>
    </row>
    <row r="1281" spans="82:95" ht="16.5" x14ac:dyDescent="0.2">
      <c r="CD1281" s="44"/>
      <c r="CE1281" s="44"/>
      <c r="CF1281" s="44"/>
      <c r="CG1281" s="44"/>
      <c r="CH1281" s="44"/>
      <c r="CI1281" s="44"/>
      <c r="CJ1281" s="44"/>
      <c r="CK1281" s="44"/>
      <c r="CL1281" s="44"/>
      <c r="CM1281" s="44"/>
      <c r="CN1281" s="44"/>
      <c r="CO1281" s="44"/>
      <c r="CP1281" s="44"/>
      <c r="CQ1281" s="44"/>
    </row>
    <row r="1282" spans="82:95" ht="16.5" x14ac:dyDescent="0.2">
      <c r="CD1282" s="44"/>
      <c r="CE1282" s="44"/>
      <c r="CF1282" s="44"/>
      <c r="CG1282" s="44"/>
      <c r="CH1282" s="44"/>
      <c r="CI1282" s="44"/>
      <c r="CJ1282" s="44"/>
      <c r="CK1282" s="44"/>
      <c r="CL1282" s="44"/>
      <c r="CM1282" s="44"/>
      <c r="CN1282" s="44"/>
      <c r="CO1282" s="44"/>
      <c r="CP1282" s="44"/>
      <c r="CQ1282" s="44"/>
    </row>
    <row r="1283" spans="82:95" ht="16.5" x14ac:dyDescent="0.2">
      <c r="CD1283" s="44"/>
      <c r="CE1283" s="44"/>
      <c r="CF1283" s="44"/>
      <c r="CG1283" s="44"/>
      <c r="CH1283" s="44"/>
      <c r="CI1283" s="44"/>
      <c r="CJ1283" s="44"/>
      <c r="CK1283" s="44"/>
      <c r="CL1283" s="44"/>
      <c r="CM1283" s="44"/>
      <c r="CN1283" s="44"/>
      <c r="CO1283" s="44"/>
      <c r="CP1283" s="44"/>
      <c r="CQ1283" s="44"/>
    </row>
    <row r="1284" spans="82:95" ht="16.5" x14ac:dyDescent="0.2">
      <c r="CD1284" s="44"/>
      <c r="CE1284" s="44"/>
      <c r="CF1284" s="44"/>
      <c r="CG1284" s="44"/>
      <c r="CH1284" s="44"/>
      <c r="CI1284" s="44"/>
      <c r="CJ1284" s="44"/>
      <c r="CK1284" s="44"/>
      <c r="CL1284" s="44"/>
      <c r="CM1284" s="44"/>
      <c r="CN1284" s="44"/>
      <c r="CO1284" s="44"/>
      <c r="CP1284" s="44"/>
      <c r="CQ1284" s="44"/>
    </row>
    <row r="1285" spans="82:95" ht="16.5" x14ac:dyDescent="0.2">
      <c r="CD1285" s="44"/>
      <c r="CE1285" s="44"/>
      <c r="CF1285" s="44"/>
      <c r="CG1285" s="44"/>
      <c r="CH1285" s="44"/>
      <c r="CI1285" s="44"/>
      <c r="CJ1285" s="44"/>
      <c r="CK1285" s="44"/>
      <c r="CL1285" s="44"/>
      <c r="CM1285" s="44"/>
      <c r="CN1285" s="44"/>
      <c r="CO1285" s="44"/>
      <c r="CP1285" s="44"/>
      <c r="CQ1285" s="44"/>
    </row>
    <row r="1286" spans="82:95" ht="16.5" x14ac:dyDescent="0.2">
      <c r="CD1286" s="44"/>
      <c r="CE1286" s="44"/>
      <c r="CF1286" s="44"/>
      <c r="CG1286" s="44"/>
      <c r="CH1286" s="44"/>
      <c r="CI1286" s="44"/>
      <c r="CJ1286" s="44"/>
      <c r="CK1286" s="44"/>
      <c r="CL1286" s="44"/>
      <c r="CM1286" s="44"/>
      <c r="CN1286" s="44"/>
      <c r="CO1286" s="44"/>
      <c r="CP1286" s="44"/>
      <c r="CQ1286" s="44"/>
    </row>
    <row r="1287" spans="82:95" ht="16.5" x14ac:dyDescent="0.2">
      <c r="CD1287" s="44"/>
      <c r="CE1287" s="44"/>
      <c r="CF1287" s="44"/>
      <c r="CG1287" s="44"/>
      <c r="CH1287" s="44"/>
      <c r="CI1287" s="44"/>
      <c r="CJ1287" s="44"/>
      <c r="CK1287" s="44"/>
      <c r="CL1287" s="44"/>
      <c r="CM1287" s="44"/>
      <c r="CN1287" s="44"/>
      <c r="CO1287" s="44"/>
      <c r="CP1287" s="44"/>
      <c r="CQ1287" s="44"/>
    </row>
    <row r="1288" spans="82:95" ht="16.5" x14ac:dyDescent="0.2">
      <c r="CD1288" s="44"/>
      <c r="CE1288" s="44"/>
      <c r="CF1288" s="44"/>
      <c r="CG1288" s="44"/>
      <c r="CH1288" s="44"/>
      <c r="CI1288" s="44"/>
      <c r="CJ1288" s="44"/>
      <c r="CK1288" s="44"/>
      <c r="CL1288" s="44"/>
      <c r="CM1288" s="44"/>
      <c r="CN1288" s="44"/>
      <c r="CO1288" s="44"/>
      <c r="CP1288" s="44"/>
      <c r="CQ1288" s="44"/>
    </row>
    <row r="1289" spans="82:95" ht="16.5" x14ac:dyDescent="0.2">
      <c r="CD1289" s="44"/>
      <c r="CE1289" s="44"/>
      <c r="CF1289" s="44"/>
      <c r="CG1289" s="44"/>
      <c r="CH1289" s="44"/>
      <c r="CI1289" s="44"/>
      <c r="CJ1289" s="44"/>
      <c r="CK1289" s="44"/>
      <c r="CL1289" s="44"/>
      <c r="CM1289" s="44"/>
      <c r="CN1289" s="44"/>
      <c r="CO1289" s="44"/>
      <c r="CP1289" s="44"/>
      <c r="CQ1289" s="44"/>
    </row>
    <row r="1290" spans="82:95" ht="16.5" x14ac:dyDescent="0.2">
      <c r="CD1290" s="44"/>
      <c r="CE1290" s="44"/>
      <c r="CF1290" s="44"/>
      <c r="CG1290" s="44"/>
      <c r="CH1290" s="44"/>
      <c r="CI1290" s="44"/>
      <c r="CJ1290" s="44"/>
      <c r="CK1290" s="44"/>
      <c r="CL1290" s="44"/>
      <c r="CM1290" s="44"/>
      <c r="CN1290" s="44"/>
      <c r="CO1290" s="44"/>
      <c r="CP1290" s="44"/>
      <c r="CQ1290" s="44"/>
    </row>
    <row r="1291" spans="82:95" ht="16.5" x14ac:dyDescent="0.2">
      <c r="CD1291" s="44"/>
      <c r="CE1291" s="44"/>
      <c r="CF1291" s="44"/>
      <c r="CG1291" s="44"/>
      <c r="CH1291" s="44"/>
      <c r="CI1291" s="44"/>
      <c r="CJ1291" s="44"/>
      <c r="CK1291" s="44"/>
      <c r="CL1291" s="44"/>
      <c r="CM1291" s="44"/>
      <c r="CN1291" s="44"/>
      <c r="CO1291" s="44"/>
      <c r="CP1291" s="44"/>
      <c r="CQ1291" s="44"/>
    </row>
    <row r="1292" spans="82:95" ht="16.5" x14ac:dyDescent="0.2">
      <c r="CD1292" s="44"/>
      <c r="CE1292" s="44"/>
      <c r="CF1292" s="44"/>
      <c r="CG1292" s="44"/>
      <c r="CH1292" s="44"/>
      <c r="CI1292" s="44"/>
      <c r="CJ1292" s="44"/>
      <c r="CK1292" s="44"/>
      <c r="CL1292" s="44"/>
      <c r="CM1292" s="44"/>
      <c r="CN1292" s="44"/>
      <c r="CO1292" s="44"/>
      <c r="CP1292" s="44"/>
      <c r="CQ1292" s="44"/>
    </row>
    <row r="1293" spans="82:95" ht="16.5" x14ac:dyDescent="0.2">
      <c r="CD1293" s="44"/>
      <c r="CE1293" s="44"/>
      <c r="CF1293" s="44"/>
      <c r="CG1293" s="44"/>
      <c r="CH1293" s="44"/>
      <c r="CI1293" s="44"/>
      <c r="CJ1293" s="44"/>
      <c r="CK1293" s="44"/>
      <c r="CL1293" s="44"/>
      <c r="CM1293" s="44"/>
      <c r="CN1293" s="44"/>
      <c r="CO1293" s="44"/>
      <c r="CP1293" s="44"/>
      <c r="CQ1293" s="44"/>
    </row>
    <row r="1294" spans="82:95" ht="16.5" x14ac:dyDescent="0.2">
      <c r="CD1294" s="44"/>
      <c r="CE1294" s="44"/>
      <c r="CF1294" s="44"/>
      <c r="CG1294" s="44"/>
      <c r="CH1294" s="44"/>
      <c r="CI1294" s="44"/>
      <c r="CJ1294" s="44"/>
      <c r="CK1294" s="44"/>
      <c r="CL1294" s="44"/>
      <c r="CM1294" s="44"/>
      <c r="CN1294" s="44"/>
      <c r="CO1294" s="44"/>
      <c r="CP1294" s="44"/>
      <c r="CQ1294" s="44"/>
    </row>
    <row r="1295" spans="82:95" ht="16.5" x14ac:dyDescent="0.2">
      <c r="CD1295" s="44"/>
      <c r="CE1295" s="44"/>
      <c r="CF1295" s="44"/>
      <c r="CG1295" s="44"/>
      <c r="CH1295" s="44"/>
      <c r="CI1295" s="44"/>
      <c r="CJ1295" s="44"/>
      <c r="CK1295" s="44"/>
      <c r="CL1295" s="44"/>
      <c r="CM1295" s="44"/>
      <c r="CN1295" s="44"/>
      <c r="CO1295" s="44"/>
      <c r="CP1295" s="44"/>
      <c r="CQ1295" s="44"/>
    </row>
    <row r="1296" spans="82:95" ht="16.5" x14ac:dyDescent="0.2">
      <c r="CD1296" s="44"/>
      <c r="CE1296" s="44"/>
      <c r="CF1296" s="44"/>
      <c r="CG1296" s="44"/>
      <c r="CH1296" s="44"/>
      <c r="CI1296" s="44"/>
      <c r="CJ1296" s="44"/>
      <c r="CK1296" s="44"/>
      <c r="CL1296" s="44"/>
      <c r="CM1296" s="44"/>
      <c r="CN1296" s="44"/>
      <c r="CO1296" s="44"/>
      <c r="CP1296" s="44"/>
      <c r="CQ1296" s="44"/>
    </row>
    <row r="1297" spans="82:95" ht="16.5" x14ac:dyDescent="0.2">
      <c r="CD1297" s="44"/>
      <c r="CE1297" s="44"/>
      <c r="CF1297" s="44"/>
      <c r="CG1297" s="44"/>
      <c r="CH1297" s="44"/>
      <c r="CI1297" s="44"/>
      <c r="CJ1297" s="44"/>
      <c r="CK1297" s="44"/>
      <c r="CL1297" s="44"/>
      <c r="CM1297" s="44"/>
      <c r="CN1297" s="44"/>
      <c r="CO1297" s="44"/>
      <c r="CP1297" s="44"/>
      <c r="CQ1297" s="44"/>
    </row>
    <row r="1298" spans="82:95" ht="16.5" x14ac:dyDescent="0.2">
      <c r="CD1298" s="44"/>
      <c r="CE1298" s="44"/>
      <c r="CF1298" s="44"/>
      <c r="CG1298" s="44"/>
      <c r="CH1298" s="44"/>
      <c r="CI1298" s="44"/>
      <c r="CJ1298" s="44"/>
      <c r="CK1298" s="44"/>
      <c r="CL1298" s="44"/>
      <c r="CM1298" s="44"/>
      <c r="CN1298" s="44"/>
      <c r="CO1298" s="44"/>
      <c r="CP1298" s="44"/>
      <c r="CQ1298" s="44"/>
    </row>
    <row r="1299" spans="82:95" ht="16.5" x14ac:dyDescent="0.2">
      <c r="CD1299" s="44"/>
      <c r="CE1299" s="44"/>
      <c r="CF1299" s="44"/>
      <c r="CG1299" s="44"/>
      <c r="CH1299" s="44"/>
      <c r="CI1299" s="44"/>
      <c r="CJ1299" s="44"/>
      <c r="CK1299" s="44"/>
      <c r="CL1299" s="44"/>
      <c r="CM1299" s="44"/>
      <c r="CN1299" s="44"/>
      <c r="CO1299" s="44"/>
      <c r="CP1299" s="44"/>
      <c r="CQ1299" s="44"/>
    </row>
    <row r="1300" spans="82:95" ht="16.5" x14ac:dyDescent="0.2">
      <c r="CD1300" s="44"/>
      <c r="CE1300" s="44"/>
      <c r="CF1300" s="44"/>
      <c r="CG1300" s="44"/>
      <c r="CH1300" s="44"/>
      <c r="CI1300" s="44"/>
      <c r="CJ1300" s="44"/>
      <c r="CK1300" s="44"/>
      <c r="CL1300" s="44"/>
      <c r="CM1300" s="44"/>
      <c r="CN1300" s="44"/>
      <c r="CO1300" s="44"/>
      <c r="CP1300" s="44"/>
      <c r="CQ1300" s="44"/>
    </row>
    <row r="1301" spans="82:95" ht="16.5" x14ac:dyDescent="0.2">
      <c r="CD1301" s="44"/>
      <c r="CE1301" s="44"/>
      <c r="CF1301" s="44"/>
      <c r="CG1301" s="44"/>
      <c r="CH1301" s="44"/>
      <c r="CI1301" s="44"/>
      <c r="CJ1301" s="44"/>
      <c r="CK1301" s="44"/>
      <c r="CL1301" s="44"/>
      <c r="CM1301" s="44"/>
      <c r="CN1301" s="44"/>
      <c r="CO1301" s="44"/>
      <c r="CP1301" s="44"/>
      <c r="CQ1301" s="44"/>
    </row>
    <row r="1302" spans="82:95" ht="16.5" x14ac:dyDescent="0.2">
      <c r="CD1302" s="44"/>
      <c r="CE1302" s="44"/>
      <c r="CF1302" s="44"/>
      <c r="CG1302" s="44"/>
      <c r="CH1302" s="44"/>
      <c r="CI1302" s="44"/>
      <c r="CJ1302" s="44"/>
      <c r="CK1302" s="44"/>
      <c r="CL1302" s="44"/>
      <c r="CM1302" s="44"/>
      <c r="CN1302" s="44"/>
      <c r="CO1302" s="44"/>
      <c r="CP1302" s="44"/>
      <c r="CQ1302" s="44"/>
    </row>
    <row r="1303" spans="82:95" ht="16.5" x14ac:dyDescent="0.2">
      <c r="CD1303" s="44"/>
      <c r="CE1303" s="44"/>
      <c r="CF1303" s="44"/>
      <c r="CG1303" s="44"/>
      <c r="CH1303" s="44"/>
      <c r="CI1303" s="44"/>
      <c r="CJ1303" s="44"/>
      <c r="CK1303" s="44"/>
      <c r="CL1303" s="44"/>
      <c r="CM1303" s="44"/>
      <c r="CN1303" s="44"/>
      <c r="CO1303" s="44"/>
      <c r="CP1303" s="44"/>
      <c r="CQ1303" s="44"/>
    </row>
    <row r="1304" spans="82:95" ht="16.5" x14ac:dyDescent="0.2">
      <c r="CD1304" s="44"/>
      <c r="CE1304" s="44"/>
      <c r="CF1304" s="44"/>
      <c r="CG1304" s="44"/>
      <c r="CH1304" s="44"/>
      <c r="CI1304" s="44"/>
      <c r="CJ1304" s="44"/>
      <c r="CK1304" s="44"/>
      <c r="CL1304" s="44"/>
      <c r="CM1304" s="44"/>
      <c r="CN1304" s="44"/>
      <c r="CO1304" s="44"/>
      <c r="CP1304" s="44"/>
      <c r="CQ1304" s="44"/>
    </row>
    <row r="1305" spans="82:95" ht="16.5" x14ac:dyDescent="0.2">
      <c r="CD1305" s="44"/>
      <c r="CE1305" s="44"/>
      <c r="CF1305" s="44"/>
      <c r="CG1305" s="44"/>
      <c r="CH1305" s="44"/>
      <c r="CI1305" s="44"/>
      <c r="CJ1305" s="44"/>
      <c r="CK1305" s="44"/>
      <c r="CL1305" s="44"/>
      <c r="CM1305" s="44"/>
      <c r="CN1305" s="44"/>
      <c r="CO1305" s="44"/>
      <c r="CP1305" s="44"/>
      <c r="CQ1305" s="44"/>
    </row>
    <row r="1306" spans="82:95" ht="16.5" x14ac:dyDescent="0.2">
      <c r="CD1306" s="44"/>
      <c r="CE1306" s="44"/>
      <c r="CF1306" s="44"/>
      <c r="CG1306" s="44"/>
      <c r="CH1306" s="44"/>
      <c r="CI1306" s="44"/>
      <c r="CJ1306" s="44"/>
      <c r="CK1306" s="44"/>
      <c r="CL1306" s="44"/>
      <c r="CM1306" s="44"/>
      <c r="CN1306" s="44"/>
      <c r="CO1306" s="44"/>
      <c r="CP1306" s="44"/>
      <c r="CQ1306" s="44"/>
    </row>
    <row r="1307" spans="82:95" ht="16.5" x14ac:dyDescent="0.2">
      <c r="CD1307" s="44"/>
      <c r="CE1307" s="44"/>
      <c r="CF1307" s="44"/>
      <c r="CG1307" s="44"/>
      <c r="CH1307" s="44"/>
      <c r="CI1307" s="44"/>
      <c r="CJ1307" s="44"/>
      <c r="CK1307" s="44"/>
      <c r="CL1307" s="44"/>
      <c r="CM1307" s="44"/>
      <c r="CN1307" s="44"/>
      <c r="CO1307" s="44"/>
      <c r="CP1307" s="44"/>
      <c r="CQ1307" s="44"/>
    </row>
    <row r="1308" spans="82:95" ht="16.5" x14ac:dyDescent="0.2">
      <c r="CD1308" s="44"/>
      <c r="CE1308" s="44"/>
      <c r="CF1308" s="44"/>
      <c r="CG1308" s="44"/>
      <c r="CH1308" s="44"/>
      <c r="CI1308" s="44"/>
      <c r="CJ1308" s="44"/>
      <c r="CK1308" s="44"/>
      <c r="CL1308" s="44"/>
      <c r="CM1308" s="44"/>
      <c r="CN1308" s="44"/>
      <c r="CO1308" s="44"/>
      <c r="CP1308" s="44"/>
      <c r="CQ1308" s="44"/>
    </row>
    <row r="1309" spans="82:95" ht="16.5" x14ac:dyDescent="0.2">
      <c r="CD1309" s="44"/>
      <c r="CE1309" s="44"/>
      <c r="CF1309" s="44"/>
      <c r="CG1309" s="44"/>
      <c r="CH1309" s="44"/>
      <c r="CI1309" s="44"/>
      <c r="CJ1309" s="44"/>
      <c r="CK1309" s="44"/>
      <c r="CL1309" s="44"/>
      <c r="CM1309" s="44"/>
      <c r="CN1309" s="44"/>
      <c r="CO1309" s="44"/>
      <c r="CP1309" s="44"/>
      <c r="CQ1309" s="44"/>
    </row>
    <row r="1310" spans="82:95" ht="16.5" x14ac:dyDescent="0.2">
      <c r="CD1310" s="44"/>
      <c r="CE1310" s="44"/>
      <c r="CF1310" s="44"/>
      <c r="CG1310" s="44"/>
      <c r="CH1310" s="44"/>
      <c r="CI1310" s="44"/>
      <c r="CJ1310" s="44"/>
      <c r="CK1310" s="44"/>
      <c r="CL1310" s="44"/>
      <c r="CM1310" s="44"/>
      <c r="CN1310" s="44"/>
      <c r="CO1310" s="44"/>
      <c r="CP1310" s="44"/>
      <c r="CQ1310" s="44"/>
    </row>
    <row r="1311" spans="82:95" ht="16.5" x14ac:dyDescent="0.2">
      <c r="CD1311" s="44"/>
      <c r="CE1311" s="44"/>
      <c r="CF1311" s="44"/>
      <c r="CG1311" s="44"/>
      <c r="CH1311" s="44"/>
      <c r="CI1311" s="44"/>
      <c r="CJ1311" s="44"/>
      <c r="CK1311" s="44"/>
      <c r="CL1311" s="44"/>
      <c r="CM1311" s="44"/>
      <c r="CN1311" s="44"/>
      <c r="CO1311" s="44"/>
      <c r="CP1311" s="44"/>
      <c r="CQ1311" s="44"/>
    </row>
    <row r="1312" spans="82:95" ht="16.5" x14ac:dyDescent="0.2">
      <c r="CD1312" s="44"/>
      <c r="CE1312" s="44"/>
      <c r="CF1312" s="44"/>
      <c r="CG1312" s="44"/>
      <c r="CH1312" s="44"/>
      <c r="CI1312" s="44"/>
      <c r="CJ1312" s="44"/>
      <c r="CK1312" s="44"/>
      <c r="CL1312" s="44"/>
      <c r="CM1312" s="44"/>
      <c r="CN1312" s="44"/>
      <c r="CO1312" s="44"/>
      <c r="CP1312" s="44"/>
      <c r="CQ1312" s="44"/>
    </row>
    <row r="1313" spans="82:95" ht="16.5" x14ac:dyDescent="0.2">
      <c r="CD1313" s="44"/>
      <c r="CE1313" s="44"/>
      <c r="CF1313" s="44"/>
      <c r="CG1313" s="44"/>
      <c r="CH1313" s="44"/>
      <c r="CI1313" s="44"/>
      <c r="CJ1313" s="44"/>
      <c r="CK1313" s="44"/>
      <c r="CL1313" s="44"/>
      <c r="CM1313" s="44"/>
      <c r="CN1313" s="44"/>
      <c r="CO1313" s="44"/>
      <c r="CP1313" s="44"/>
      <c r="CQ1313" s="44"/>
    </row>
    <row r="1314" spans="82:95" ht="16.5" x14ac:dyDescent="0.2">
      <c r="CD1314" s="44"/>
      <c r="CE1314" s="44"/>
      <c r="CF1314" s="44"/>
      <c r="CG1314" s="44"/>
      <c r="CH1314" s="44"/>
      <c r="CI1314" s="44"/>
      <c r="CJ1314" s="44"/>
      <c r="CK1314" s="44"/>
      <c r="CL1314" s="44"/>
      <c r="CM1314" s="44"/>
      <c r="CN1314" s="44"/>
      <c r="CO1314" s="44"/>
      <c r="CP1314" s="44"/>
      <c r="CQ1314" s="44"/>
    </row>
    <row r="1315" spans="82:95" ht="16.5" x14ac:dyDescent="0.2">
      <c r="CD1315" s="44"/>
      <c r="CE1315" s="44"/>
      <c r="CF1315" s="44"/>
      <c r="CG1315" s="44"/>
      <c r="CH1315" s="44"/>
      <c r="CI1315" s="44"/>
      <c r="CJ1315" s="44"/>
      <c r="CK1315" s="44"/>
      <c r="CL1315" s="44"/>
      <c r="CM1315" s="44"/>
      <c r="CN1315" s="44"/>
      <c r="CO1315" s="44"/>
      <c r="CP1315" s="44"/>
      <c r="CQ1315" s="44"/>
    </row>
    <row r="1316" spans="82:95" ht="16.5" x14ac:dyDescent="0.2">
      <c r="CD1316" s="44"/>
      <c r="CE1316" s="44"/>
      <c r="CF1316" s="44"/>
      <c r="CG1316" s="44"/>
      <c r="CH1316" s="44"/>
      <c r="CI1316" s="44"/>
      <c r="CJ1316" s="44"/>
      <c r="CK1316" s="44"/>
      <c r="CL1316" s="44"/>
      <c r="CM1316" s="44"/>
      <c r="CN1316" s="44"/>
      <c r="CO1316" s="44"/>
      <c r="CP1316" s="44"/>
      <c r="CQ1316" s="44"/>
    </row>
    <row r="1317" spans="82:95" ht="16.5" x14ac:dyDescent="0.2">
      <c r="CD1317" s="44"/>
      <c r="CE1317" s="44"/>
      <c r="CF1317" s="44"/>
      <c r="CG1317" s="44"/>
      <c r="CH1317" s="44"/>
      <c r="CI1317" s="44"/>
      <c r="CJ1317" s="44"/>
      <c r="CK1317" s="44"/>
      <c r="CL1317" s="44"/>
      <c r="CM1317" s="44"/>
      <c r="CN1317" s="44"/>
      <c r="CO1317" s="44"/>
      <c r="CP1317" s="44"/>
      <c r="CQ1317" s="44"/>
    </row>
    <row r="1318" spans="82:95" ht="16.5" x14ac:dyDescent="0.2">
      <c r="CD1318" s="44"/>
      <c r="CE1318" s="44"/>
      <c r="CF1318" s="44"/>
      <c r="CG1318" s="44"/>
      <c r="CH1318" s="44"/>
      <c r="CI1318" s="44"/>
      <c r="CJ1318" s="44"/>
      <c r="CK1318" s="44"/>
      <c r="CL1318" s="44"/>
      <c r="CM1318" s="44"/>
      <c r="CN1318" s="44"/>
      <c r="CO1318" s="44"/>
      <c r="CP1318" s="44"/>
      <c r="CQ1318" s="44"/>
    </row>
    <row r="1319" spans="82:95" ht="16.5" x14ac:dyDescent="0.2">
      <c r="CD1319" s="44"/>
      <c r="CE1319" s="44"/>
      <c r="CF1319" s="44"/>
      <c r="CG1319" s="44"/>
      <c r="CH1319" s="44"/>
      <c r="CI1319" s="44"/>
      <c r="CJ1319" s="44"/>
      <c r="CK1319" s="44"/>
      <c r="CL1319" s="44"/>
      <c r="CM1319" s="44"/>
      <c r="CN1319" s="44"/>
      <c r="CO1319" s="44"/>
      <c r="CP1319" s="44"/>
      <c r="CQ1319" s="44"/>
    </row>
    <row r="1320" spans="82:95" ht="16.5" x14ac:dyDescent="0.2">
      <c r="CD1320" s="44"/>
      <c r="CE1320" s="44"/>
      <c r="CF1320" s="44"/>
      <c r="CG1320" s="44"/>
      <c r="CH1320" s="44"/>
      <c r="CI1320" s="44"/>
      <c r="CJ1320" s="44"/>
      <c r="CK1320" s="44"/>
      <c r="CL1320" s="44"/>
      <c r="CM1320" s="44"/>
      <c r="CN1320" s="44"/>
      <c r="CO1320" s="44"/>
      <c r="CP1320" s="44"/>
      <c r="CQ1320" s="44"/>
    </row>
    <row r="1321" spans="82:95" ht="16.5" x14ac:dyDescent="0.2">
      <c r="CD1321" s="44"/>
      <c r="CE1321" s="44"/>
      <c r="CF1321" s="44"/>
      <c r="CG1321" s="44"/>
      <c r="CH1321" s="44"/>
      <c r="CI1321" s="44"/>
      <c r="CJ1321" s="44"/>
      <c r="CK1321" s="44"/>
      <c r="CL1321" s="44"/>
      <c r="CM1321" s="44"/>
      <c r="CN1321" s="44"/>
      <c r="CO1321" s="44"/>
      <c r="CP1321" s="44"/>
      <c r="CQ1321" s="44"/>
    </row>
    <row r="1322" spans="82:95" ht="16.5" x14ac:dyDescent="0.2">
      <c r="CD1322" s="44"/>
      <c r="CE1322" s="44"/>
      <c r="CF1322" s="44"/>
      <c r="CG1322" s="44"/>
      <c r="CH1322" s="44"/>
      <c r="CI1322" s="44"/>
      <c r="CJ1322" s="44"/>
      <c r="CK1322" s="44"/>
      <c r="CL1322" s="44"/>
      <c r="CM1322" s="44"/>
      <c r="CN1322" s="44"/>
      <c r="CO1322" s="44"/>
      <c r="CP1322" s="44"/>
      <c r="CQ1322" s="44"/>
    </row>
    <row r="1323" spans="82:95" ht="16.5" x14ac:dyDescent="0.2">
      <c r="CD1323" s="44"/>
      <c r="CE1323" s="44"/>
      <c r="CF1323" s="44"/>
      <c r="CG1323" s="44"/>
      <c r="CH1323" s="44"/>
      <c r="CI1323" s="44"/>
      <c r="CJ1323" s="44"/>
      <c r="CK1323" s="44"/>
      <c r="CL1323" s="44"/>
      <c r="CM1323" s="44"/>
      <c r="CN1323" s="44"/>
      <c r="CO1323" s="44"/>
      <c r="CP1323" s="44"/>
      <c r="CQ1323" s="44"/>
    </row>
    <row r="1324" spans="82:95" ht="16.5" x14ac:dyDescent="0.2">
      <c r="CD1324" s="44"/>
      <c r="CE1324" s="44"/>
      <c r="CF1324" s="44"/>
      <c r="CG1324" s="44"/>
      <c r="CH1324" s="44"/>
      <c r="CI1324" s="44"/>
      <c r="CJ1324" s="44"/>
      <c r="CK1324" s="44"/>
      <c r="CL1324" s="44"/>
      <c r="CM1324" s="44"/>
      <c r="CN1324" s="44"/>
      <c r="CO1324" s="44"/>
      <c r="CP1324" s="44"/>
      <c r="CQ1324" s="44"/>
    </row>
    <row r="1325" spans="82:95" ht="16.5" x14ac:dyDescent="0.2">
      <c r="CD1325" s="44"/>
      <c r="CE1325" s="44"/>
      <c r="CF1325" s="44"/>
      <c r="CG1325" s="44"/>
      <c r="CH1325" s="44"/>
      <c r="CI1325" s="44"/>
      <c r="CJ1325" s="44"/>
      <c r="CK1325" s="44"/>
      <c r="CL1325" s="44"/>
      <c r="CM1325" s="44"/>
      <c r="CN1325" s="44"/>
      <c r="CO1325" s="44"/>
      <c r="CP1325" s="44"/>
      <c r="CQ1325" s="44"/>
    </row>
    <row r="1326" spans="82:95" ht="16.5" x14ac:dyDescent="0.2">
      <c r="CD1326" s="44"/>
      <c r="CE1326" s="44"/>
      <c r="CF1326" s="44"/>
      <c r="CG1326" s="44"/>
      <c r="CH1326" s="44"/>
      <c r="CI1326" s="44"/>
      <c r="CJ1326" s="44"/>
      <c r="CK1326" s="44"/>
      <c r="CL1326" s="44"/>
      <c r="CM1326" s="44"/>
      <c r="CN1326" s="44"/>
      <c r="CO1326" s="44"/>
      <c r="CP1326" s="44"/>
      <c r="CQ1326" s="44"/>
    </row>
    <row r="1327" spans="82:95" ht="16.5" x14ac:dyDescent="0.2">
      <c r="CD1327" s="44"/>
      <c r="CE1327" s="44"/>
      <c r="CF1327" s="44"/>
      <c r="CG1327" s="44"/>
      <c r="CH1327" s="44"/>
      <c r="CI1327" s="44"/>
      <c r="CJ1327" s="44"/>
      <c r="CK1327" s="44"/>
      <c r="CL1327" s="44"/>
      <c r="CM1327" s="44"/>
      <c r="CN1327" s="44"/>
      <c r="CO1327" s="44"/>
      <c r="CP1327" s="44"/>
      <c r="CQ1327" s="44"/>
    </row>
    <row r="1328" spans="82:95" ht="16.5" x14ac:dyDescent="0.2">
      <c r="CD1328" s="44"/>
      <c r="CE1328" s="44"/>
      <c r="CF1328" s="44"/>
      <c r="CG1328" s="44"/>
      <c r="CH1328" s="44"/>
      <c r="CI1328" s="44"/>
      <c r="CJ1328" s="44"/>
      <c r="CK1328" s="44"/>
      <c r="CL1328" s="44"/>
      <c r="CM1328" s="44"/>
      <c r="CN1328" s="44"/>
      <c r="CO1328" s="44"/>
      <c r="CP1328" s="44"/>
      <c r="CQ1328" s="44"/>
    </row>
    <row r="1329" spans="82:95" ht="16.5" x14ac:dyDescent="0.2">
      <c r="CD1329" s="44"/>
      <c r="CE1329" s="44"/>
      <c r="CF1329" s="44"/>
      <c r="CG1329" s="44"/>
      <c r="CH1329" s="44"/>
      <c r="CI1329" s="44"/>
      <c r="CJ1329" s="44"/>
      <c r="CK1329" s="44"/>
      <c r="CL1329" s="44"/>
      <c r="CM1329" s="44"/>
      <c r="CN1329" s="44"/>
      <c r="CO1329" s="44"/>
      <c r="CP1329" s="44"/>
      <c r="CQ1329" s="44"/>
    </row>
    <row r="1330" spans="82:95" ht="16.5" x14ac:dyDescent="0.2">
      <c r="CD1330" s="44"/>
      <c r="CE1330" s="44"/>
      <c r="CF1330" s="44"/>
      <c r="CG1330" s="44"/>
      <c r="CH1330" s="44"/>
      <c r="CI1330" s="44"/>
      <c r="CJ1330" s="44"/>
      <c r="CK1330" s="44"/>
      <c r="CL1330" s="44"/>
      <c r="CM1330" s="44"/>
      <c r="CN1330" s="44"/>
      <c r="CO1330" s="44"/>
      <c r="CP1330" s="44"/>
      <c r="CQ1330" s="44"/>
    </row>
    <row r="1331" spans="82:95" ht="16.5" x14ac:dyDescent="0.2">
      <c r="CD1331" s="44"/>
      <c r="CE1331" s="44"/>
      <c r="CF1331" s="44"/>
      <c r="CG1331" s="44"/>
      <c r="CH1331" s="44"/>
      <c r="CI1331" s="44"/>
      <c r="CJ1331" s="44"/>
      <c r="CK1331" s="44"/>
      <c r="CL1331" s="44"/>
      <c r="CM1331" s="44"/>
      <c r="CN1331" s="44"/>
      <c r="CO1331" s="44"/>
      <c r="CP1331" s="44"/>
      <c r="CQ1331" s="44"/>
    </row>
    <row r="1332" spans="82:95" ht="16.5" x14ac:dyDescent="0.2">
      <c r="CD1332" s="44"/>
      <c r="CE1332" s="44"/>
      <c r="CF1332" s="44"/>
      <c r="CG1332" s="44"/>
      <c r="CH1332" s="44"/>
      <c r="CI1332" s="44"/>
      <c r="CJ1332" s="44"/>
      <c r="CK1332" s="44"/>
      <c r="CL1332" s="44"/>
      <c r="CM1332" s="44"/>
      <c r="CN1332" s="44"/>
      <c r="CO1332" s="44"/>
      <c r="CP1332" s="44"/>
      <c r="CQ1332" s="44"/>
    </row>
    <row r="1333" spans="82:95" ht="16.5" x14ac:dyDescent="0.2">
      <c r="CD1333" s="44"/>
      <c r="CE1333" s="44"/>
      <c r="CF1333" s="44"/>
      <c r="CG1333" s="44"/>
      <c r="CH1333" s="44"/>
      <c r="CI1333" s="44"/>
      <c r="CJ1333" s="44"/>
      <c r="CK1333" s="44"/>
      <c r="CL1333" s="44"/>
      <c r="CM1333" s="44"/>
      <c r="CN1333" s="44"/>
      <c r="CO1333" s="44"/>
      <c r="CP1333" s="44"/>
      <c r="CQ1333" s="44"/>
    </row>
    <row r="1334" spans="82:95" ht="16.5" x14ac:dyDescent="0.2">
      <c r="CD1334" s="44"/>
      <c r="CE1334" s="44"/>
      <c r="CF1334" s="44"/>
      <c r="CG1334" s="44"/>
      <c r="CH1334" s="44"/>
      <c r="CI1334" s="44"/>
      <c r="CJ1334" s="44"/>
      <c r="CK1334" s="44"/>
      <c r="CL1334" s="44"/>
      <c r="CM1334" s="44"/>
      <c r="CN1334" s="44"/>
      <c r="CO1334" s="44"/>
      <c r="CP1334" s="44"/>
      <c r="CQ1334" s="44"/>
    </row>
    <row r="1335" spans="82:95" ht="16.5" x14ac:dyDescent="0.2">
      <c r="CD1335" s="44"/>
      <c r="CE1335" s="44"/>
      <c r="CF1335" s="44"/>
      <c r="CG1335" s="44"/>
      <c r="CH1335" s="44"/>
      <c r="CI1335" s="44"/>
      <c r="CJ1335" s="44"/>
      <c r="CK1335" s="44"/>
      <c r="CL1335" s="44"/>
      <c r="CM1335" s="44"/>
      <c r="CN1335" s="44"/>
      <c r="CO1335" s="44"/>
      <c r="CP1335" s="44"/>
      <c r="CQ1335" s="44"/>
    </row>
    <row r="1336" spans="82:95" ht="16.5" x14ac:dyDescent="0.2">
      <c r="CD1336" s="44"/>
      <c r="CE1336" s="44"/>
      <c r="CF1336" s="44"/>
      <c r="CG1336" s="44"/>
      <c r="CH1336" s="44"/>
      <c r="CI1336" s="44"/>
      <c r="CJ1336" s="44"/>
      <c r="CK1336" s="44"/>
      <c r="CL1336" s="44"/>
      <c r="CM1336" s="44"/>
      <c r="CN1336" s="44"/>
      <c r="CO1336" s="44"/>
      <c r="CP1336" s="44"/>
      <c r="CQ1336" s="44"/>
    </row>
    <row r="1337" spans="82:95" ht="16.5" x14ac:dyDescent="0.2">
      <c r="CD1337" s="44"/>
      <c r="CE1337" s="44"/>
      <c r="CF1337" s="44"/>
      <c r="CG1337" s="44"/>
      <c r="CH1337" s="44"/>
      <c r="CI1337" s="44"/>
      <c r="CJ1337" s="44"/>
      <c r="CK1337" s="44"/>
      <c r="CL1337" s="44"/>
      <c r="CM1337" s="44"/>
      <c r="CN1337" s="44"/>
      <c r="CO1337" s="44"/>
      <c r="CP1337" s="44"/>
      <c r="CQ1337" s="44"/>
    </row>
    <row r="1338" spans="82:95" ht="16.5" x14ac:dyDescent="0.2">
      <c r="CD1338" s="44"/>
      <c r="CE1338" s="44"/>
      <c r="CF1338" s="44"/>
      <c r="CG1338" s="44"/>
      <c r="CH1338" s="44"/>
      <c r="CI1338" s="44"/>
      <c r="CJ1338" s="44"/>
      <c r="CK1338" s="44"/>
      <c r="CL1338" s="44"/>
      <c r="CM1338" s="44"/>
      <c r="CN1338" s="44"/>
      <c r="CO1338" s="44"/>
      <c r="CP1338" s="44"/>
      <c r="CQ1338" s="44"/>
    </row>
    <row r="1339" spans="82:95" ht="16.5" x14ac:dyDescent="0.2">
      <c r="CD1339" s="44"/>
      <c r="CE1339" s="44"/>
      <c r="CF1339" s="44"/>
      <c r="CG1339" s="44"/>
      <c r="CH1339" s="44"/>
      <c r="CI1339" s="44"/>
      <c r="CJ1339" s="44"/>
      <c r="CK1339" s="44"/>
      <c r="CL1339" s="44"/>
      <c r="CM1339" s="44"/>
      <c r="CN1339" s="44"/>
      <c r="CO1339" s="44"/>
      <c r="CP1339" s="44"/>
      <c r="CQ1339" s="44"/>
    </row>
    <row r="1340" spans="82:95" ht="16.5" x14ac:dyDescent="0.2">
      <c r="CD1340" s="44"/>
      <c r="CE1340" s="44"/>
      <c r="CF1340" s="44"/>
      <c r="CG1340" s="44"/>
      <c r="CH1340" s="44"/>
      <c r="CI1340" s="44"/>
      <c r="CJ1340" s="44"/>
      <c r="CK1340" s="44"/>
      <c r="CL1340" s="44"/>
      <c r="CM1340" s="44"/>
      <c r="CN1340" s="44"/>
      <c r="CO1340" s="44"/>
      <c r="CP1340" s="44"/>
      <c r="CQ1340" s="44"/>
    </row>
    <row r="1341" spans="82:95" ht="16.5" x14ac:dyDescent="0.2">
      <c r="CD1341" s="44"/>
      <c r="CE1341" s="44"/>
      <c r="CF1341" s="44"/>
      <c r="CG1341" s="44"/>
      <c r="CH1341" s="44"/>
      <c r="CI1341" s="44"/>
      <c r="CJ1341" s="44"/>
      <c r="CK1341" s="44"/>
      <c r="CL1341" s="44"/>
      <c r="CM1341" s="44"/>
      <c r="CN1341" s="44"/>
      <c r="CO1341" s="44"/>
      <c r="CP1341" s="44"/>
      <c r="CQ1341" s="44"/>
    </row>
    <row r="1342" spans="82:95" ht="16.5" x14ac:dyDescent="0.2">
      <c r="CD1342" s="44"/>
      <c r="CE1342" s="44"/>
      <c r="CF1342" s="44"/>
      <c r="CG1342" s="44"/>
      <c r="CH1342" s="44"/>
      <c r="CI1342" s="44"/>
      <c r="CJ1342" s="44"/>
      <c r="CK1342" s="44"/>
      <c r="CL1342" s="44"/>
      <c r="CM1342" s="44"/>
      <c r="CN1342" s="44"/>
      <c r="CO1342" s="44"/>
      <c r="CP1342" s="44"/>
      <c r="CQ1342" s="44"/>
    </row>
    <row r="1343" spans="82:95" ht="16.5" x14ac:dyDescent="0.2">
      <c r="CD1343" s="44"/>
      <c r="CE1343" s="44"/>
      <c r="CF1343" s="44"/>
      <c r="CG1343" s="44"/>
      <c r="CH1343" s="44"/>
      <c r="CI1343" s="44"/>
      <c r="CJ1343" s="44"/>
      <c r="CK1343" s="44"/>
      <c r="CL1343" s="44"/>
      <c r="CM1343" s="44"/>
      <c r="CN1343" s="44"/>
      <c r="CO1343" s="44"/>
      <c r="CP1343" s="44"/>
      <c r="CQ1343" s="44"/>
    </row>
    <row r="1344" spans="82:95" ht="16.5" x14ac:dyDescent="0.2">
      <c r="CD1344" s="44"/>
      <c r="CE1344" s="44"/>
      <c r="CF1344" s="44"/>
      <c r="CG1344" s="44"/>
      <c r="CH1344" s="44"/>
      <c r="CI1344" s="44"/>
      <c r="CJ1344" s="44"/>
      <c r="CK1344" s="44"/>
      <c r="CL1344" s="44"/>
      <c r="CM1344" s="44"/>
      <c r="CN1344" s="44"/>
      <c r="CO1344" s="44"/>
      <c r="CP1344" s="44"/>
      <c r="CQ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BC136" sqref="BC136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7" t="s">
        <v>630</v>
      </c>
      <c r="R2" s="67"/>
      <c r="S2" s="67"/>
      <c r="T2" s="67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7" t="s">
        <v>495</v>
      </c>
      <c r="B2" s="67"/>
      <c r="C2" s="67"/>
      <c r="D2" s="67"/>
      <c r="E2" s="67"/>
    </row>
    <row r="3" spans="1:23" ht="17.25" x14ac:dyDescent="0.2">
      <c r="A3" s="70" t="s">
        <v>496</v>
      </c>
      <c r="B3" s="71"/>
      <c r="C3" s="71"/>
      <c r="D3" s="71"/>
      <c r="E3" s="72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3"/>
      <c r="B4" s="74"/>
      <c r="C4" s="74"/>
      <c r="D4" s="74"/>
      <c r="E4" s="75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3"/>
      <c r="B5" s="74"/>
      <c r="C5" s="74"/>
      <c r="D5" s="74"/>
      <c r="E5" s="75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3"/>
      <c r="B6" s="74"/>
      <c r="C6" s="74"/>
      <c r="D6" s="74"/>
      <c r="E6" s="75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3"/>
      <c r="B7" s="74"/>
      <c r="C7" s="74"/>
      <c r="D7" s="74"/>
      <c r="E7" s="75"/>
    </row>
    <row r="8" spans="1:23" x14ac:dyDescent="0.2">
      <c r="A8" s="73"/>
      <c r="B8" s="74"/>
      <c r="C8" s="74"/>
      <c r="D8" s="74"/>
      <c r="E8" s="75"/>
    </row>
    <row r="9" spans="1:23" x14ac:dyDescent="0.2">
      <c r="A9" s="73"/>
      <c r="B9" s="74"/>
      <c r="C9" s="74"/>
      <c r="D9" s="74"/>
      <c r="E9" s="75"/>
    </row>
    <row r="10" spans="1:23" ht="17.25" thickBot="1" x14ac:dyDescent="0.25">
      <c r="A10" s="76"/>
      <c r="B10" s="77"/>
      <c r="C10" s="77"/>
      <c r="D10" s="77"/>
      <c r="E10" s="78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7" t="s">
        <v>511</v>
      </c>
      <c r="Q11" s="67"/>
      <c r="R11" s="67"/>
      <c r="S11" s="67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2019-04-22T16:42:52Z</dcterms:modified>
</cp:coreProperties>
</file>