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filterPrivacy="1"/>
  <xr:revisionPtr revIDLastSave="0" documentId="10_ncr:8100000_{24DBD6D9-3C43-448A-B884-D39B203657DE}" xr6:coauthVersionLast="34" xr6:coauthVersionMax="34" xr10:uidLastSave="{00000000-0000-0000-0000-000000000000}"/>
  <bookViews>
    <workbookView xWindow="0" yWindow="0" windowWidth="20730" windowHeight="11760" tabRatio="868" firstSheet="5" activeTab="8" xr2:uid="{00000000-000D-0000-FFFF-FFFF00000000}"/>
  </bookViews>
  <sheets>
    <sheet name="游戏前10天游戏内容" sheetId="4" state="hidden" r:id="rId1"/>
    <sheet name="活动" sheetId="5" state="hidden" r:id="rId2"/>
    <sheet name="功能开启节奏及引导说明" sheetId="6" state="hidden" r:id="rId3"/>
    <sheet name="文档说明" sheetId="10" state="hidden" r:id="rId4"/>
    <sheet name="数值统计" sheetId="16" state="hidden" r:id="rId5"/>
    <sheet name="数据透视" sheetId="38" r:id="rId6"/>
    <sheet name="兵种分析" sheetId="39" r:id="rId7"/>
    <sheet name="玩家行为" sheetId="25" r:id="rId8"/>
    <sheet name="军粮" sheetId="35" r:id="rId9"/>
    <sheet name="钢铁" sheetId="36" r:id="rId10"/>
    <sheet name="橡胶" sheetId="37" r:id="rId11"/>
    <sheet name="装备属性设定" sheetId="9" state="hidden" r:id="rId12"/>
  </sheets>
  <definedNames>
    <definedName name="卡牌类型名">#REF!</definedName>
    <definedName name="品质名称">#REF!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14" i="38" l="1"/>
  <c r="Z14" i="38"/>
  <c r="AA13" i="38"/>
  <c r="AA12" i="38"/>
  <c r="Z13" i="38"/>
  <c r="Y13" i="38"/>
  <c r="Z12" i="38"/>
  <c r="Y12" i="38"/>
  <c r="X12" i="38"/>
  <c r="Y16" i="38" l="1"/>
  <c r="X16" i="38"/>
  <c r="W16" i="38"/>
  <c r="P17" i="39"/>
  <c r="P18" i="39"/>
  <c r="P19" i="39"/>
  <c r="P20" i="39"/>
  <c r="J17" i="39"/>
  <c r="J18" i="39"/>
  <c r="J19" i="39"/>
  <c r="J20" i="39"/>
  <c r="Y15" i="38" l="1"/>
  <c r="X15" i="38"/>
  <c r="W15" i="38"/>
  <c r="W14" i="38"/>
  <c r="X14" i="38"/>
  <c r="P5" i="39"/>
  <c r="P6" i="39"/>
  <c r="P7" i="39"/>
  <c r="P8" i="39"/>
  <c r="P9" i="39"/>
  <c r="P10" i="39"/>
  <c r="P11" i="39"/>
  <c r="P12" i="39"/>
  <c r="P13" i="39"/>
  <c r="P14" i="39"/>
  <c r="P15" i="39"/>
  <c r="P16" i="39"/>
  <c r="P4" i="39"/>
  <c r="W13" i="38"/>
  <c r="J5" i="39"/>
  <c r="J6" i="39"/>
  <c r="J7" i="39"/>
  <c r="J8" i="39"/>
  <c r="J9" i="39"/>
  <c r="J10" i="39"/>
  <c r="J11" i="39"/>
  <c r="J12" i="39"/>
  <c r="J13" i="39"/>
  <c r="J14" i="39"/>
  <c r="J15" i="39"/>
  <c r="J16" i="39"/>
  <c r="J4" i="39"/>
  <c r="P13" i="38" l="1"/>
  <c r="Q13" i="38"/>
  <c r="S13" i="38"/>
  <c r="P14" i="38"/>
  <c r="Q14" i="38"/>
  <c r="R14" i="38"/>
  <c r="S14" i="38"/>
  <c r="S15" i="38"/>
  <c r="Q12" i="38"/>
  <c r="S12" i="38"/>
  <c r="P12" i="38"/>
  <c r="O15" i="38"/>
  <c r="P15" i="38" s="1"/>
  <c r="O14" i="38"/>
  <c r="O13" i="38"/>
  <c r="O12" i="38"/>
  <c r="E5" i="38"/>
  <c r="E6" i="38"/>
  <c r="E7" i="38"/>
  <c r="E4" i="38"/>
  <c r="D5" i="38"/>
  <c r="R13" i="38" s="1"/>
  <c r="D6" i="38"/>
  <c r="D7" i="38"/>
  <c r="D4" i="38"/>
  <c r="R12" i="38" s="1"/>
  <c r="C5" i="38"/>
  <c r="C6" i="38"/>
  <c r="C7" i="38"/>
  <c r="C4" i="38"/>
  <c r="B5" i="38"/>
  <c r="B6" i="38"/>
  <c r="B7" i="38"/>
  <c r="B4" i="38"/>
  <c r="R15" i="38" l="1"/>
  <c r="Q15" i="38"/>
  <c r="G4" i="35"/>
  <c r="G5" i="35"/>
  <c r="G6" i="35"/>
  <c r="G7" i="35"/>
  <c r="G8" i="35"/>
  <c r="G9" i="35"/>
  <c r="G10" i="35"/>
  <c r="G11" i="35"/>
  <c r="G12" i="35"/>
  <c r="G13" i="35"/>
  <c r="G14" i="35"/>
  <c r="G15" i="35"/>
  <c r="G16" i="35"/>
  <c r="G17" i="35"/>
  <c r="G18" i="35"/>
  <c r="G3" i="35"/>
</calcChain>
</file>

<file path=xl/sharedStrings.xml><?xml version="1.0" encoding="utf-8"?>
<sst xmlns="http://schemas.openxmlformats.org/spreadsheetml/2006/main" count="826" uniqueCount="555">
  <si>
    <t>说明：以下内容是对免费玩家前15天游戏内容的设计说明</t>
    <phoneticPr fontId="5" type="noConversion"/>
  </si>
  <si>
    <t>天数</t>
    <phoneticPr fontId="5" type="noConversion"/>
  </si>
  <si>
    <t>开启系统</t>
    <phoneticPr fontId="5" type="noConversion"/>
  </si>
  <si>
    <t>玩法描述</t>
    <phoneticPr fontId="5" type="noConversion"/>
  </si>
  <si>
    <t>第1天</t>
    <phoneticPr fontId="5" type="noConversion"/>
  </si>
  <si>
    <t>详见“功能开启节奏及引导说明”</t>
    <phoneticPr fontId="5" type="noConversion"/>
  </si>
  <si>
    <t>第2天</t>
  </si>
  <si>
    <t>第一天装备强化消耗一定量金币后，在第二天感到稀缺，此时开启金币副本和金库；
由于金币副本是挂机玩法，且时间较短无法充实玩家的游戏感受，所以新增别的玩法。
第二天玩家对于主线推图的动力逐渐下降，此时开启精英关卡和装备镶嵌，用来提升玩家推图的动力。
玩家推图（扫荡）动力提升的同时，体力消耗也会增加，此时需要一个补充体力的功能（钓鱼）。</t>
    <phoneticPr fontId="5" type="noConversion"/>
  </si>
  <si>
    <t>第3天</t>
  </si>
  <si>
    <t>第三天开始升级速度放缓，此时开启经验副本，以缓解玩家的升级压力。
为了保证玩家持续的新鲜感，同时吸引更多玩家参与到地宫的争夺，配套开启一个地宫玩法（挖宝），同时开启一个挖宝掉落材料的消耗功能（装备洗炼）。
第三天时玩家在精英本中获得一些宝石，了解了镶嵌玩法，能够激发玩家去下一个章节推图。</t>
    <phoneticPr fontId="5" type="noConversion"/>
  </si>
  <si>
    <t>第4天</t>
  </si>
  <si>
    <t>到第四天，部分玩家通过宝藏抽奖，永恒之塔掉落和兑换、藏宝地宫掉落获得一定量装备的积累，龙晶产生稀缺，此时开放一个获取龙晶的小玩法（神秘遗迹）</t>
    <phoneticPr fontId="5" type="noConversion"/>
  </si>
  <si>
    <t>第5天</t>
  </si>
  <si>
    <t>第五天单人玩法偏多，逐渐开始有疲倦感，增加一个随机性的培养玩法（装备附魔）和一个对应产出的多人组队玩法，刺激用户交友和持续在线。</t>
    <phoneticPr fontId="5" type="noConversion"/>
  </si>
  <si>
    <t>第6天</t>
  </si>
  <si>
    <t>第六天等级升级很慢了，技能点对应提升技能提升性价比降低，重新开启一个新的消耗技能点的功能（消耗补充），提升玩家对于技能点的需求（技能图腾，已修改为消耗技能点）。</t>
    <phoneticPr fontId="5" type="noConversion"/>
  </si>
  <si>
    <t>第7天</t>
  </si>
  <si>
    <t>第七天玩家对于怒翼的激活，升级已经有一定的了解，此时再开启怒翼升星和怒翼羁绊，增强玩家对于怒翼（荣誉）的追求感。</t>
    <phoneticPr fontId="5" type="noConversion"/>
  </si>
  <si>
    <t>第8天</t>
  </si>
  <si>
    <t>第八天开启一个新的培养玩法，为运营和后续活动产出做准备。</t>
    <phoneticPr fontId="5" type="noConversion"/>
  </si>
  <si>
    <t>第9天</t>
  </si>
  <si>
    <t>第九天角色属性培养到达一定阶段，此时开启一个新维度的角色培养玩法（角色进阶），同时开启对应产出（角色试炼），对玩家战力进行验证。</t>
    <phoneticPr fontId="5" type="noConversion"/>
  </si>
  <si>
    <t>第10天</t>
  </si>
  <si>
    <t>第十天角色培养玩法基本开启完毕，此时开启一个重度PVP玩法（血战到底），让高端玩家得到充足的炫耀和更高的战力追求。</t>
    <phoneticPr fontId="5" type="noConversion"/>
  </si>
  <si>
    <t>第15天</t>
    <phoneticPr fontId="5" type="noConversion"/>
  </si>
  <si>
    <t>玩家的属性再次进入一个稳定成长期，此时开启技能符文可以明显提高战斗时的技能效果，让玩家产生新的培养追求点，同时开启新的战力验证玩法（符文秘境）。</t>
    <phoneticPr fontId="5" type="noConversion"/>
  </si>
  <si>
    <t>基础培养玩法：装备强化（消耗金币）
玩法分三条线路：
       第一条是活动（十连抽）和永恒之塔，目标是获取更高阶的装备；
       第二条是PVE玩法，主线副本，目标是神启、
       第三条是PVP玩法，竞技场排名和藏宝地宫，目标是培养怒翼；</t>
    <phoneticPr fontId="5" type="noConversion"/>
  </si>
  <si>
    <t>红框内容表示玩法闭环</t>
    <phoneticPr fontId="5" type="noConversion"/>
  </si>
  <si>
    <t>编号</t>
    <phoneticPr fontId="5" type="noConversion"/>
  </si>
  <si>
    <t>系统</t>
    <phoneticPr fontId="5" type="noConversion"/>
  </si>
  <si>
    <t>开启条件</t>
    <phoneticPr fontId="5" type="noConversion"/>
  </si>
  <si>
    <t>开启等级</t>
    <phoneticPr fontId="5" type="noConversion"/>
  </si>
  <si>
    <t>是否引导</t>
    <phoneticPr fontId="5" type="noConversion"/>
  </si>
  <si>
    <t>引导思路</t>
    <phoneticPr fontId="5" type="noConversion"/>
  </si>
  <si>
    <t>免费玩家</t>
    <phoneticPr fontId="5" type="noConversion"/>
  </si>
  <si>
    <t>重新规划后等级</t>
    <phoneticPr fontId="5" type="noConversion"/>
  </si>
  <si>
    <t>VIP付费玩家等级</t>
    <phoneticPr fontId="5" type="noConversion"/>
  </si>
  <si>
    <t>等级</t>
    <phoneticPr fontId="5" type="noConversion"/>
  </si>
  <si>
    <t>开启功能</t>
    <phoneticPr fontId="5" type="noConversion"/>
  </si>
  <si>
    <t>任务-主线</t>
    <phoneticPr fontId="5" type="noConversion"/>
  </si>
  <si>
    <t>默认</t>
    <phoneticPr fontId="5" type="noConversion"/>
  </si>
  <si>
    <t>否</t>
    <phoneticPr fontId="5" type="noConversion"/>
  </si>
  <si>
    <t>1级</t>
    <phoneticPr fontId="5" type="noConversion"/>
  </si>
  <si>
    <t>任务-主线</t>
  </si>
  <si>
    <t>主线-战役</t>
  </si>
  <si>
    <t>主线-星级奖励</t>
  </si>
  <si>
    <t>角色-信息</t>
  </si>
  <si>
    <t>角色-货币</t>
  </si>
  <si>
    <t>装备-预览</t>
  </si>
  <si>
    <t>设置</t>
  </si>
  <si>
    <t>手机、微信认证</t>
  </si>
  <si>
    <t>聊天</t>
  </si>
  <si>
    <t>邮件</t>
  </si>
  <si>
    <t>助手</t>
  </si>
  <si>
    <t>背包</t>
  </si>
  <si>
    <t>背包-合成</t>
  </si>
  <si>
    <t>任务-支线</t>
    <phoneticPr fontId="5" type="noConversion"/>
  </si>
  <si>
    <t>角色9级</t>
    <phoneticPr fontId="5" type="noConversion"/>
  </si>
  <si>
    <t>2级</t>
  </si>
  <si>
    <t>任务-日常</t>
    <phoneticPr fontId="5" type="noConversion"/>
  </si>
  <si>
    <t>角色25级</t>
    <phoneticPr fontId="5" type="noConversion"/>
  </si>
  <si>
    <t>3级</t>
  </si>
  <si>
    <t>技能-升级</t>
    <phoneticPr fontId="5" type="noConversion"/>
  </si>
  <si>
    <t>主线-战役</t>
    <phoneticPr fontId="5" type="noConversion"/>
  </si>
  <si>
    <t>默认</t>
  </si>
  <si>
    <t>4级</t>
  </si>
  <si>
    <t>主线-星级奖励</t>
    <phoneticPr fontId="5" type="noConversion"/>
  </si>
  <si>
    <t>5级</t>
  </si>
  <si>
    <t>技能-重复引导技能升级（技能加成）</t>
    <phoneticPr fontId="5" type="noConversion"/>
  </si>
  <si>
    <t>活动-首充豪礼</t>
    <phoneticPr fontId="5" type="noConversion"/>
  </si>
  <si>
    <t>幸运轮盘</t>
    <phoneticPr fontId="5" type="noConversion"/>
  </si>
  <si>
    <t>奖励-等级礼</t>
  </si>
  <si>
    <t>奖励-礼品码</t>
  </si>
  <si>
    <t>奖励-吃大餐</t>
  </si>
  <si>
    <t>奖励-福利礼</t>
  </si>
  <si>
    <t>充值</t>
  </si>
  <si>
    <t>会员</t>
  </si>
  <si>
    <t>主线-精英副本</t>
    <phoneticPr fontId="5" type="noConversion"/>
  </si>
  <si>
    <t>角色32级</t>
    <phoneticPr fontId="5" type="noConversion"/>
  </si>
  <si>
    <t>是</t>
    <phoneticPr fontId="5" type="noConversion"/>
  </si>
  <si>
    <t>精英副本开启后，需要引导玩家战斗→获取宝石碎片→合成宝石→镶嵌宝石→引导玩家继续打精英</t>
    <phoneticPr fontId="5" type="noConversion"/>
  </si>
  <si>
    <t>6级</t>
  </si>
  <si>
    <t>活动-命运宝藏</t>
  </si>
  <si>
    <t>装备-套装合成</t>
    <phoneticPr fontId="5" type="noConversion"/>
  </si>
  <si>
    <t>主线-扫荡</t>
    <phoneticPr fontId="5" type="noConversion"/>
  </si>
  <si>
    <t>角色14级</t>
    <phoneticPr fontId="5" type="noConversion"/>
  </si>
  <si>
    <t>在引导精炼过程中顺便引导玩家进行扫荡</t>
    <phoneticPr fontId="5" type="noConversion"/>
  </si>
  <si>
    <t>7级</t>
  </si>
  <si>
    <t>自动战斗</t>
  </si>
  <si>
    <t>装备-强化</t>
  </si>
  <si>
    <t>主线-神秘遗迹</t>
    <phoneticPr fontId="5" type="noConversion"/>
  </si>
  <si>
    <t>角色42级</t>
    <phoneticPr fontId="5" type="noConversion"/>
  </si>
  <si>
    <t>引导玩家进入战斗和邀请公会好友</t>
    <phoneticPr fontId="5" type="noConversion"/>
  </si>
  <si>
    <t>8级</t>
  </si>
  <si>
    <t>活动-明日领取</t>
    <phoneticPr fontId="5" type="noConversion"/>
  </si>
  <si>
    <t>奖励-在线礼</t>
    <phoneticPr fontId="5" type="noConversion"/>
  </si>
  <si>
    <t>奖励-签到礼</t>
  </si>
  <si>
    <t>奖励-七日礼</t>
  </si>
  <si>
    <t>奖励-在线礼</t>
  </si>
  <si>
    <t>角色7级</t>
    <phoneticPr fontId="5" type="noConversion"/>
  </si>
  <si>
    <t>9级</t>
  </si>
  <si>
    <t>任务-支线</t>
  </si>
  <si>
    <t>活动-七日目标</t>
  </si>
  <si>
    <t>大富翁</t>
    <phoneticPr fontId="5" type="noConversion"/>
  </si>
  <si>
    <t>10级</t>
  </si>
  <si>
    <t>成就</t>
    <phoneticPr fontId="5" type="noConversion"/>
  </si>
  <si>
    <t>七日礼</t>
    <phoneticPr fontId="5" type="noConversion"/>
  </si>
  <si>
    <t>吃大餐</t>
    <phoneticPr fontId="5" type="noConversion"/>
  </si>
  <si>
    <t>战力礼</t>
    <phoneticPr fontId="5" type="noConversion"/>
  </si>
  <si>
    <t>助手</t>
    <phoneticPr fontId="5" type="noConversion"/>
  </si>
  <si>
    <t>11级</t>
  </si>
  <si>
    <t>装备-精炼</t>
    <phoneticPr fontId="5" type="noConversion"/>
  </si>
  <si>
    <t>角色5级</t>
    <phoneticPr fontId="5" type="noConversion"/>
  </si>
  <si>
    <t>12级</t>
  </si>
  <si>
    <t>奖励-礼品码</t>
    <phoneticPr fontId="5" type="noConversion"/>
  </si>
  <si>
    <t>13级</t>
  </si>
  <si>
    <t>奖励-吃大餐</t>
    <phoneticPr fontId="5" type="noConversion"/>
  </si>
  <si>
    <t>14级</t>
  </si>
  <si>
    <t>怒翼-激活</t>
  </si>
  <si>
    <t>怒翼-升级</t>
  </si>
  <si>
    <t>竞技-竞技场</t>
  </si>
  <si>
    <t>商城-荣誉</t>
  </si>
  <si>
    <t>怒翼-升星</t>
  </si>
  <si>
    <t>奖励-福利礼</t>
    <phoneticPr fontId="5" type="noConversion"/>
  </si>
  <si>
    <t>15级</t>
  </si>
  <si>
    <t>活动-广告推送</t>
    <phoneticPr fontId="5" type="noConversion"/>
  </si>
  <si>
    <t>精彩活动</t>
    <phoneticPr fontId="5" type="noConversion"/>
  </si>
  <si>
    <t>角色-信息</t>
    <phoneticPr fontId="5" type="noConversion"/>
  </si>
  <si>
    <t>16级</t>
  </si>
  <si>
    <t>角色-货币</t>
    <phoneticPr fontId="5" type="noConversion"/>
  </si>
  <si>
    <t>17级</t>
  </si>
  <si>
    <t>扫荡</t>
    <phoneticPr fontId="5" type="noConversion"/>
  </si>
  <si>
    <t>角色-属性石</t>
    <phoneticPr fontId="5" type="noConversion"/>
  </si>
  <si>
    <t>角色50级</t>
    <phoneticPr fontId="5" type="noConversion"/>
  </si>
  <si>
    <t>18级</t>
  </si>
  <si>
    <t>社交-好友</t>
  </si>
  <si>
    <t>社交-附近玩家</t>
  </si>
  <si>
    <t>角色-进阶</t>
    <phoneticPr fontId="5" type="noConversion"/>
  </si>
  <si>
    <t>角色52级</t>
    <phoneticPr fontId="5" type="noConversion"/>
  </si>
  <si>
    <t>引导玩家进入角色试炼→引导玩家进阶一次→继续引导玩家进入角色试炼</t>
    <phoneticPr fontId="5" type="noConversion"/>
  </si>
  <si>
    <t>19级</t>
  </si>
  <si>
    <t>装备-预览</t>
    <phoneticPr fontId="5" type="noConversion"/>
  </si>
  <si>
    <t>20级</t>
  </si>
  <si>
    <t>装备-合成（套装）</t>
    <phoneticPr fontId="5" type="noConversion"/>
  </si>
  <si>
    <t>角色6级</t>
    <phoneticPr fontId="5" type="noConversion"/>
  </si>
  <si>
    <t>装备合成配合命运宝藏的引导流程进行  获取装备→合成装备→战斗验证</t>
    <phoneticPr fontId="5" type="noConversion"/>
  </si>
  <si>
    <t>21级</t>
  </si>
  <si>
    <t>休闲-金库</t>
  </si>
  <si>
    <t>装备-强化</t>
    <phoneticPr fontId="5" type="noConversion"/>
  </si>
  <si>
    <t>引导强化→引导战斗验证</t>
    <phoneticPr fontId="5" type="noConversion"/>
  </si>
  <si>
    <t>22级</t>
  </si>
  <si>
    <t>装备-升星</t>
    <phoneticPr fontId="5" type="noConversion"/>
  </si>
  <si>
    <t>社交-公会（膜拜，红包，商店，神兽，任务）</t>
    <phoneticPr fontId="5" type="noConversion"/>
  </si>
  <si>
    <t>竞技-公会战</t>
  </si>
  <si>
    <t>角色11级</t>
    <phoneticPr fontId="5" type="noConversion"/>
  </si>
  <si>
    <t>分别在角色11级和14级时引导2次，一次是直接获取了材料后精炼，一次是材料不够通过材料图标里的获取来源扫荡以后获取材料然后立刻可以精炼</t>
    <phoneticPr fontId="5" type="noConversion"/>
  </si>
  <si>
    <t>23级</t>
  </si>
  <si>
    <t>社交-王者殿堂</t>
    <phoneticPr fontId="5" type="noConversion"/>
  </si>
  <si>
    <t>角色28级</t>
    <phoneticPr fontId="5" type="noConversion"/>
  </si>
  <si>
    <t>24级</t>
  </si>
  <si>
    <t>装备-洗炼</t>
    <phoneticPr fontId="5" type="noConversion"/>
  </si>
  <si>
    <t>角色40级</t>
    <phoneticPr fontId="5" type="noConversion"/>
  </si>
  <si>
    <t>先开启装备洗练，引导玩家洗练1次→引导玩家去挖宝→挖完宝以后继续引导玩家洗练一次装备</t>
    <phoneticPr fontId="5" type="noConversion"/>
  </si>
  <si>
    <t>25级</t>
  </si>
  <si>
    <t>宠物</t>
    <phoneticPr fontId="5" type="noConversion"/>
  </si>
  <si>
    <t>宠物升级</t>
    <phoneticPr fontId="5" type="noConversion"/>
  </si>
  <si>
    <t>装备-附魔</t>
    <phoneticPr fontId="5" type="noConversion"/>
  </si>
  <si>
    <t>角色44级</t>
    <phoneticPr fontId="5" type="noConversion"/>
  </si>
  <si>
    <t>引导开启守护主城，当玩家第一次从守护主城里面出来时继续引导玩家去附魔（需要注意，第一次引导玩家进入守护主城，不要强制要求玩家进入，引导入口即可，当玩家第一次次从守护主城里面出来的时候再引导附魔）</t>
    <phoneticPr fontId="5" type="noConversion"/>
  </si>
  <si>
    <t>26级</t>
  </si>
  <si>
    <t>休闲-金库</t>
    <phoneticPr fontId="5" type="noConversion"/>
  </si>
  <si>
    <t>装备-镶嵌</t>
    <phoneticPr fontId="5" type="noConversion"/>
  </si>
  <si>
    <t>27级</t>
  </si>
  <si>
    <t>日常</t>
    <phoneticPr fontId="5" type="noConversion"/>
  </si>
  <si>
    <t>角色4级</t>
    <phoneticPr fontId="5" type="noConversion"/>
  </si>
  <si>
    <t>需要引导玩家升级技能，然后继续强制引导玩家去战斗验证，最好能让玩家体验出明显的成长感</t>
    <phoneticPr fontId="5" type="noConversion"/>
  </si>
  <si>
    <t>28级</t>
  </si>
  <si>
    <t>竞技-藏宝地宫</t>
    <phoneticPr fontId="5" type="noConversion"/>
  </si>
  <si>
    <t>技能-图腾</t>
    <phoneticPr fontId="5" type="noConversion"/>
  </si>
  <si>
    <t>角色46级</t>
    <phoneticPr fontId="5" type="noConversion"/>
  </si>
  <si>
    <t>引导玩家去升级图腾</t>
    <phoneticPr fontId="5" type="noConversion"/>
  </si>
  <si>
    <t>29级</t>
  </si>
  <si>
    <t>技能-符文</t>
    <phoneticPr fontId="5" type="noConversion"/>
  </si>
  <si>
    <t>角色60级</t>
    <phoneticPr fontId="5" type="noConversion"/>
  </si>
  <si>
    <t>符文秘境开启后，需要引导玩家战斗→获取符文碎片→去背包合成符文→去镶嵌符文</t>
    <phoneticPr fontId="5" type="noConversion"/>
  </si>
  <si>
    <t>30级</t>
  </si>
  <si>
    <t>精彩副本(宠物)</t>
    <phoneticPr fontId="5" type="noConversion"/>
  </si>
  <si>
    <t>怒翼-激活</t>
    <phoneticPr fontId="5" type="noConversion"/>
  </si>
  <si>
    <t>角色18级</t>
    <phoneticPr fontId="5" type="noConversion"/>
  </si>
  <si>
    <t>竞技场战斗引导→领取日常积分奖励→购买荣誉商城的怒翼碎片（想办法让玩家可以买得起）→去激活第一个怒翼→升级第一个怒翼→去战斗验证，并将怒翼战斗中展开的效果提示明显一些；（引导闭环）</t>
    <phoneticPr fontId="5" type="noConversion"/>
  </si>
  <si>
    <t>31级</t>
  </si>
  <si>
    <t>熔炼</t>
    <phoneticPr fontId="5" type="noConversion"/>
  </si>
  <si>
    <t>魔晶商城</t>
    <phoneticPr fontId="5" type="noConversion"/>
  </si>
  <si>
    <t>怒翼-升级</t>
    <phoneticPr fontId="5" type="noConversion"/>
  </si>
  <si>
    <t>第2天</t>
    <phoneticPr fontId="5" type="noConversion"/>
  </si>
  <si>
    <t>32级</t>
  </si>
  <si>
    <t>排行</t>
  </si>
  <si>
    <t>怒翼-升星</t>
    <phoneticPr fontId="5" type="noConversion"/>
  </si>
  <si>
    <t>角色48级</t>
    <phoneticPr fontId="5" type="noConversion"/>
  </si>
  <si>
    <t>引导玩家查看怒翼升星界面</t>
    <phoneticPr fontId="5" type="noConversion"/>
  </si>
  <si>
    <t>33级</t>
  </si>
  <si>
    <t>冒险-守护主城（组队）</t>
  </si>
  <si>
    <t>挖宝</t>
    <phoneticPr fontId="5" type="noConversion"/>
  </si>
  <si>
    <t>休闲-答题</t>
    <phoneticPr fontId="5" type="noConversion"/>
  </si>
  <si>
    <t>怒翼-羁绊</t>
    <phoneticPr fontId="5" type="noConversion"/>
  </si>
  <si>
    <t>引导玩家查看怒翼羁绊界面</t>
    <phoneticPr fontId="5" type="noConversion"/>
  </si>
  <si>
    <t>34级</t>
  </si>
  <si>
    <t>冒险-经验副本（组队）</t>
  </si>
  <si>
    <t>冒险-永恒之塔</t>
    <phoneticPr fontId="5" type="noConversion"/>
  </si>
  <si>
    <t>引导玩家打完永恒之塔第一关→引导玩家升星→继续引导玩家打永恒之塔第二关</t>
    <phoneticPr fontId="5" type="noConversion"/>
  </si>
  <si>
    <t>35级</t>
  </si>
  <si>
    <t>冰火战场</t>
    <phoneticPr fontId="5" type="noConversion"/>
  </si>
  <si>
    <t>冒险-角色试炼</t>
    <phoneticPr fontId="5" type="noConversion"/>
  </si>
  <si>
    <t>36级</t>
  </si>
  <si>
    <t>主线-精英副本</t>
  </si>
  <si>
    <t>装备-镶嵌</t>
  </si>
  <si>
    <t>背包-合成</t>
    <phoneticPr fontId="5" type="noConversion"/>
  </si>
  <si>
    <t>冒险-符文秘境</t>
    <phoneticPr fontId="5" type="noConversion"/>
  </si>
  <si>
    <t>37级</t>
  </si>
  <si>
    <t>休闲-钓鱼</t>
  </si>
  <si>
    <t>宠物突破</t>
    <phoneticPr fontId="5" type="noConversion"/>
  </si>
  <si>
    <t>精彩副本(怒翼)</t>
    <phoneticPr fontId="5" type="noConversion"/>
  </si>
  <si>
    <t>冒险-守护主城（组队）</t>
    <phoneticPr fontId="5" type="noConversion"/>
  </si>
  <si>
    <t>第3天</t>
    <phoneticPr fontId="5" type="noConversion"/>
  </si>
  <si>
    <t>38级</t>
  </si>
  <si>
    <t>公会祝福（公会大致到3级）</t>
    <phoneticPr fontId="5" type="noConversion"/>
  </si>
  <si>
    <t>冒险-金币副本（组队）</t>
    <phoneticPr fontId="5" type="noConversion"/>
  </si>
  <si>
    <t>角色33级</t>
    <phoneticPr fontId="5" type="noConversion"/>
  </si>
  <si>
    <t>引导玩家打开金币副本</t>
    <phoneticPr fontId="5" type="noConversion"/>
  </si>
  <si>
    <t>39级</t>
  </si>
  <si>
    <t>冒险-经验副本（组队）</t>
    <phoneticPr fontId="5" type="noConversion"/>
  </si>
  <si>
    <t>角色38级</t>
    <phoneticPr fontId="5" type="noConversion"/>
  </si>
  <si>
    <t>引导玩家打开组队副本</t>
    <phoneticPr fontId="5" type="noConversion"/>
  </si>
  <si>
    <t>40级</t>
  </si>
  <si>
    <t>神秘商店</t>
    <phoneticPr fontId="5" type="noConversion"/>
  </si>
  <si>
    <t>第4天</t>
    <phoneticPr fontId="5" type="noConversion"/>
  </si>
  <si>
    <t>41级</t>
  </si>
  <si>
    <t>精彩副本-附魔</t>
    <phoneticPr fontId="5" type="noConversion"/>
  </si>
  <si>
    <t>角色30级</t>
    <phoneticPr fontId="5" type="noConversion"/>
  </si>
  <si>
    <t>42级</t>
  </si>
  <si>
    <t>竞技-藏宝地宫-挖宝</t>
    <phoneticPr fontId="5" type="noConversion"/>
  </si>
  <si>
    <t>43级</t>
  </si>
  <si>
    <t>宠物-神炼</t>
    <phoneticPr fontId="5" type="noConversion"/>
  </si>
  <si>
    <t>竞技-血战到底</t>
    <phoneticPr fontId="5" type="noConversion"/>
  </si>
  <si>
    <t>角色56级</t>
    <phoneticPr fontId="5" type="noConversion"/>
  </si>
  <si>
    <t>引导玩家打开血战到底界面</t>
    <phoneticPr fontId="5" type="noConversion"/>
  </si>
  <si>
    <t>第5天</t>
    <phoneticPr fontId="5" type="noConversion"/>
  </si>
  <si>
    <t>44级</t>
  </si>
  <si>
    <t>竞技-公会战</t>
    <phoneticPr fontId="5" type="noConversion"/>
  </si>
  <si>
    <t>角色22级</t>
    <phoneticPr fontId="5" type="noConversion"/>
  </si>
  <si>
    <t>先开启公会战提示→引导玩家去公会战界面（界面告诉玩家每周参与公会战可以获得大量橙色装备）→接着引导玩家去公会界面</t>
    <phoneticPr fontId="5" type="noConversion"/>
  </si>
  <si>
    <t>45级</t>
  </si>
  <si>
    <t>技能-符文</t>
  </si>
  <si>
    <t>冒险-符文秘境</t>
  </si>
  <si>
    <t>社交-公会</t>
    <phoneticPr fontId="5" type="noConversion"/>
  </si>
  <si>
    <t>46级</t>
  </si>
  <si>
    <t>宠物技能</t>
    <phoneticPr fontId="5" type="noConversion"/>
  </si>
  <si>
    <t>社交-好友</t>
    <phoneticPr fontId="5" type="noConversion"/>
  </si>
  <si>
    <t>角色19级</t>
    <phoneticPr fontId="5" type="noConversion"/>
  </si>
  <si>
    <t>引导玩家添加好友</t>
    <phoneticPr fontId="5" type="noConversion"/>
  </si>
  <si>
    <t>47级</t>
  </si>
  <si>
    <t>社交-附近玩家</t>
    <phoneticPr fontId="5" type="noConversion"/>
  </si>
  <si>
    <t>48级</t>
  </si>
  <si>
    <t>角色16级</t>
    <phoneticPr fontId="5" type="noConversion"/>
  </si>
  <si>
    <t>49级</t>
  </si>
  <si>
    <t>角色10级</t>
    <phoneticPr fontId="5" type="noConversion"/>
  </si>
  <si>
    <t>50级</t>
  </si>
  <si>
    <t>设置</t>
    <phoneticPr fontId="5" type="noConversion"/>
  </si>
  <si>
    <t>51级</t>
  </si>
  <si>
    <t>手机、微信认证</t>
    <phoneticPr fontId="5" type="noConversion"/>
  </si>
  <si>
    <t>52级</t>
  </si>
  <si>
    <t>排行</t>
    <phoneticPr fontId="5" type="noConversion"/>
  </si>
  <si>
    <t>53级</t>
  </si>
  <si>
    <t>充值</t>
    <phoneticPr fontId="5" type="noConversion"/>
  </si>
  <si>
    <t>第6天</t>
    <phoneticPr fontId="5" type="noConversion"/>
  </si>
  <si>
    <t>54级</t>
  </si>
  <si>
    <t>会员</t>
    <phoneticPr fontId="5" type="noConversion"/>
  </si>
  <si>
    <t>55级</t>
  </si>
  <si>
    <t>聊天</t>
    <phoneticPr fontId="5" type="noConversion"/>
  </si>
  <si>
    <t>第11天</t>
  </si>
  <si>
    <t>56级</t>
  </si>
  <si>
    <t>邮件</t>
    <phoneticPr fontId="5" type="noConversion"/>
  </si>
  <si>
    <t>57级</t>
  </si>
  <si>
    <t>需要在玩家第一次卡等级或战力的时候，强制引导玩家点进去看看</t>
    <phoneticPr fontId="5" type="noConversion"/>
  </si>
  <si>
    <t>第12天</t>
  </si>
  <si>
    <t>58级</t>
  </si>
  <si>
    <t>自动战斗</t>
    <phoneticPr fontId="5" type="noConversion"/>
  </si>
  <si>
    <t>需要在全部功能开启后对玩家进行提示引导</t>
    <phoneticPr fontId="5" type="noConversion"/>
  </si>
  <si>
    <t>第7天</t>
    <phoneticPr fontId="5" type="noConversion"/>
  </si>
  <si>
    <t>59级</t>
  </si>
  <si>
    <t>第13天</t>
    <phoneticPr fontId="5" type="noConversion"/>
  </si>
  <si>
    <t>60级</t>
  </si>
  <si>
    <t>61级</t>
  </si>
  <si>
    <t>背包-熔炼</t>
    <phoneticPr fontId="5" type="noConversion"/>
  </si>
  <si>
    <t>角色36级</t>
    <phoneticPr fontId="5" type="noConversion"/>
  </si>
  <si>
    <t>引导玩家从背包界面进入熔炼多余的精炼材料→引导玩家去精炼界面→引导玩家从材料获取途径进入魔晶商店→引导玩家购买材料引导玩家回到精炼界面（如果可能，想办法让玩家正好可以通过熔炼材料购买精炼材料以后可以把装备精炼一次）</t>
    <phoneticPr fontId="5" type="noConversion"/>
  </si>
  <si>
    <t>第14天</t>
    <phoneticPr fontId="5" type="noConversion"/>
  </si>
  <si>
    <t>62级</t>
    <phoneticPr fontId="5" type="noConversion"/>
  </si>
  <si>
    <t>活动-每日首充</t>
    <phoneticPr fontId="5" type="noConversion"/>
  </si>
  <si>
    <t>活动-钻石返利</t>
    <phoneticPr fontId="5" type="noConversion"/>
  </si>
  <si>
    <t>角色8级</t>
    <phoneticPr fontId="5" type="noConversion"/>
  </si>
  <si>
    <t>紧接着命运宝藏的引导，战力验证以后，给玩家一件橙色武器（4阶武器）；</t>
    <phoneticPr fontId="5" type="noConversion"/>
  </si>
  <si>
    <t>角色15级</t>
    <phoneticPr fontId="5" type="noConversion"/>
  </si>
  <si>
    <t>活动-命运宝藏</t>
    <phoneticPr fontId="5" type="noConversion"/>
  </si>
  <si>
    <t>该功能开启之前，让玩家穿齐一套蓝装，首次引导金币抽奖再给玩家一件蓝色武器（2阶武器）→之后引导玩家合成装备→之后引导玩家战斗验证</t>
    <phoneticPr fontId="5" type="noConversion"/>
  </si>
  <si>
    <t>活动-七日目标</t>
    <phoneticPr fontId="5" type="noConversion"/>
  </si>
  <si>
    <t>商城-钻石</t>
    <phoneticPr fontId="5" type="noConversion"/>
  </si>
  <si>
    <t>商城-黑钻</t>
    <phoneticPr fontId="5" type="noConversion"/>
  </si>
  <si>
    <t>商城-荣誉</t>
    <phoneticPr fontId="5" type="noConversion"/>
  </si>
  <si>
    <t>商城-魔晶</t>
    <phoneticPr fontId="5" type="noConversion"/>
  </si>
  <si>
    <t>商城-永恒石</t>
    <phoneticPr fontId="5" type="noConversion"/>
  </si>
  <si>
    <t>角色35级</t>
    <phoneticPr fontId="5" type="noConversion"/>
  </si>
  <si>
    <t>引导玩家去金库领取金币→引导玩家去强化装备界面</t>
    <phoneticPr fontId="5" type="noConversion"/>
  </si>
  <si>
    <t>休闲-钓鱼</t>
    <phoneticPr fontId="5" type="noConversion"/>
  </si>
  <si>
    <t>角色34级</t>
    <phoneticPr fontId="5" type="noConversion"/>
  </si>
  <si>
    <t>角色41级</t>
    <phoneticPr fontId="5" type="noConversion"/>
  </si>
  <si>
    <t>冒险-精彩副本</t>
    <phoneticPr fontId="5" type="noConversion"/>
  </si>
  <si>
    <t>角色</t>
    <phoneticPr fontId="5" type="noConversion"/>
  </si>
  <si>
    <t>引导玩家点击进入相应的副本</t>
    <phoneticPr fontId="5" type="noConversion"/>
  </si>
  <si>
    <t>竞技-冰火战场</t>
    <phoneticPr fontId="5" type="noConversion"/>
  </si>
  <si>
    <t>引导玩家进入冰火战场，在战场中详细引导玩家操作以及聚焦重点，引导一次胜利。</t>
    <phoneticPr fontId="5" type="noConversion"/>
  </si>
  <si>
    <t>宠物-宠物图鉴</t>
    <phoneticPr fontId="5" type="noConversion"/>
  </si>
  <si>
    <t>引导玩家聚焦收集的重点</t>
    <phoneticPr fontId="5" type="noConversion"/>
  </si>
  <si>
    <t>宠物-宠物升级</t>
    <phoneticPr fontId="5" type="noConversion"/>
  </si>
  <si>
    <t>引导玩家宠物升级，了解基础的宠物培养玩法。</t>
    <phoneticPr fontId="5" type="noConversion"/>
  </si>
  <si>
    <t>宠物-宠物突破</t>
    <phoneticPr fontId="5" type="noConversion"/>
  </si>
  <si>
    <t>宠物-宠物神炼</t>
    <phoneticPr fontId="5" type="noConversion"/>
  </si>
  <si>
    <t>宠物-宠物技能</t>
    <phoneticPr fontId="5" type="noConversion"/>
  </si>
  <si>
    <t>商城-兽魂商城</t>
    <phoneticPr fontId="5" type="noConversion"/>
  </si>
  <si>
    <t>商城-神秘商店</t>
    <phoneticPr fontId="5" type="noConversion"/>
  </si>
  <si>
    <t>商城-限购商店</t>
    <phoneticPr fontId="5" type="noConversion"/>
  </si>
  <si>
    <t>一、</t>
  </si>
  <si>
    <t>1.</t>
    <phoneticPr fontId="2" type="noConversion"/>
  </si>
  <si>
    <t>2.</t>
    <phoneticPr fontId="2" type="noConversion"/>
  </si>
  <si>
    <t>二、</t>
    <phoneticPr fontId="2" type="noConversion"/>
  </si>
  <si>
    <t>a.</t>
    <phoneticPr fontId="2" type="noConversion"/>
  </si>
  <si>
    <t>b.</t>
    <phoneticPr fontId="2" type="noConversion"/>
  </si>
  <si>
    <t>3.</t>
    <phoneticPr fontId="2" type="noConversion"/>
  </si>
  <si>
    <t>4.</t>
    <phoneticPr fontId="2" type="noConversion"/>
  </si>
  <si>
    <t>设计原则</t>
    <phoneticPr fontId="2" type="noConversion"/>
  </si>
  <si>
    <t>不希望玩家间成长差距过大，致使低战力的不被需要，高战力的不需要别人。</t>
    <phoneticPr fontId="2" type="noConversion"/>
  </si>
  <si>
    <t>成长感要强。</t>
    <phoneticPr fontId="2" type="noConversion"/>
  </si>
  <si>
    <t>追求要有分层。</t>
    <phoneticPr fontId="2" type="noConversion"/>
  </si>
  <si>
    <t>属性分类</t>
    <phoneticPr fontId="2" type="noConversion"/>
  </si>
  <si>
    <t>基础属性</t>
    <phoneticPr fontId="2" type="noConversion"/>
  </si>
  <si>
    <t>二级属性</t>
    <phoneticPr fontId="2" type="noConversion"/>
  </si>
  <si>
    <t>暴击，抗暴，格挡，破格，物理穿透，法术穿透</t>
    <phoneticPr fontId="2" type="noConversion"/>
  </si>
  <si>
    <t>三级属性</t>
    <phoneticPr fontId="2" type="noConversion"/>
  </si>
  <si>
    <t>一级属性</t>
    <phoneticPr fontId="2" type="noConversion"/>
  </si>
  <si>
    <t>力量，智力，敏捷，精神，耐力</t>
    <phoneticPr fontId="2" type="noConversion"/>
  </si>
  <si>
    <t>星辰伤害</t>
    <phoneticPr fontId="2" type="noConversion"/>
  </si>
  <si>
    <t>暴击伤害，爆伤减免，格挡效果，冲击，卓越一击（无视护甲），防御专注（卓越一击对抗），增伤，减伤</t>
    <phoneticPr fontId="2" type="noConversion"/>
  </si>
  <si>
    <t>星辰触发，星辰躲闪</t>
    <phoneticPr fontId="2" type="noConversion"/>
  </si>
  <si>
    <t>包含属性</t>
    <phoneticPr fontId="2" type="noConversion"/>
  </si>
  <si>
    <t>投放思路</t>
    <phoneticPr fontId="2" type="noConversion"/>
  </si>
  <si>
    <t>游戏中的初级属性，在各系统中对应投放</t>
    <phoneticPr fontId="2" type="noConversion"/>
  </si>
  <si>
    <t>星辰伤害是黄道装备投放的属性，但也是初级属性。</t>
    <phoneticPr fontId="2" type="noConversion"/>
  </si>
  <si>
    <t>在干货向系统产出，要么活跃获得的干货，要么纯付费获得的干货。几乎不打折，即使打折也不要低于8折。</t>
    <phoneticPr fontId="2" type="noConversion"/>
  </si>
  <si>
    <t>2级属性在装备洗练，特定宠物培养等系统投放，相对于基础属性，偏付费向。</t>
    <phoneticPr fontId="2" type="noConversion"/>
  </si>
  <si>
    <t>尽量不要和基础属性与2级属性打包出售，主要在外观向系统投放，小数值投放。</t>
    <phoneticPr fontId="2" type="noConversion"/>
  </si>
  <si>
    <t>1级属性可导出基础属性和2级属性，并影响一些技能的概率。这些属性是奢侈品，一定要营造这种氛围。</t>
    <phoneticPr fontId="2" type="noConversion"/>
  </si>
  <si>
    <t>3级属性在干货向养成系统投放。要么是升级资源很贵的系统，要么是系统的阶段属性。</t>
    <phoneticPr fontId="2" type="noConversion"/>
  </si>
  <si>
    <t>其养成系统可打折出售。</t>
    <phoneticPr fontId="2" type="noConversion"/>
  </si>
  <si>
    <t>战斗公式</t>
    <phoneticPr fontId="2" type="noConversion"/>
  </si>
  <si>
    <t>物理攻击，魔法攻击，物理强度，魔法强度，物理防御，魔法防御，生命值</t>
    <phoneticPr fontId="2" type="noConversion"/>
  </si>
  <si>
    <t>装备外的系统，投放基础攻击力和防御力</t>
    <phoneticPr fontId="2" type="noConversion"/>
  </si>
  <si>
    <t>装备提供本星座的元素攻击力</t>
    <phoneticPr fontId="2" type="noConversion"/>
  </si>
  <si>
    <t>地克水，水克火，火克风，风克地，星座装备中，投放对抗部分元素的抗性</t>
    <phoneticPr fontId="2" type="noConversion"/>
  </si>
  <si>
    <t>攻击力 = （基础攻击力*3 + 其他相位元素攻击力 + 本相位元素攻击力*3 + 星座攻击力*6） / 3</t>
    <phoneticPr fontId="2" type="noConversion"/>
  </si>
  <si>
    <t>伤害 = 技能基础伤害  * （（ 技能基础伤害 + 攻击力 * 技能系数）/ （技能基础伤害 + 防御力 * 技能系数））^x</t>
    <phoneticPr fontId="2" type="noConversion"/>
  </si>
  <si>
    <t>攻：防 = 2 ： 1。技能伤害 ： 单线装备养成攻击力 = 1 ： 2</t>
    <phoneticPr fontId="2" type="noConversion"/>
  </si>
  <si>
    <t>玩家会去追求其他相位的装备。</t>
    <phoneticPr fontId="2" type="noConversion"/>
  </si>
  <si>
    <t>防御力 = 基础防御力 +  元素抗性 * 2</t>
    <phoneticPr fontId="2" type="noConversion"/>
  </si>
  <si>
    <t>4相星座投克制星座的抗性，黄道星座投克制+其他星座的抗性</t>
    <phoneticPr fontId="2" type="noConversion"/>
  </si>
  <si>
    <t>负责人名</t>
    <phoneticPr fontId="5" type="noConversion"/>
  </si>
  <si>
    <t>系统名称</t>
    <phoneticPr fontId="5" type="noConversion"/>
  </si>
  <si>
    <t>文档状态</t>
    <phoneticPr fontId="5" type="noConversion"/>
  </si>
  <si>
    <t>文档说明</t>
    <phoneticPr fontId="5" type="noConversion"/>
  </si>
  <si>
    <t>文档修订记录</t>
    <phoneticPr fontId="5" type="noConversion"/>
  </si>
  <si>
    <t>日期</t>
    <phoneticPr fontId="5" type="noConversion"/>
  </si>
  <si>
    <t>修订人</t>
    <phoneticPr fontId="5" type="noConversion"/>
  </si>
  <si>
    <t>修订内容（后续任何修改都需要记录到此）</t>
    <phoneticPr fontId="5" type="noConversion"/>
  </si>
  <si>
    <t>初稿</t>
    <phoneticPr fontId="5" type="noConversion"/>
  </si>
  <si>
    <t>说明：文档内容尽量用Excel来完成（按模板），并同步下单至WorkTime。</t>
    <phoneticPr fontId="5" type="noConversion"/>
  </si>
  <si>
    <t>织法</t>
    <phoneticPr fontId="2" type="noConversion"/>
  </si>
  <si>
    <t>织法</t>
    <phoneticPr fontId="5" type="noConversion"/>
  </si>
  <si>
    <t>初稿</t>
  </si>
  <si>
    <t>游戏分析</t>
    <phoneticPr fontId="5" type="noConversion"/>
  </si>
  <si>
    <t>分析案</t>
    <phoneticPr fontId="5" type="noConversion"/>
  </si>
  <si>
    <t>【青果某部】- 云裳羽衣游戏分析</t>
    <phoneticPr fontId="5" type="noConversion"/>
  </si>
  <si>
    <t>名称</t>
    <phoneticPr fontId="2" type="noConversion"/>
  </si>
  <si>
    <t>时长</t>
    <phoneticPr fontId="2" type="noConversion"/>
  </si>
  <si>
    <t>狙击塔</t>
    <phoneticPr fontId="2" type="noConversion"/>
  </si>
  <si>
    <t>消耗军费</t>
    <phoneticPr fontId="2" type="noConversion"/>
  </si>
  <si>
    <t>消耗钢铁</t>
    <phoneticPr fontId="2" type="noConversion"/>
  </si>
  <si>
    <t>消耗橡胶</t>
    <phoneticPr fontId="2" type="noConversion"/>
  </si>
  <si>
    <t>消耗原油</t>
    <phoneticPr fontId="2" type="noConversion"/>
  </si>
  <si>
    <t>农田</t>
    <phoneticPr fontId="2" type="noConversion"/>
  </si>
  <si>
    <t>铁矿厂</t>
    <phoneticPr fontId="2" type="noConversion"/>
  </si>
  <si>
    <t>橡胶厂</t>
    <phoneticPr fontId="2" type="noConversion"/>
  </si>
  <si>
    <t>原油厂</t>
    <phoneticPr fontId="2" type="noConversion"/>
  </si>
  <si>
    <t>村庄</t>
    <phoneticPr fontId="2" type="noConversion"/>
  </si>
  <si>
    <t>军事区</t>
    <phoneticPr fontId="2" type="noConversion"/>
  </si>
  <si>
    <t>炮塔</t>
    <phoneticPr fontId="2" type="noConversion"/>
  </si>
  <si>
    <t>海港</t>
    <phoneticPr fontId="2" type="noConversion"/>
  </si>
  <si>
    <t>海军基地</t>
    <phoneticPr fontId="2" type="noConversion"/>
  </si>
  <si>
    <t>城市</t>
    <phoneticPr fontId="2" type="noConversion"/>
  </si>
  <si>
    <t>兵工厂</t>
    <phoneticPr fontId="2" type="noConversion"/>
  </si>
  <si>
    <t>陆军基地</t>
    <phoneticPr fontId="2" type="noConversion"/>
  </si>
  <si>
    <t>空军基地</t>
    <phoneticPr fontId="2" type="noConversion"/>
  </si>
  <si>
    <t>商业区</t>
    <phoneticPr fontId="2" type="noConversion"/>
  </si>
  <si>
    <t>补给厂</t>
    <phoneticPr fontId="2" type="noConversion"/>
  </si>
  <si>
    <t>高产原油</t>
    <phoneticPr fontId="2" type="noConversion"/>
  </si>
  <si>
    <t>高产铁矿</t>
    <phoneticPr fontId="2" type="noConversion"/>
  </si>
  <si>
    <t>高产橡胶</t>
    <phoneticPr fontId="2" type="noConversion"/>
  </si>
  <si>
    <t>高产农场</t>
    <phoneticPr fontId="2" type="noConversion"/>
  </si>
  <si>
    <t>等级</t>
    <phoneticPr fontId="2" type="noConversion"/>
  </si>
  <si>
    <t>升级需求</t>
    <phoneticPr fontId="2" type="noConversion"/>
  </si>
  <si>
    <t>据点1</t>
    <phoneticPr fontId="2" type="noConversion"/>
  </si>
  <si>
    <t>1级农场</t>
    <phoneticPr fontId="2" type="noConversion"/>
  </si>
  <si>
    <t>据点2</t>
    <phoneticPr fontId="2" type="noConversion"/>
  </si>
  <si>
    <t>1000个兵</t>
    <phoneticPr fontId="2" type="noConversion"/>
  </si>
  <si>
    <t>300个兵</t>
    <phoneticPr fontId="2" type="noConversion"/>
  </si>
  <si>
    <t>1级铁矿</t>
    <phoneticPr fontId="2" type="noConversion"/>
  </si>
  <si>
    <t>据点3</t>
    <phoneticPr fontId="2" type="noConversion"/>
  </si>
  <si>
    <t>200个车</t>
    <phoneticPr fontId="2" type="noConversion"/>
  </si>
  <si>
    <t>2级农场</t>
    <phoneticPr fontId="2" type="noConversion"/>
  </si>
  <si>
    <t>据点4</t>
  </si>
  <si>
    <t>限时免费科技，T34中坦，让你爽一爽，而后打破付费心里门槛</t>
    <phoneticPr fontId="2" type="noConversion"/>
  </si>
  <si>
    <t>数值统计</t>
    <phoneticPr fontId="2" type="noConversion"/>
  </si>
  <si>
    <t>大本营等级</t>
    <phoneticPr fontId="2" type="noConversion"/>
  </si>
  <si>
    <t>玩家资源建筑</t>
    <phoneticPr fontId="2" type="noConversion"/>
  </si>
  <si>
    <t>建造建筑</t>
    <phoneticPr fontId="2" type="noConversion"/>
  </si>
  <si>
    <t>玩家行为</t>
    <phoneticPr fontId="2" type="noConversion"/>
  </si>
  <si>
    <t>兵工厂1，陆军基地1，炮塔1</t>
    <phoneticPr fontId="2" type="noConversion"/>
  </si>
  <si>
    <t>高产农场lv1</t>
    <phoneticPr fontId="2" type="noConversion"/>
  </si>
  <si>
    <t>高产农场lv1，高产铁矿lv1</t>
    <phoneticPr fontId="2" type="noConversion"/>
  </si>
  <si>
    <t>打第一个据点</t>
    <phoneticPr fontId="2" type="noConversion"/>
  </si>
  <si>
    <t>兵工厂2，陆军基地2，炮塔1</t>
    <phoneticPr fontId="2" type="noConversion"/>
  </si>
  <si>
    <t>消耗资源.军费</t>
    <phoneticPr fontId="2" type="noConversion"/>
  </si>
  <si>
    <t>消耗资源.精铁</t>
    <phoneticPr fontId="2" type="noConversion"/>
  </si>
  <si>
    <t>打第二个据点</t>
    <phoneticPr fontId="2" type="noConversion"/>
  </si>
  <si>
    <t>兵工厂3，陆军基地3，炮塔1</t>
    <phoneticPr fontId="2" type="noConversion"/>
  </si>
  <si>
    <t>兵工厂4，陆军基地4，炮塔1</t>
    <phoneticPr fontId="2" type="noConversion"/>
  </si>
  <si>
    <t>打第三个据点</t>
    <phoneticPr fontId="2" type="noConversion"/>
  </si>
  <si>
    <t>高产农场lv2，高产铁矿lv2，1级村庄</t>
    <phoneticPr fontId="2" type="noConversion"/>
  </si>
  <si>
    <t>高产农场lv2，高产铁矿lv2，1级村庄，1级资源矿</t>
    <phoneticPr fontId="2" type="noConversion"/>
  </si>
  <si>
    <t>高产农场lv2，高产铁矿lv2，1级村庄，1级资源矿，2级村庄</t>
    <phoneticPr fontId="2" type="noConversion"/>
  </si>
  <si>
    <t>生产反坦克炮，打3级资源矿</t>
    <phoneticPr fontId="2" type="noConversion"/>
  </si>
  <si>
    <t>高产农场lv2，高产铁矿lv2，2级村庄x2，2级资源矿</t>
    <phoneticPr fontId="2" type="noConversion"/>
  </si>
  <si>
    <t>高产农场lv2，高产铁矿lv2，2级村庄x2，2级资源矿，3级资源矿</t>
    <phoneticPr fontId="2" type="noConversion"/>
  </si>
  <si>
    <t>兵工厂5，陆军基地5，炮塔2，商业区1</t>
    <phoneticPr fontId="2" type="noConversion"/>
  </si>
  <si>
    <t>兵工厂6，陆军基地6，炮塔2，补给品厂2，商业区1</t>
    <phoneticPr fontId="2" type="noConversion"/>
  </si>
  <si>
    <t>兵工厂7，陆军基地7，炮塔2，补给品厂2，商业区2</t>
    <phoneticPr fontId="2" type="noConversion"/>
  </si>
  <si>
    <t>兵工厂8，陆军基地8，炮塔2，补给品厂2，空军基地1，商业区2</t>
    <phoneticPr fontId="2" type="noConversion"/>
  </si>
  <si>
    <t>兵工厂9，陆军基地9，炮塔2，补给品厂2，空军基地1，商业区2</t>
    <phoneticPr fontId="2" type="noConversion"/>
  </si>
  <si>
    <t>兵工厂10，陆军基地10，炮塔3，补给品厂3，空军基地2，商业区3</t>
    <phoneticPr fontId="2" type="noConversion"/>
  </si>
  <si>
    <t>资源产出.军费</t>
    <phoneticPr fontId="2" type="noConversion"/>
  </si>
  <si>
    <t>资源产出.精铁</t>
    <phoneticPr fontId="2" type="noConversion"/>
  </si>
  <si>
    <t>消耗资源.橡胶</t>
    <phoneticPr fontId="2" type="noConversion"/>
  </si>
  <si>
    <t>资源产出.橡胶</t>
    <phoneticPr fontId="2" type="noConversion"/>
  </si>
  <si>
    <t>玩家停留时间</t>
    <phoneticPr fontId="2" type="noConversion"/>
  </si>
  <si>
    <t>大本营消耗</t>
    <phoneticPr fontId="2" type="noConversion"/>
  </si>
  <si>
    <t>兵工厂消耗</t>
    <phoneticPr fontId="2" type="noConversion"/>
  </si>
  <si>
    <t>陆军基地消耗</t>
    <phoneticPr fontId="2" type="noConversion"/>
  </si>
  <si>
    <t>炮塔消耗</t>
    <phoneticPr fontId="2" type="noConversion"/>
  </si>
  <si>
    <t>商业区消耗</t>
    <phoneticPr fontId="2" type="noConversion"/>
  </si>
  <si>
    <t>补给品厂消耗</t>
    <phoneticPr fontId="2" type="noConversion"/>
  </si>
  <si>
    <t>空军基地消耗</t>
    <phoneticPr fontId="2" type="noConversion"/>
  </si>
  <si>
    <t>高产农场消耗</t>
    <phoneticPr fontId="2" type="noConversion"/>
  </si>
  <si>
    <t>高产铁矿消耗</t>
    <phoneticPr fontId="2" type="noConversion"/>
  </si>
  <si>
    <t>高产橡胶消耗</t>
    <phoneticPr fontId="2" type="noConversion"/>
  </si>
  <si>
    <t>据点</t>
    <phoneticPr fontId="2" type="noConversion"/>
  </si>
  <si>
    <t>据点农场</t>
    <phoneticPr fontId="2" type="noConversion"/>
  </si>
  <si>
    <t>据点狙击塔</t>
    <phoneticPr fontId="2" type="noConversion"/>
  </si>
  <si>
    <t>据点铁矿</t>
    <phoneticPr fontId="2" type="noConversion"/>
  </si>
  <si>
    <t>据点橡胶</t>
    <phoneticPr fontId="2" type="noConversion"/>
  </si>
  <si>
    <t>军队建造</t>
    <phoneticPr fontId="2" type="noConversion"/>
  </si>
  <si>
    <t>炮塔总消耗</t>
    <phoneticPr fontId="2" type="noConversion"/>
  </si>
  <si>
    <t>玩家资源产出</t>
    <phoneticPr fontId="2" type="noConversion"/>
  </si>
  <si>
    <t>等级段</t>
    <phoneticPr fontId="2" type="noConversion"/>
  </si>
  <si>
    <t>矿产</t>
    <phoneticPr fontId="2" type="noConversion"/>
  </si>
  <si>
    <t>橡胶</t>
    <phoneticPr fontId="2" type="noConversion"/>
  </si>
  <si>
    <t>石油</t>
    <phoneticPr fontId="2" type="noConversion"/>
  </si>
  <si>
    <t>1~4</t>
    <phoneticPr fontId="2" type="noConversion"/>
  </si>
  <si>
    <t>5~9</t>
    <phoneticPr fontId="2" type="noConversion"/>
  </si>
  <si>
    <t>10~14</t>
    <phoneticPr fontId="2" type="noConversion"/>
  </si>
  <si>
    <t>15~19</t>
    <phoneticPr fontId="2" type="noConversion"/>
  </si>
  <si>
    <t>高产军粮</t>
    <phoneticPr fontId="2" type="noConversion"/>
  </si>
  <si>
    <t>高产矿产</t>
    <phoneticPr fontId="2" type="noConversion"/>
  </si>
  <si>
    <t>高产石油</t>
    <phoneticPr fontId="2" type="noConversion"/>
  </si>
  <si>
    <t>村庄农田</t>
    <phoneticPr fontId="2" type="noConversion"/>
  </si>
  <si>
    <t>农田个数</t>
    <phoneticPr fontId="2" type="noConversion"/>
  </si>
  <si>
    <t>村庄矿产</t>
    <phoneticPr fontId="2" type="noConversion"/>
  </si>
  <si>
    <t>矿产个数</t>
    <phoneticPr fontId="2" type="noConversion"/>
  </si>
  <si>
    <t>村庄橡胶</t>
    <phoneticPr fontId="2" type="noConversion"/>
  </si>
  <si>
    <t>橡胶个数</t>
    <phoneticPr fontId="2" type="noConversion"/>
  </si>
  <si>
    <t>村庄石油</t>
    <phoneticPr fontId="2" type="noConversion"/>
  </si>
  <si>
    <t>石油个数</t>
    <phoneticPr fontId="2" type="noConversion"/>
  </si>
  <si>
    <t>粮草</t>
    <phoneticPr fontId="2" type="noConversion"/>
  </si>
  <si>
    <t>升级时间</t>
    <phoneticPr fontId="2" type="noConversion"/>
  </si>
  <si>
    <t>主城</t>
    <phoneticPr fontId="2" type="noConversion"/>
  </si>
  <si>
    <t>补给站</t>
    <phoneticPr fontId="2" type="noConversion"/>
  </si>
  <si>
    <t>商业中心</t>
    <phoneticPr fontId="2" type="noConversion"/>
  </si>
  <si>
    <t>统计</t>
    <phoneticPr fontId="2" type="noConversion"/>
  </si>
  <si>
    <t>产出军粮</t>
    <phoneticPr fontId="2" type="noConversion"/>
  </si>
  <si>
    <t>产出矿产</t>
    <phoneticPr fontId="2" type="noConversion"/>
  </si>
  <si>
    <t>产出橡胶</t>
    <phoneticPr fontId="2" type="noConversion"/>
  </si>
  <si>
    <t>产出石油</t>
    <phoneticPr fontId="2" type="noConversion"/>
  </si>
  <si>
    <t>兵种</t>
    <phoneticPr fontId="2" type="noConversion"/>
  </si>
  <si>
    <t>军费</t>
    <phoneticPr fontId="2" type="noConversion"/>
  </si>
  <si>
    <t>钢铁</t>
    <phoneticPr fontId="2" type="noConversion"/>
  </si>
  <si>
    <t>步枪</t>
    <phoneticPr fontId="2" type="noConversion"/>
  </si>
  <si>
    <t>侦察车</t>
    <phoneticPr fontId="2" type="noConversion"/>
  </si>
  <si>
    <t>轻坦</t>
    <phoneticPr fontId="2" type="noConversion"/>
  </si>
  <si>
    <t>反坦克炮</t>
    <phoneticPr fontId="2" type="noConversion"/>
  </si>
  <si>
    <t>摩托</t>
    <phoneticPr fontId="2" type="noConversion"/>
  </si>
  <si>
    <t>中坦</t>
    <phoneticPr fontId="2" type="noConversion"/>
  </si>
  <si>
    <t>灰狗</t>
    <phoneticPr fontId="2" type="noConversion"/>
  </si>
  <si>
    <t>歼击车</t>
    <phoneticPr fontId="2" type="noConversion"/>
  </si>
  <si>
    <t xml:space="preserve"> </t>
    <phoneticPr fontId="2" type="noConversion"/>
  </si>
  <si>
    <t>数量1</t>
    <phoneticPr fontId="2" type="noConversion"/>
  </si>
  <si>
    <t>数量2</t>
  </si>
  <si>
    <t>生命</t>
    <phoneticPr fontId="2" type="noConversion"/>
  </si>
  <si>
    <t>移动</t>
    <phoneticPr fontId="2" type="noConversion"/>
  </si>
  <si>
    <t>射程</t>
    <phoneticPr fontId="2" type="noConversion"/>
  </si>
  <si>
    <t>视野</t>
    <phoneticPr fontId="2" type="noConversion"/>
  </si>
  <si>
    <t>防御</t>
    <phoneticPr fontId="2" type="noConversion"/>
  </si>
  <si>
    <t>护甲类型</t>
    <phoneticPr fontId="2" type="noConversion"/>
  </si>
  <si>
    <t>士兵攻击</t>
    <phoneticPr fontId="2" type="noConversion"/>
  </si>
  <si>
    <t>车辆攻击</t>
    <phoneticPr fontId="2" type="noConversion"/>
  </si>
  <si>
    <t>装甲攻击</t>
    <phoneticPr fontId="2" type="noConversion"/>
  </si>
  <si>
    <t>建筑攻击</t>
    <phoneticPr fontId="2" type="noConversion"/>
  </si>
  <si>
    <t>舰船攻击</t>
    <phoneticPr fontId="2" type="noConversion"/>
  </si>
  <si>
    <t>飞机攻击</t>
    <phoneticPr fontId="2" type="noConversion"/>
  </si>
  <si>
    <t>重量</t>
    <phoneticPr fontId="2" type="noConversion"/>
  </si>
  <si>
    <t>数量3</t>
    <phoneticPr fontId="2" type="noConversion"/>
  </si>
  <si>
    <t>士兵</t>
    <phoneticPr fontId="2" type="noConversion"/>
  </si>
  <si>
    <t>有效生命</t>
    <phoneticPr fontId="2" type="noConversion"/>
  </si>
  <si>
    <t>轻坦R</t>
    <phoneticPr fontId="2" type="noConversion"/>
  </si>
  <si>
    <t>摩托R</t>
    <phoneticPr fontId="2" type="noConversion"/>
  </si>
  <si>
    <t>中坦R</t>
    <phoneticPr fontId="2" type="noConversion"/>
  </si>
  <si>
    <t>歼击车R</t>
    <phoneticPr fontId="2" type="noConversion"/>
  </si>
  <si>
    <t>车辆</t>
    <phoneticPr fontId="2" type="noConversion"/>
  </si>
  <si>
    <t>装甲</t>
    <phoneticPr fontId="2" type="noConversion"/>
  </si>
  <si>
    <t>兵种对抗</t>
    <phoneticPr fontId="2" type="noConversion"/>
  </si>
  <si>
    <t>步兵</t>
    <phoneticPr fontId="2" type="noConversion"/>
  </si>
  <si>
    <t>迫击炮</t>
    <phoneticPr fontId="2" type="noConversion"/>
  </si>
  <si>
    <t>价值</t>
    <phoneticPr fontId="2" type="noConversion"/>
  </si>
  <si>
    <t>兵种统计</t>
    <phoneticPr fontId="2" type="noConversion"/>
  </si>
  <si>
    <t>1级炮塔</t>
    <phoneticPr fontId="2" type="noConversion"/>
  </si>
  <si>
    <t>2级炮塔</t>
    <phoneticPr fontId="2" type="noConversion"/>
  </si>
  <si>
    <t>3级炮塔</t>
    <phoneticPr fontId="2" type="noConversion"/>
  </si>
  <si>
    <t>4级炮塔</t>
    <phoneticPr fontId="2" type="noConversion"/>
  </si>
  <si>
    <t>建筑</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</si>
</sst>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21" x14ac:knownFonts="1">
    <font>
      <sz val="11"/>
      <color theme="1"/>
      <name val="等线"/>
      <family val="2"/>
      <scheme val="minor"/>
    </font>
    <font>
      <sz val="11"/>
      <color theme="1"/>
      <name val="等线"/>
      <family val="2"/>
      <scheme val="minor"/>
    </font>
    <font>
      <sz val="9"/>
      <name val="等线"/>
      <family val="3"/>
      <charset val="134"/>
      <scheme val="minor"/>
    </font>
    <font>
      <b/>
      <sz val="11"/>
      <color theme="1"/>
      <name val="微软雅黑"/>
      <family val="2"/>
      <charset val="134"/>
    </font>
    <font>
      <sz val="10"/>
      <color theme="1"/>
      <name val="微软雅黑"/>
      <family val="2"/>
      <charset val="134"/>
    </font>
    <font>
      <sz val="9"/>
      <name val="等线"/>
      <family val="2"/>
      <charset val="134"/>
      <scheme val="minor"/>
    </font>
    <font>
      <b/>
      <sz val="10"/>
      <color theme="1"/>
      <name val="微软雅黑"/>
      <family val="2"/>
      <charset val="134"/>
    </font>
    <font>
      <sz val="12"/>
      <color theme="1"/>
      <name val="微软雅黑"/>
      <family val="2"/>
      <charset val="134"/>
    </font>
    <font>
      <sz val="12"/>
      <color rgb="FFFF0000"/>
      <name val="微软雅黑"/>
      <family val="2"/>
      <charset val="134"/>
    </font>
    <font>
      <b/>
      <sz val="12"/>
      <color rgb="FFFF0000"/>
      <name val="微软雅黑"/>
      <family val="2"/>
      <charset val="134"/>
    </font>
    <font>
      <b/>
      <sz val="12"/>
      <color theme="1"/>
      <name val="微软雅黑"/>
      <family val="2"/>
      <charset val="134"/>
    </font>
    <font>
      <sz val="12"/>
      <color theme="0"/>
      <name val="微软雅黑"/>
      <family val="2"/>
      <charset val="134"/>
    </font>
    <font>
      <sz val="11"/>
      <color theme="1"/>
      <name val="微软雅黑"/>
      <family val="2"/>
      <charset val="134"/>
    </font>
    <font>
      <sz val="16"/>
      <color theme="1"/>
      <name val="等线"/>
      <family val="2"/>
      <scheme val="minor"/>
    </font>
    <font>
      <strike/>
      <sz val="11"/>
      <color theme="1"/>
      <name val="等线"/>
      <family val="3"/>
      <scheme val="minor"/>
    </font>
    <font>
      <sz val="12"/>
      <color theme="1"/>
      <name val="等线"/>
      <family val="2"/>
      <charset val="134"/>
      <scheme val="minor"/>
    </font>
    <font>
      <u/>
      <sz val="12"/>
      <color theme="10"/>
      <name val="等线"/>
      <family val="2"/>
      <charset val="134"/>
      <scheme val="minor"/>
    </font>
    <font>
      <sz val="18"/>
      <color theme="0"/>
      <name val="微软雅黑"/>
      <family val="2"/>
      <charset val="134"/>
    </font>
    <font>
      <sz val="22"/>
      <color theme="1"/>
      <name val="微软雅黑"/>
      <family val="2"/>
      <charset val="134"/>
    </font>
    <font>
      <b/>
      <sz val="12"/>
      <color theme="0"/>
      <name val="微软雅黑"/>
      <family val="2"/>
      <charset val="134"/>
    </font>
    <font>
      <i/>
      <sz val="12"/>
      <color rgb="FFFF0000"/>
      <name val="微软雅黑"/>
      <family val="2"/>
      <charset val="134"/>
    </font>
  </fonts>
  <fills count="19">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9" tint="0.59999389629810485"/>
        <bgColor indexed="64"/>
      </patternFill>
    </fill>
    <fill>
      <patternFill patternType="solid">
        <fgColor theme="6"/>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1" tint="0.49983214819788202"/>
        <bgColor indexed="64"/>
      </patternFill>
    </fill>
    <fill>
      <patternFill patternType="solid">
        <fgColor rgb="FF00B0F0"/>
        <bgColor indexed="64"/>
      </patternFill>
    </fill>
    <fill>
      <patternFill patternType="solid">
        <fgColor theme="0" tint="-0.34934537797173987"/>
        <bgColor indexed="64"/>
      </patternFill>
    </fill>
    <fill>
      <patternFill patternType="solid">
        <fgColor theme="0" tint="-0.14999847407452621"/>
        <bgColor indexed="64"/>
      </patternFill>
    </fill>
    <fill>
      <patternFill patternType="solid">
        <fgColor rgb="FFFF6600"/>
        <bgColor indexed="64"/>
      </patternFill>
    </fill>
    <fill>
      <patternFill patternType="solid">
        <fgColor theme="1"/>
        <bgColor indexed="64"/>
      </patternFill>
    </fill>
    <fill>
      <patternFill patternType="solid">
        <fgColor theme="1" tint="0.499984740745262"/>
        <bgColor indexed="64"/>
      </patternFill>
    </fill>
  </fills>
  <borders count="3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medium">
        <color rgb="FFFF0000"/>
      </right>
      <top/>
      <bottom/>
      <diagonal/>
    </border>
    <border>
      <left style="medium">
        <color rgb="FFFF0000"/>
      </left>
      <right style="medium">
        <color rgb="FFFF0000"/>
      </right>
      <top style="medium">
        <color rgb="FFFF0000"/>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style="medium">
        <color rgb="FFFF0000"/>
      </left>
      <right style="thin">
        <color theme="0" tint="-0.14999847407452621"/>
      </right>
      <top style="medium">
        <color rgb="FFFF0000"/>
      </top>
      <bottom style="medium">
        <color rgb="FFFF0000"/>
      </bottom>
      <diagonal/>
    </border>
    <border>
      <left style="thin">
        <color theme="0" tint="-0.14999847407452621"/>
      </left>
      <right style="thin">
        <color theme="0" tint="-0.14999847407452621"/>
      </right>
      <top style="medium">
        <color rgb="FFFF0000"/>
      </top>
      <bottom style="medium">
        <color rgb="FFFF0000"/>
      </bottom>
      <diagonal/>
    </border>
    <border>
      <left style="thin">
        <color theme="0" tint="-0.14999847407452621"/>
      </left>
      <right style="medium">
        <color rgb="FFFF0000"/>
      </right>
      <top style="medium">
        <color rgb="FFFF0000"/>
      </top>
      <bottom style="medium">
        <color rgb="FFFF0000"/>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medium">
        <color rgb="FFFF0000"/>
      </left>
      <right style="thin">
        <color theme="0" tint="-0.14999847407452621"/>
      </right>
      <top style="medium">
        <color rgb="FFFF0000"/>
      </top>
      <bottom/>
      <diagonal/>
    </border>
    <border>
      <left style="thin">
        <color theme="0" tint="-0.14999847407452621"/>
      </left>
      <right style="medium">
        <color rgb="FFFF0000"/>
      </right>
      <top style="medium">
        <color rgb="FFFF0000"/>
      </top>
      <bottom/>
      <diagonal/>
    </border>
    <border>
      <left style="thin">
        <color theme="0" tint="-0.34998626667073579"/>
      </left>
      <right style="thin">
        <color theme="0" tint="-0.34998626667073579"/>
      </right>
      <top style="thin">
        <color theme="0" tint="-0.34998626667073579"/>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theme="0" tint="-0.34998626667073579"/>
      </bottom>
      <diagonal/>
    </border>
    <border>
      <left/>
      <right/>
      <top style="medium">
        <color auto="1"/>
      </top>
      <bottom style="thin">
        <color theme="0" tint="-0.34998626667073579"/>
      </bottom>
      <diagonal/>
    </border>
    <border>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medium">
        <color auto="1"/>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style="medium">
        <color auto="1"/>
      </right>
      <top/>
      <bottom style="thin">
        <color theme="0" tint="-0.34998626667073579"/>
      </bottom>
      <diagonal/>
    </border>
    <border>
      <left style="medium">
        <color auto="1"/>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style="medium">
        <color auto="1"/>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top style="thin">
        <color theme="0" tint="-0.34998626667073579"/>
      </top>
      <bottom style="medium">
        <color auto="1"/>
      </bottom>
      <diagonal/>
    </border>
    <border>
      <left/>
      <right style="medium">
        <color auto="1"/>
      </right>
      <top style="thin">
        <color theme="0" tint="-0.34998626667073579"/>
      </top>
      <bottom style="medium">
        <color auto="1"/>
      </bottom>
      <diagonal/>
    </border>
  </borders>
  <cellStyleXfs count="13">
    <xf numFmtId="0" fontId="0" fillId="0" borderId="0"/>
    <xf numFmtId="0" fontId="1" fillId="0" borderId="0">
      <alignment vertical="center"/>
    </xf>
    <xf numFmtId="0" fontId="3" fillId="3" borderId="0">
      <alignment horizontal="center" vertical="top"/>
    </xf>
    <xf numFmtId="0" fontId="13" fillId="0" borderId="18">
      <alignment horizontal="center" vertical="center"/>
    </xf>
    <xf numFmtId="0" fontId="12" fillId="0" borderId="19">
      <alignment vertical="top" wrapText="1"/>
    </xf>
    <xf numFmtId="0" fontId="7" fillId="13" borderId="19">
      <alignment horizontal="center" vertical="center" shrinkToFit="1"/>
    </xf>
    <xf numFmtId="0" fontId="14" fillId="14" borderId="0"/>
    <xf numFmtId="0" fontId="1" fillId="15" borderId="19">
      <alignment horizontal="center" vertical="center" wrapText="1"/>
    </xf>
    <xf numFmtId="0" fontId="1" fillId="16" borderId="19" applyFont="0">
      <alignment horizontal="center" vertical="center" wrapText="1"/>
    </xf>
    <xf numFmtId="0" fontId="12" fillId="2" borderId="0"/>
    <xf numFmtId="0" fontId="15" fillId="0" borderId="0"/>
    <xf numFmtId="0" fontId="16" fillId="0" borderId="0" applyNumberFormat="0" applyFill="0" applyBorder="0" applyAlignment="0" applyProtection="0"/>
    <xf numFmtId="9" fontId="1" fillId="0" borderId="0" applyFont="0" applyFill="0" applyBorder="0" applyAlignment="0" applyProtection="0">
      <alignment vertical="center"/>
    </xf>
  </cellStyleXfs>
  <cellXfs count="117">
    <xf numFmtId="0" fontId="0" fillId="0" borderId="0" xfId="0"/>
    <xf numFmtId="0" fontId="4" fillId="2" borderId="0" xfId="0" applyFont="1" applyFill="1" applyAlignment="1">
      <alignment vertic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4" fillId="2" borderId="1" xfId="0" applyFont="1" applyFill="1" applyBorder="1" applyAlignment="1">
      <alignment vertical="center"/>
    </xf>
    <xf numFmtId="0" fontId="4" fillId="2" borderId="1" xfId="0" applyFont="1" applyFill="1" applyBorder="1" applyAlignment="1">
      <alignment vertical="center" wrapText="1"/>
    </xf>
    <xf numFmtId="0" fontId="4" fillId="2" borderId="0" xfId="0" applyFont="1" applyFill="1" applyAlignment="1">
      <alignment vertical="center" wrapText="1"/>
    </xf>
    <xf numFmtId="0" fontId="7" fillId="2" borderId="0" xfId="0" applyFont="1" applyFill="1" applyAlignment="1">
      <alignment vertical="center"/>
    </xf>
    <xf numFmtId="0" fontId="7" fillId="2" borderId="0" xfId="0" applyFont="1" applyFill="1" applyAlignment="1">
      <alignment horizontal="left" vertical="center"/>
    </xf>
    <xf numFmtId="0" fontId="7" fillId="2" borderId="0" xfId="0" applyFont="1" applyFill="1" applyAlignment="1">
      <alignment horizontal="right" vertical="center"/>
    </xf>
    <xf numFmtId="0" fontId="7" fillId="2" borderId="0" xfId="0" applyFont="1" applyFill="1" applyAlignment="1">
      <alignment horizontal="center" vertical="center"/>
    </xf>
    <xf numFmtId="0" fontId="7" fillId="2" borderId="0" xfId="0" applyFont="1" applyFill="1" applyAlignment="1">
      <alignment vertical="center" wrapText="1"/>
    </xf>
    <xf numFmtId="0" fontId="8" fillId="2" borderId="0" xfId="0" applyFont="1" applyFill="1" applyAlignment="1">
      <alignment vertical="center"/>
    </xf>
    <xf numFmtId="0" fontId="8" fillId="2" borderId="0" xfId="0" applyFont="1" applyFill="1" applyBorder="1" applyAlignment="1">
      <alignment vertical="center"/>
    </xf>
    <xf numFmtId="0" fontId="8" fillId="2" borderId="2" xfId="0" applyFont="1" applyFill="1" applyBorder="1" applyAlignment="1">
      <alignment vertical="center"/>
    </xf>
    <xf numFmtId="0" fontId="8" fillId="2" borderId="3" xfId="0" applyFont="1" applyFill="1" applyBorder="1" applyAlignment="1">
      <alignment vertical="center"/>
    </xf>
    <xf numFmtId="0" fontId="6" fillId="3" borderId="4" xfId="0" applyFont="1" applyFill="1" applyBorder="1" applyAlignment="1">
      <alignment horizontal="center" vertical="center"/>
    </xf>
    <xf numFmtId="0" fontId="6" fillId="3" borderId="4" xfId="0" applyFont="1" applyFill="1" applyBorder="1" applyAlignment="1">
      <alignment horizontal="center" vertical="center" wrapText="1"/>
    </xf>
    <xf numFmtId="0" fontId="9" fillId="5" borderId="5" xfId="0" applyFont="1" applyFill="1" applyBorder="1" applyAlignment="1">
      <alignment vertical="center"/>
    </xf>
    <xf numFmtId="0" fontId="9" fillId="5" borderId="5" xfId="0" applyFont="1" applyFill="1" applyBorder="1" applyAlignment="1">
      <alignment horizontal="center" vertical="center"/>
    </xf>
    <xf numFmtId="0" fontId="10" fillId="5" borderId="5" xfId="0" applyFont="1" applyFill="1" applyBorder="1" applyAlignment="1">
      <alignment vertical="center"/>
    </xf>
    <xf numFmtId="0" fontId="4" fillId="2" borderId="4" xfId="0" applyFont="1" applyFill="1" applyBorder="1" applyAlignment="1">
      <alignment horizontal="left" vertical="center" wrapText="1"/>
    </xf>
    <xf numFmtId="0" fontId="4" fillId="0" borderId="4" xfId="0" applyFont="1" applyBorder="1" applyAlignment="1">
      <alignment horizontal="left" vertical="center"/>
    </xf>
    <xf numFmtId="0" fontId="4" fillId="0" borderId="4" xfId="0" applyFont="1" applyBorder="1" applyAlignment="1">
      <alignment horizontal="right" vertical="center"/>
    </xf>
    <xf numFmtId="0" fontId="4" fillId="0" borderId="4" xfId="0" applyFont="1" applyBorder="1" applyAlignment="1">
      <alignment horizontal="center" vertical="center"/>
    </xf>
    <xf numFmtId="0" fontId="4" fillId="2" borderId="4" xfId="0" applyFont="1" applyFill="1" applyBorder="1" applyAlignment="1">
      <alignment vertical="center" wrapText="1"/>
    </xf>
    <xf numFmtId="0" fontId="8" fillId="6" borderId="5" xfId="0" applyFont="1" applyFill="1" applyBorder="1" applyAlignment="1">
      <alignment horizontal="center" vertical="center"/>
    </xf>
    <xf numFmtId="0" fontId="7" fillId="6" borderId="5" xfId="0" applyFont="1" applyFill="1" applyBorder="1" applyAlignment="1">
      <alignment vertical="center"/>
    </xf>
    <xf numFmtId="0" fontId="7" fillId="2" borderId="5" xfId="0" applyFont="1" applyFill="1" applyBorder="1" applyAlignment="1">
      <alignment vertical="center"/>
    </xf>
    <xf numFmtId="0" fontId="7" fillId="7" borderId="5" xfId="0" applyFont="1" applyFill="1" applyBorder="1" applyAlignment="1">
      <alignment vertical="center"/>
    </xf>
    <xf numFmtId="0" fontId="7" fillId="8" borderId="5" xfId="0" applyFont="1" applyFill="1" applyBorder="1" applyAlignment="1">
      <alignment vertical="center"/>
    </xf>
    <xf numFmtId="0" fontId="7" fillId="2" borderId="6" xfId="0" applyFont="1" applyFill="1" applyBorder="1" applyAlignment="1">
      <alignment vertical="center"/>
    </xf>
    <xf numFmtId="0" fontId="7" fillId="6" borderId="7" xfId="0" applyFont="1" applyFill="1" applyBorder="1" applyAlignment="1">
      <alignment vertical="center"/>
    </xf>
    <xf numFmtId="0" fontId="7" fillId="8" borderId="8" xfId="0" applyFont="1" applyFill="1" applyBorder="1" applyAlignment="1">
      <alignment vertical="center"/>
    </xf>
    <xf numFmtId="0" fontId="7" fillId="8" borderId="9" xfId="0" applyFont="1" applyFill="1" applyBorder="1" applyAlignment="1">
      <alignment vertical="center"/>
    </xf>
    <xf numFmtId="0" fontId="7" fillId="7" borderId="9" xfId="0" applyFont="1" applyFill="1" applyBorder="1" applyAlignment="1">
      <alignment vertical="center"/>
    </xf>
    <xf numFmtId="0" fontId="7" fillId="2" borderId="9" xfId="0" applyFont="1" applyFill="1" applyBorder="1" applyAlignment="1">
      <alignment vertical="center"/>
    </xf>
    <xf numFmtId="0" fontId="7" fillId="9" borderId="10" xfId="0" applyFont="1" applyFill="1" applyBorder="1" applyAlignment="1">
      <alignment vertical="center"/>
    </xf>
    <xf numFmtId="0" fontId="7" fillId="2" borderId="11" xfId="0" applyFont="1" applyFill="1" applyBorder="1" applyAlignment="1">
      <alignment vertical="center"/>
    </xf>
    <xf numFmtId="0" fontId="7" fillId="2" borderId="12" xfId="0" applyFont="1" applyFill="1" applyBorder="1" applyAlignment="1">
      <alignment vertical="center"/>
    </xf>
    <xf numFmtId="0" fontId="7" fillId="8" borderId="13" xfId="0" applyFont="1" applyFill="1" applyBorder="1" applyAlignment="1">
      <alignment vertical="center"/>
    </xf>
    <xf numFmtId="0" fontId="7" fillId="8" borderId="14" xfId="0" applyFont="1" applyFill="1" applyBorder="1" applyAlignment="1">
      <alignment vertical="center"/>
    </xf>
    <xf numFmtId="0" fontId="7" fillId="7" borderId="6" xfId="0" applyFont="1" applyFill="1" applyBorder="1" applyAlignment="1">
      <alignment vertical="center"/>
    </xf>
    <xf numFmtId="0" fontId="8" fillId="10" borderId="5" xfId="0" applyFont="1" applyFill="1" applyBorder="1" applyAlignment="1">
      <alignment horizontal="center" vertical="center"/>
    </xf>
    <xf numFmtId="0" fontId="7" fillId="10" borderId="5" xfId="0" applyFont="1" applyFill="1" applyBorder="1" applyAlignment="1">
      <alignment vertical="center"/>
    </xf>
    <xf numFmtId="0" fontId="7" fillId="10" borderId="7" xfId="0" applyFont="1" applyFill="1" applyBorder="1" applyAlignment="1">
      <alignment vertical="center"/>
    </xf>
    <xf numFmtId="0" fontId="7" fillId="2" borderId="10" xfId="0" applyFont="1" applyFill="1" applyBorder="1" applyAlignment="1">
      <alignment vertical="center"/>
    </xf>
    <xf numFmtId="0" fontId="7" fillId="11" borderId="8" xfId="0" applyFont="1" applyFill="1" applyBorder="1" applyAlignment="1">
      <alignment vertical="center"/>
    </xf>
    <xf numFmtId="0" fontId="8" fillId="4" borderId="5" xfId="0" applyFont="1" applyFill="1" applyBorder="1" applyAlignment="1">
      <alignment horizontal="center" vertical="center"/>
    </xf>
    <xf numFmtId="0" fontId="7" fillId="4" borderId="5" xfId="0" applyFont="1" applyFill="1" applyBorder="1" applyAlignment="1">
      <alignment vertical="center"/>
    </xf>
    <xf numFmtId="0" fontId="7" fillId="7" borderId="11" xfId="0" applyFont="1" applyFill="1" applyBorder="1" applyAlignment="1">
      <alignment vertical="center"/>
    </xf>
    <xf numFmtId="0" fontId="7" fillId="4" borderId="7" xfId="0" applyFont="1" applyFill="1" applyBorder="1" applyAlignment="1">
      <alignment vertical="center"/>
    </xf>
    <xf numFmtId="0" fontId="7" fillId="7" borderId="10" xfId="0" applyFont="1" applyFill="1" applyBorder="1" applyAlignment="1">
      <alignment vertical="center"/>
    </xf>
    <xf numFmtId="0" fontId="8" fillId="2" borderId="5" xfId="0" applyFont="1" applyFill="1" applyBorder="1" applyAlignment="1">
      <alignment horizontal="center" vertical="center"/>
    </xf>
    <xf numFmtId="0" fontId="4" fillId="2" borderId="15" xfId="0" applyFont="1" applyFill="1" applyBorder="1" applyAlignment="1">
      <alignment horizontal="left" vertical="center" wrapText="1"/>
    </xf>
    <xf numFmtId="0" fontId="4" fillId="0" borderId="15" xfId="0" applyFont="1" applyBorder="1" applyAlignment="1">
      <alignment horizontal="left" vertical="center"/>
    </xf>
    <xf numFmtId="0" fontId="4" fillId="0" borderId="15" xfId="0" applyFont="1" applyBorder="1" applyAlignment="1">
      <alignment horizontal="right" vertical="center"/>
    </xf>
    <xf numFmtId="0" fontId="4" fillId="0" borderId="15" xfId="0" applyFont="1" applyBorder="1" applyAlignment="1">
      <alignment horizontal="center" vertical="center"/>
    </xf>
    <xf numFmtId="0" fontId="4" fillId="2" borderId="15" xfId="0" applyFont="1" applyFill="1" applyBorder="1" applyAlignment="1">
      <alignment vertical="center" wrapText="1"/>
    </xf>
    <xf numFmtId="0" fontId="4" fillId="2" borderId="16" xfId="0" applyFont="1" applyFill="1" applyBorder="1" applyAlignment="1">
      <alignment vertical="center"/>
    </xf>
    <xf numFmtId="0" fontId="4" fillId="2" borderId="16" xfId="0" applyFont="1" applyFill="1" applyBorder="1" applyAlignment="1">
      <alignment horizontal="left" vertical="center"/>
    </xf>
    <xf numFmtId="0" fontId="4" fillId="2" borderId="16" xfId="0" applyFont="1" applyFill="1" applyBorder="1" applyAlignment="1">
      <alignment horizontal="right" vertical="center"/>
    </xf>
    <xf numFmtId="0" fontId="4" fillId="2" borderId="16" xfId="0" applyFont="1" applyFill="1" applyBorder="1" applyAlignment="1">
      <alignment horizontal="center" vertical="center"/>
    </xf>
    <xf numFmtId="0" fontId="4" fillId="2" borderId="16" xfId="0" applyFont="1" applyFill="1" applyBorder="1" applyAlignment="1">
      <alignment vertical="center" wrapText="1"/>
    </xf>
    <xf numFmtId="0" fontId="4" fillId="2" borderId="17" xfId="0" applyFont="1" applyFill="1" applyBorder="1" applyAlignment="1">
      <alignment vertical="center"/>
    </xf>
    <xf numFmtId="0" fontId="4" fillId="2" borderId="17" xfId="0" applyFont="1" applyFill="1" applyBorder="1" applyAlignment="1">
      <alignment horizontal="left" vertical="center"/>
    </xf>
    <xf numFmtId="0" fontId="4" fillId="2" borderId="17" xfId="0" applyFont="1" applyFill="1" applyBorder="1" applyAlignment="1">
      <alignment horizontal="right" vertical="center"/>
    </xf>
    <xf numFmtId="0" fontId="4" fillId="2" borderId="17" xfId="0" applyFont="1" applyFill="1" applyBorder="1" applyAlignment="1">
      <alignment horizontal="center" vertical="center"/>
    </xf>
    <xf numFmtId="0" fontId="4" fillId="2" borderId="17" xfId="0" applyFont="1" applyFill="1" applyBorder="1" applyAlignment="1">
      <alignment vertical="center" wrapText="1"/>
    </xf>
    <xf numFmtId="0" fontId="11" fillId="12" borderId="0" xfId="1" applyFont="1" applyFill="1" applyAlignment="1">
      <alignment vertical="center"/>
    </xf>
    <xf numFmtId="0" fontId="12" fillId="2" borderId="0" xfId="0" quotePrefix="1" applyFont="1" applyFill="1"/>
    <xf numFmtId="0" fontId="12" fillId="2" borderId="0" xfId="0" applyFont="1" applyFill="1"/>
    <xf numFmtId="0" fontId="12" fillId="0" borderId="0" xfId="0" applyFont="1"/>
    <xf numFmtId="0" fontId="7" fillId="2" borderId="0" xfId="10" applyFont="1" applyFill="1" applyAlignment="1">
      <alignment vertical="center"/>
    </xf>
    <xf numFmtId="0" fontId="11" fillId="18" borderId="23" xfId="10" applyFont="1" applyFill="1" applyBorder="1" applyAlignment="1">
      <alignment horizontal="center" vertical="center"/>
    </xf>
    <xf numFmtId="0" fontId="7" fillId="2" borderId="24" xfId="10" applyFont="1" applyFill="1" applyBorder="1" applyAlignment="1">
      <alignment horizontal="center" vertical="center"/>
    </xf>
    <xf numFmtId="0" fontId="11" fillId="18" borderId="28" xfId="10" applyFont="1" applyFill="1" applyBorder="1" applyAlignment="1">
      <alignment horizontal="center" vertical="center"/>
    </xf>
    <xf numFmtId="0" fontId="19" fillId="18" borderId="23" xfId="10" applyFont="1" applyFill="1" applyBorder="1" applyAlignment="1">
      <alignment horizontal="center" vertical="center"/>
    </xf>
    <xf numFmtId="0" fontId="19" fillId="18" borderId="4" xfId="10" applyFont="1" applyFill="1" applyBorder="1" applyAlignment="1">
      <alignment horizontal="center" vertical="center"/>
    </xf>
    <xf numFmtId="14" fontId="7" fillId="2" borderId="23" xfId="10" applyNumberFormat="1" applyFont="1" applyFill="1" applyBorder="1" applyAlignment="1">
      <alignment horizontal="center" vertical="center"/>
    </xf>
    <xf numFmtId="0" fontId="7" fillId="2" borderId="4" xfId="10" applyFont="1" applyFill="1" applyBorder="1" applyAlignment="1">
      <alignment horizontal="center" vertical="center"/>
    </xf>
    <xf numFmtId="0" fontId="7" fillId="2" borderId="23" xfId="10" applyFont="1" applyFill="1" applyBorder="1" applyAlignment="1">
      <alignment horizontal="center" vertical="center"/>
    </xf>
    <xf numFmtId="0" fontId="7" fillId="2" borderId="33" xfId="10" applyFont="1" applyFill="1" applyBorder="1" applyAlignment="1">
      <alignment horizontal="center" vertical="center"/>
    </xf>
    <xf numFmtId="0" fontId="7" fillId="2" borderId="34" xfId="10" applyFont="1" applyFill="1" applyBorder="1" applyAlignment="1">
      <alignment horizontal="center" vertical="center"/>
    </xf>
    <xf numFmtId="0" fontId="0" fillId="0" borderId="0" xfId="0"/>
    <xf numFmtId="0" fontId="1" fillId="15" borderId="19" xfId="7">
      <alignment horizontal="center" vertical="center" wrapText="1"/>
    </xf>
    <xf numFmtId="0" fontId="12" fillId="0" borderId="19" xfId="4">
      <alignment vertical="top" wrapText="1"/>
    </xf>
    <xf numFmtId="0" fontId="7" fillId="13" borderId="19" xfId="5">
      <alignment horizontal="center" vertical="center" shrinkToFit="1"/>
    </xf>
    <xf numFmtId="0" fontId="1" fillId="0" borderId="0" xfId="1">
      <alignment vertical="center"/>
    </xf>
    <xf numFmtId="176" fontId="1" fillId="15" borderId="19" xfId="12" applyNumberFormat="1" applyFill="1" applyBorder="1" applyAlignment="1">
      <alignment horizontal="center" vertical="center" wrapText="1"/>
    </xf>
    <xf numFmtId="176" fontId="12" fillId="0" borderId="19" xfId="12" applyNumberFormat="1" applyFont="1" applyBorder="1" applyAlignment="1">
      <alignment vertical="top" wrapText="1"/>
    </xf>
    <xf numFmtId="0" fontId="4" fillId="2" borderId="0" xfId="0" applyFont="1" applyFill="1" applyAlignment="1">
      <alignment horizontal="left" vertical="center"/>
    </xf>
    <xf numFmtId="0" fontId="8" fillId="6" borderId="5" xfId="0" applyFont="1" applyFill="1" applyBorder="1" applyAlignment="1">
      <alignment horizontal="center" vertical="center"/>
    </xf>
    <xf numFmtId="0" fontId="8" fillId="10" borderId="5" xfId="0" applyFont="1" applyFill="1" applyBorder="1" applyAlignment="1">
      <alignment horizontal="center" vertical="center"/>
    </xf>
    <xf numFmtId="0" fontId="8" fillId="4" borderId="5" xfId="0" applyFont="1" applyFill="1" applyBorder="1" applyAlignment="1">
      <alignment horizontal="center" vertical="center"/>
    </xf>
    <xf numFmtId="0" fontId="19" fillId="18" borderId="4" xfId="10" applyFont="1" applyFill="1" applyBorder="1" applyAlignment="1">
      <alignment horizontal="center" vertical="center"/>
    </xf>
    <xf numFmtId="0" fontId="19" fillId="18" borderId="31" xfId="10" applyFont="1" applyFill="1" applyBorder="1" applyAlignment="1">
      <alignment horizontal="center" vertical="center"/>
    </xf>
    <xf numFmtId="0" fontId="17" fillId="17" borderId="20" xfId="10" applyFont="1" applyFill="1" applyBorder="1" applyAlignment="1">
      <alignment horizontal="center" vertical="center"/>
    </xf>
    <xf numFmtId="0" fontId="17" fillId="17" borderId="21" xfId="10" applyFont="1" applyFill="1" applyBorder="1" applyAlignment="1">
      <alignment horizontal="center" vertical="center"/>
    </xf>
    <xf numFmtId="0" fontId="17" fillId="17" borderId="22" xfId="10" applyFont="1" applyFill="1" applyBorder="1" applyAlignment="1">
      <alignment horizontal="center" vertical="center"/>
    </xf>
    <xf numFmtId="0" fontId="11" fillId="18" borderId="15" xfId="10" applyFont="1" applyFill="1" applyBorder="1" applyAlignment="1">
      <alignment horizontal="center" vertical="center"/>
    </xf>
    <xf numFmtId="0" fontId="11" fillId="18" borderId="26" xfId="10" applyFont="1" applyFill="1" applyBorder="1" applyAlignment="1">
      <alignment horizontal="center" vertical="center"/>
    </xf>
    <xf numFmtId="0" fontId="18" fillId="6" borderId="25" xfId="10" applyFont="1" applyFill="1" applyBorder="1" applyAlignment="1">
      <alignment horizontal="center" vertical="center"/>
    </xf>
    <xf numFmtId="0" fontId="18" fillId="6" borderId="27" xfId="10" applyFont="1" applyFill="1" applyBorder="1" applyAlignment="1">
      <alignment horizontal="center" vertical="center"/>
    </xf>
    <xf numFmtId="0" fontId="7" fillId="2" borderId="29" xfId="10" applyFont="1" applyFill="1" applyBorder="1" applyAlignment="1">
      <alignment horizontal="left" vertical="center"/>
    </xf>
    <xf numFmtId="0" fontId="7" fillId="2" borderId="30" xfId="10" applyFont="1" applyFill="1" applyBorder="1" applyAlignment="1">
      <alignment horizontal="left" vertical="center"/>
    </xf>
    <xf numFmtId="0" fontId="7" fillId="2" borderId="25" xfId="10" applyFont="1" applyFill="1" applyBorder="1" applyAlignment="1">
      <alignment horizontal="left" vertical="center"/>
    </xf>
    <xf numFmtId="0" fontId="19" fillId="17" borderId="23" xfId="10" applyFont="1" applyFill="1" applyBorder="1" applyAlignment="1">
      <alignment horizontal="center" vertical="center"/>
    </xf>
    <xf numFmtId="0" fontId="19" fillId="17" borderId="4" xfId="10" applyFont="1" applyFill="1" applyBorder="1" applyAlignment="1">
      <alignment horizontal="center" vertical="center"/>
    </xf>
    <xf numFmtId="0" fontId="19" fillId="17" borderId="31" xfId="10" applyFont="1" applyFill="1" applyBorder="1" applyAlignment="1">
      <alignment horizontal="center" vertical="center"/>
    </xf>
    <xf numFmtId="0" fontId="7" fillId="2" borderId="24" xfId="10" applyFont="1" applyFill="1" applyBorder="1" applyAlignment="1">
      <alignment horizontal="center" vertical="center"/>
    </xf>
    <xf numFmtId="0" fontId="7" fillId="2" borderId="32" xfId="10" applyFont="1" applyFill="1" applyBorder="1" applyAlignment="1">
      <alignment horizontal="center" vertical="center"/>
    </xf>
    <xf numFmtId="0" fontId="7" fillId="2" borderId="35" xfId="10" applyFont="1" applyFill="1" applyBorder="1" applyAlignment="1">
      <alignment horizontal="center" vertical="center"/>
    </xf>
    <xf numFmtId="0" fontId="7" fillId="2" borderId="36" xfId="10" applyFont="1" applyFill="1" applyBorder="1" applyAlignment="1">
      <alignment horizontal="center" vertical="center"/>
    </xf>
    <xf numFmtId="0" fontId="20" fillId="2" borderId="0" xfId="10" applyFont="1" applyFill="1" applyAlignment="1">
      <alignment horizontal="left" vertical="center"/>
    </xf>
    <xf numFmtId="0" fontId="0" fillId="0" borderId="0" xfId="0" applyAlignment="1">
      <alignment horizontal="center" vertical="center"/>
    </xf>
    <xf numFmtId="0" fontId="13" fillId="0" borderId="18" xfId="3">
      <alignment horizontal="center" vertical="center"/>
    </xf>
  </cellXfs>
  <cellStyles count="13">
    <cellStyle name="Grid" xfId="4" xr:uid="{00000000-0005-0000-0000-000000000000}"/>
    <cellStyle name="Normal" xfId="1" xr:uid="{00000000-0005-0000-0000-000001000000}"/>
    <cellStyle name="百分比" xfId="12" builtinId="5"/>
    <cellStyle name="常规" xfId="0" builtinId="0"/>
    <cellStyle name="常规 2" xfId="10" xr:uid="{00000000-0005-0000-0000-000003000000}"/>
    <cellStyle name="超链接 2" xfId="11" xr:uid="{00000000-0005-0000-0000-000004000000}"/>
    <cellStyle name="大标题" xfId="3" xr:uid="{00000000-0005-0000-0000-000005000000}"/>
    <cellStyle name="横向标题" xfId="5" xr:uid="{00000000-0005-0000-0000-000006000000}"/>
    <cellStyle name="文本" xfId="9" xr:uid="{00000000-0005-0000-0000-000007000000}"/>
    <cellStyle name="无效" xfId="6" xr:uid="{00000000-0005-0000-0000-000008000000}"/>
    <cellStyle name="因变Grid" xfId="7" xr:uid="{00000000-0005-0000-0000-000009000000}"/>
    <cellStyle name="中文标题" xfId="2" xr:uid="{00000000-0005-0000-0000-00000A000000}"/>
    <cellStyle name="纵向标题" xfId="8" xr:uid="{00000000-0005-0000-0000-00000B000000}"/>
  </cellStyles>
  <dxfs count="4">
    <dxf>
      <font>
        <color theme="0" tint="-0.499984740745262"/>
      </font>
      <fill>
        <patternFill patternType="solid">
          <fgColor indexed="64"/>
          <bgColor theme="0" tint="-0.249977111117893"/>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3399"/>
      <color rgb="FFFF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6"/>
  <sheetViews>
    <sheetView workbookViewId="0">
      <selection activeCell="D19" sqref="D19"/>
    </sheetView>
  </sheetViews>
  <sheetFormatPr defaultColWidth="10.875" defaultRowHeight="16.5" x14ac:dyDescent="0.2"/>
  <cols>
    <col min="1" max="1" width="10.875" style="1"/>
    <col min="2" max="2" width="7.875" style="1" bestFit="1" customWidth="1"/>
    <col min="3" max="3" width="26.875" style="1" bestFit="1" customWidth="1"/>
    <col min="4" max="4" width="136" style="6" bestFit="1" customWidth="1"/>
    <col min="5" max="16384" width="10.875" style="1"/>
  </cols>
  <sheetData>
    <row r="3" spans="2:4" x14ac:dyDescent="0.2">
      <c r="B3" s="91" t="s">
        <v>0</v>
      </c>
      <c r="C3" s="91"/>
      <c r="D3" s="91"/>
    </row>
    <row r="5" spans="2:4" x14ac:dyDescent="0.2">
      <c r="B5" s="2" t="s">
        <v>1</v>
      </c>
      <c r="C5" s="2" t="s">
        <v>2</v>
      </c>
      <c r="D5" s="3" t="s">
        <v>3</v>
      </c>
    </row>
    <row r="6" spans="2:4" ht="88.5" customHeight="1" x14ac:dyDescent="0.2">
      <c r="B6" s="4" t="s">
        <v>4</v>
      </c>
      <c r="C6" s="4" t="s">
        <v>5</v>
      </c>
      <c r="D6" s="5" t="s">
        <v>26</v>
      </c>
    </row>
    <row r="7" spans="2:4" ht="66" x14ac:dyDescent="0.2">
      <c r="B7" s="4" t="s">
        <v>6</v>
      </c>
      <c r="C7" s="4" t="s">
        <v>5</v>
      </c>
      <c r="D7" s="5" t="s">
        <v>7</v>
      </c>
    </row>
    <row r="8" spans="2:4" ht="49.5" x14ac:dyDescent="0.2">
      <c r="B8" s="4" t="s">
        <v>8</v>
      </c>
      <c r="C8" s="4" t="s">
        <v>5</v>
      </c>
      <c r="D8" s="5" t="s">
        <v>9</v>
      </c>
    </row>
    <row r="9" spans="2:4" x14ac:dyDescent="0.2">
      <c r="B9" s="4" t="s">
        <v>10</v>
      </c>
      <c r="C9" s="4" t="s">
        <v>5</v>
      </c>
      <c r="D9" s="5" t="s">
        <v>11</v>
      </c>
    </row>
    <row r="10" spans="2:4" x14ac:dyDescent="0.2">
      <c r="B10" s="4" t="s">
        <v>12</v>
      </c>
      <c r="C10" s="4" t="s">
        <v>5</v>
      </c>
      <c r="D10" s="5" t="s">
        <v>13</v>
      </c>
    </row>
    <row r="11" spans="2:4" x14ac:dyDescent="0.2">
      <c r="B11" s="4" t="s">
        <v>14</v>
      </c>
      <c r="C11" s="4" t="s">
        <v>5</v>
      </c>
      <c r="D11" s="5" t="s">
        <v>15</v>
      </c>
    </row>
    <row r="12" spans="2:4" x14ac:dyDescent="0.2">
      <c r="B12" s="4" t="s">
        <v>16</v>
      </c>
      <c r="C12" s="4" t="s">
        <v>5</v>
      </c>
      <c r="D12" s="5" t="s">
        <v>17</v>
      </c>
    </row>
    <row r="13" spans="2:4" x14ac:dyDescent="0.2">
      <c r="B13" s="4" t="s">
        <v>18</v>
      </c>
      <c r="C13" s="4" t="s">
        <v>5</v>
      </c>
      <c r="D13" s="5" t="s">
        <v>19</v>
      </c>
    </row>
    <row r="14" spans="2:4" x14ac:dyDescent="0.2">
      <c r="B14" s="4" t="s">
        <v>20</v>
      </c>
      <c r="C14" s="4" t="s">
        <v>5</v>
      </c>
      <c r="D14" s="5" t="s">
        <v>21</v>
      </c>
    </row>
    <row r="15" spans="2:4" x14ac:dyDescent="0.2">
      <c r="B15" s="4" t="s">
        <v>22</v>
      </c>
      <c r="C15" s="4" t="s">
        <v>5</v>
      </c>
      <c r="D15" s="5" t="s">
        <v>23</v>
      </c>
    </row>
    <row r="16" spans="2:4" x14ac:dyDescent="0.2">
      <c r="B16" s="4" t="s">
        <v>24</v>
      </c>
      <c r="C16" s="4" t="s">
        <v>5</v>
      </c>
      <c r="D16" s="5" t="s">
        <v>25</v>
      </c>
    </row>
  </sheetData>
  <mergeCells count="1">
    <mergeCell ref="B3:D3"/>
  </mergeCells>
  <phoneticPr fontId="2" type="noConversion"/>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36E61-C5A9-4FA5-A701-BE2C9A8A5076}">
  <dimension ref="A1"/>
  <sheetViews>
    <sheetView workbookViewId="0"/>
  </sheetViews>
  <sheetFormatPr defaultRowHeight="14.25" x14ac:dyDescent="0.2"/>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8F716-5FBC-4849-9164-2317F6937B98}">
  <dimension ref="A1"/>
  <sheetViews>
    <sheetView workbookViewId="0">
      <selection activeCell="F26" sqref="F26"/>
    </sheetView>
  </sheetViews>
  <sheetFormatPr defaultRowHeight="14.25" x14ac:dyDescent="0.2"/>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A138"/>
  <sheetViews>
    <sheetView workbookViewId="0">
      <selection activeCell="M28" sqref="M28"/>
    </sheetView>
  </sheetViews>
  <sheetFormatPr defaultRowHeight="16.5" x14ac:dyDescent="0.3"/>
  <cols>
    <col min="1" max="1" width="4" style="72" customWidth="1"/>
    <col min="2" max="6" width="3.125" style="72" customWidth="1"/>
    <col min="7" max="26" width="12.625" style="72" customWidth="1"/>
    <col min="27" max="16384" width="9" style="72"/>
  </cols>
  <sheetData>
    <row r="1" spans="1:27" s="71" customFormat="1" ht="17.25" x14ac:dyDescent="0.3">
      <c r="A1" s="69" t="s">
        <v>331</v>
      </c>
      <c r="B1" s="69" t="s">
        <v>339</v>
      </c>
      <c r="C1" s="69"/>
      <c r="D1" s="69"/>
      <c r="E1" s="69"/>
      <c r="F1" s="69"/>
      <c r="G1" s="69"/>
      <c r="H1" s="69"/>
      <c r="I1" s="69"/>
      <c r="J1" s="69"/>
      <c r="K1" s="69"/>
      <c r="L1" s="69"/>
      <c r="M1" s="69"/>
      <c r="N1" s="69"/>
      <c r="O1" s="69"/>
      <c r="P1" s="69"/>
      <c r="Q1" s="69"/>
      <c r="R1" s="69"/>
      <c r="S1" s="69"/>
      <c r="T1" s="69"/>
      <c r="U1" s="69"/>
      <c r="V1" s="69"/>
      <c r="W1" s="69"/>
      <c r="X1" s="69"/>
      <c r="Y1" s="69"/>
      <c r="Z1" s="69"/>
      <c r="AA1" s="69"/>
    </row>
    <row r="2" spans="1:27" s="71" customFormat="1" x14ac:dyDescent="0.3">
      <c r="B2" s="70" t="s">
        <v>332</v>
      </c>
      <c r="C2" s="71" t="s">
        <v>340</v>
      </c>
    </row>
    <row r="3" spans="1:27" s="71" customFormat="1" x14ac:dyDescent="0.3">
      <c r="B3" s="70" t="s">
        <v>333</v>
      </c>
      <c r="C3" s="71" t="s">
        <v>341</v>
      </c>
    </row>
    <row r="4" spans="1:27" s="71" customFormat="1" x14ac:dyDescent="0.3">
      <c r="B4" s="70" t="s">
        <v>337</v>
      </c>
      <c r="C4" s="71" t="s">
        <v>342</v>
      </c>
    </row>
    <row r="5" spans="1:27" s="71" customFormat="1" x14ac:dyDescent="0.3">
      <c r="B5" s="70" t="s">
        <v>338</v>
      </c>
      <c r="C5" s="71" t="s">
        <v>371</v>
      </c>
    </row>
    <row r="6" spans="1:27" s="71" customFormat="1" x14ac:dyDescent="0.3"/>
    <row r="7" spans="1:27" s="71" customFormat="1" ht="17.25" x14ac:dyDescent="0.3">
      <c r="A7" s="69" t="s">
        <v>334</v>
      </c>
      <c r="B7" s="69" t="s">
        <v>343</v>
      </c>
      <c r="C7" s="69"/>
      <c r="D7" s="69"/>
      <c r="E7" s="69"/>
      <c r="F7" s="69"/>
      <c r="G7" s="69"/>
      <c r="H7" s="69"/>
      <c r="I7" s="69"/>
      <c r="J7" s="69"/>
      <c r="K7" s="69"/>
      <c r="L7" s="69"/>
      <c r="M7" s="69"/>
      <c r="N7" s="69"/>
      <c r="O7" s="69"/>
      <c r="P7" s="69"/>
      <c r="Q7" s="69"/>
      <c r="R7" s="69"/>
      <c r="S7" s="69"/>
      <c r="T7" s="69"/>
      <c r="U7" s="69"/>
      <c r="V7" s="69"/>
      <c r="W7" s="69"/>
      <c r="X7" s="69"/>
      <c r="Y7" s="69"/>
      <c r="Z7" s="69"/>
      <c r="AA7" s="69"/>
    </row>
    <row r="8" spans="1:27" s="71" customFormat="1" x14ac:dyDescent="0.3">
      <c r="B8" s="70" t="s">
        <v>332</v>
      </c>
      <c r="C8" s="71" t="s">
        <v>363</v>
      </c>
    </row>
    <row r="9" spans="1:27" s="71" customFormat="1" x14ac:dyDescent="0.3">
      <c r="C9" s="71" t="s">
        <v>368</v>
      </c>
      <c r="O9" s="71" t="s">
        <v>365</v>
      </c>
    </row>
    <row r="10" spans="1:27" s="71" customFormat="1" x14ac:dyDescent="0.3">
      <c r="C10" s="71" t="s">
        <v>372</v>
      </c>
      <c r="O10" s="71" t="s">
        <v>366</v>
      </c>
    </row>
    <row r="11" spans="1:27" s="71" customFormat="1" x14ac:dyDescent="0.3">
      <c r="C11" s="71" t="s">
        <v>369</v>
      </c>
      <c r="O11" s="71" t="s">
        <v>367</v>
      </c>
    </row>
    <row r="12" spans="1:27" s="71" customFormat="1" x14ac:dyDescent="0.3">
      <c r="O12" s="71" t="s">
        <v>370</v>
      </c>
    </row>
    <row r="13" spans="1:27" s="71" customFormat="1" x14ac:dyDescent="0.3">
      <c r="O13" s="71" t="s">
        <v>373</v>
      </c>
    </row>
    <row r="14" spans="1:27" s="71" customFormat="1" x14ac:dyDescent="0.3">
      <c r="B14" s="70" t="s">
        <v>332</v>
      </c>
      <c r="C14" s="71" t="s">
        <v>344</v>
      </c>
    </row>
    <row r="15" spans="1:27" s="71" customFormat="1" x14ac:dyDescent="0.3">
      <c r="B15" s="70"/>
      <c r="C15" s="71" t="s">
        <v>335</v>
      </c>
      <c r="D15" s="71" t="s">
        <v>353</v>
      </c>
    </row>
    <row r="16" spans="1:27" s="71" customFormat="1" x14ac:dyDescent="0.3">
      <c r="D16" s="71" t="s">
        <v>364</v>
      </c>
    </row>
    <row r="17" spans="2:4" s="71" customFormat="1" x14ac:dyDescent="0.3">
      <c r="D17" s="71" t="s">
        <v>350</v>
      </c>
    </row>
    <row r="18" spans="2:4" s="71" customFormat="1" x14ac:dyDescent="0.3">
      <c r="C18" s="71" t="s">
        <v>336</v>
      </c>
      <c r="D18" s="71" t="s">
        <v>354</v>
      </c>
    </row>
    <row r="19" spans="2:4" s="71" customFormat="1" x14ac:dyDescent="0.3">
      <c r="D19" s="71" t="s">
        <v>355</v>
      </c>
    </row>
    <row r="20" spans="2:4" s="71" customFormat="1" x14ac:dyDescent="0.3">
      <c r="D20" s="71" t="s">
        <v>356</v>
      </c>
    </row>
    <row r="21" spans="2:4" s="71" customFormat="1" x14ac:dyDescent="0.3">
      <c r="B21" s="70" t="s">
        <v>333</v>
      </c>
      <c r="C21" s="71" t="s">
        <v>348</v>
      </c>
    </row>
    <row r="22" spans="2:4" s="71" customFormat="1" x14ac:dyDescent="0.3">
      <c r="B22" s="70"/>
      <c r="C22" s="71" t="s">
        <v>335</v>
      </c>
      <c r="D22" s="71" t="s">
        <v>353</v>
      </c>
    </row>
    <row r="23" spans="2:4" s="71" customFormat="1" x14ac:dyDescent="0.3">
      <c r="D23" s="71" t="s">
        <v>349</v>
      </c>
    </row>
    <row r="24" spans="2:4" s="71" customFormat="1" x14ac:dyDescent="0.3">
      <c r="C24" s="71" t="s">
        <v>336</v>
      </c>
      <c r="D24" s="71" t="s">
        <v>354</v>
      </c>
    </row>
    <row r="25" spans="2:4" s="71" customFormat="1" x14ac:dyDescent="0.3">
      <c r="D25" s="71" t="s">
        <v>357</v>
      </c>
    </row>
    <row r="26" spans="2:4" s="71" customFormat="1" x14ac:dyDescent="0.3">
      <c r="D26" s="71" t="s">
        <v>360</v>
      </c>
    </row>
    <row r="27" spans="2:4" s="71" customFormat="1" x14ac:dyDescent="0.3">
      <c r="D27" s="71" t="s">
        <v>359</v>
      </c>
    </row>
    <row r="28" spans="2:4" s="71" customFormat="1" x14ac:dyDescent="0.3">
      <c r="B28" s="70" t="s">
        <v>333</v>
      </c>
      <c r="C28" s="71" t="s">
        <v>345</v>
      </c>
    </row>
    <row r="29" spans="2:4" s="71" customFormat="1" x14ac:dyDescent="0.3">
      <c r="C29" s="71" t="s">
        <v>335</v>
      </c>
      <c r="D29" s="71" t="s">
        <v>353</v>
      </c>
    </row>
    <row r="30" spans="2:4" s="71" customFormat="1" x14ac:dyDescent="0.3">
      <c r="D30" s="71" t="s">
        <v>346</v>
      </c>
    </row>
    <row r="31" spans="2:4" s="71" customFormat="1" x14ac:dyDescent="0.3">
      <c r="D31" s="71" t="s">
        <v>352</v>
      </c>
    </row>
    <row r="32" spans="2:4" s="71" customFormat="1" x14ac:dyDescent="0.3">
      <c r="C32" s="71" t="s">
        <v>336</v>
      </c>
      <c r="D32" s="71" t="s">
        <v>354</v>
      </c>
    </row>
    <row r="33" spans="2:4" s="71" customFormat="1" x14ac:dyDescent="0.3">
      <c r="D33" s="71" t="s">
        <v>358</v>
      </c>
    </row>
    <row r="34" spans="2:4" s="71" customFormat="1" x14ac:dyDescent="0.3">
      <c r="D34" s="71" t="s">
        <v>362</v>
      </c>
    </row>
    <row r="35" spans="2:4" s="71" customFormat="1" x14ac:dyDescent="0.3">
      <c r="B35" s="70" t="s">
        <v>337</v>
      </c>
      <c r="C35" s="71" t="s">
        <v>347</v>
      </c>
    </row>
    <row r="36" spans="2:4" s="71" customFormat="1" x14ac:dyDescent="0.3">
      <c r="C36" s="71" t="s">
        <v>335</v>
      </c>
      <c r="D36" s="71" t="s">
        <v>353</v>
      </c>
    </row>
    <row r="37" spans="2:4" s="71" customFormat="1" x14ac:dyDescent="0.3">
      <c r="D37" s="71" t="s">
        <v>351</v>
      </c>
    </row>
    <row r="38" spans="2:4" s="71" customFormat="1" x14ac:dyDescent="0.3">
      <c r="C38" s="71" t="s">
        <v>336</v>
      </c>
      <c r="D38" s="71" t="s">
        <v>354</v>
      </c>
    </row>
    <row r="39" spans="2:4" s="71" customFormat="1" x14ac:dyDescent="0.3">
      <c r="D39" s="71" t="s">
        <v>361</v>
      </c>
    </row>
    <row r="40" spans="2:4" s="71" customFormat="1" x14ac:dyDescent="0.3"/>
    <row r="41" spans="2:4" s="71" customFormat="1" x14ac:dyDescent="0.3"/>
    <row r="42" spans="2:4" s="71" customFormat="1" x14ac:dyDescent="0.3"/>
    <row r="43" spans="2:4" s="71" customFormat="1" x14ac:dyDescent="0.3"/>
    <row r="44" spans="2:4" s="71" customFormat="1" x14ac:dyDescent="0.3"/>
    <row r="45" spans="2:4" s="71" customFormat="1" x14ac:dyDescent="0.3"/>
    <row r="46" spans="2:4" s="71" customFormat="1" x14ac:dyDescent="0.3"/>
    <row r="47" spans="2:4" s="71" customFormat="1" x14ac:dyDescent="0.3"/>
    <row r="48" spans="2:4" s="71" customFormat="1" x14ac:dyDescent="0.3"/>
    <row r="49" s="71" customFormat="1" x14ac:dyDescent="0.3"/>
    <row r="50" s="71" customFormat="1" x14ac:dyDescent="0.3"/>
    <row r="51" s="71" customFormat="1" x14ac:dyDescent="0.3"/>
    <row r="52" s="71" customFormat="1" x14ac:dyDescent="0.3"/>
    <row r="53" s="71" customFormat="1" x14ac:dyDescent="0.3"/>
    <row r="54" s="71" customFormat="1" x14ac:dyDescent="0.3"/>
    <row r="55" s="71" customFormat="1" x14ac:dyDescent="0.3"/>
    <row r="56" s="71" customFormat="1" x14ac:dyDescent="0.3"/>
    <row r="57" s="71" customFormat="1" x14ac:dyDescent="0.3"/>
    <row r="58" s="71" customFormat="1" x14ac:dyDescent="0.3"/>
    <row r="59" s="71" customFormat="1" x14ac:dyDescent="0.3"/>
    <row r="60" s="71" customFormat="1" x14ac:dyDescent="0.3"/>
    <row r="61" s="71" customFormat="1" x14ac:dyDescent="0.3"/>
    <row r="62" s="71" customFormat="1" x14ac:dyDescent="0.3"/>
    <row r="63" s="71" customFormat="1" x14ac:dyDescent="0.3"/>
    <row r="64" s="71" customFormat="1" x14ac:dyDescent="0.3"/>
    <row r="65" s="71" customFormat="1" x14ac:dyDescent="0.3"/>
    <row r="66" s="71" customFormat="1" x14ac:dyDescent="0.3"/>
    <row r="67" s="71" customFormat="1" x14ac:dyDescent="0.3"/>
    <row r="68" s="71" customFormat="1" x14ac:dyDescent="0.3"/>
    <row r="69" s="71" customFormat="1" x14ac:dyDescent="0.3"/>
    <row r="70" s="71" customFormat="1" x14ac:dyDescent="0.3"/>
    <row r="71" s="71" customFormat="1" x14ac:dyDescent="0.3"/>
    <row r="72" s="71" customFormat="1" x14ac:dyDescent="0.3"/>
    <row r="73" s="71" customFormat="1" x14ac:dyDescent="0.3"/>
    <row r="74" s="71" customFormat="1" x14ac:dyDescent="0.3"/>
    <row r="75" s="71" customFormat="1" x14ac:dyDescent="0.3"/>
    <row r="76" s="71" customFormat="1" x14ac:dyDescent="0.3"/>
    <row r="77" s="71" customFormat="1" x14ac:dyDescent="0.3"/>
    <row r="78" s="71" customFormat="1" x14ac:dyDescent="0.3"/>
    <row r="79" s="71" customFormat="1" x14ac:dyDescent="0.3"/>
    <row r="80" s="71" customFormat="1" x14ac:dyDescent="0.3"/>
    <row r="81" s="71" customFormat="1" x14ac:dyDescent="0.3"/>
    <row r="82" s="71" customFormat="1" x14ac:dyDescent="0.3"/>
    <row r="83" s="71" customFormat="1" x14ac:dyDescent="0.3"/>
    <row r="84" s="71" customFormat="1" x14ac:dyDescent="0.3"/>
    <row r="85" s="71" customFormat="1" x14ac:dyDescent="0.3"/>
    <row r="86" s="71" customFormat="1" x14ac:dyDescent="0.3"/>
    <row r="87" s="71" customFormat="1" x14ac:dyDescent="0.3"/>
    <row r="88" s="71" customFormat="1" x14ac:dyDescent="0.3"/>
    <row r="89" s="71" customFormat="1" x14ac:dyDescent="0.3"/>
    <row r="90" s="71" customFormat="1" x14ac:dyDescent="0.3"/>
    <row r="91" s="71" customFormat="1" x14ac:dyDescent="0.3"/>
    <row r="92" s="71" customFormat="1" x14ac:dyDescent="0.3"/>
    <row r="93" s="71" customFormat="1" x14ac:dyDescent="0.3"/>
    <row r="94" s="71" customFormat="1" x14ac:dyDescent="0.3"/>
    <row r="95" s="71" customFormat="1" x14ac:dyDescent="0.3"/>
    <row r="96" s="71" customFormat="1" x14ac:dyDescent="0.3"/>
    <row r="97" s="71" customFormat="1" x14ac:dyDescent="0.3"/>
    <row r="98" s="71" customFormat="1" x14ac:dyDescent="0.3"/>
    <row r="99" s="71" customFormat="1" x14ac:dyDescent="0.3"/>
    <row r="100" s="71" customFormat="1" x14ac:dyDescent="0.3"/>
    <row r="101" s="71" customFormat="1" x14ac:dyDescent="0.3"/>
    <row r="102" s="71" customFormat="1" x14ac:dyDescent="0.3"/>
    <row r="103" s="71" customFormat="1" x14ac:dyDescent="0.3"/>
    <row r="104" s="71" customFormat="1" x14ac:dyDescent="0.3"/>
    <row r="105" s="71" customFormat="1" x14ac:dyDescent="0.3"/>
    <row r="106" s="71" customFormat="1" x14ac:dyDescent="0.3"/>
    <row r="107" s="71" customFormat="1" x14ac:dyDescent="0.3"/>
    <row r="108" s="71" customFormat="1" x14ac:dyDescent="0.3"/>
    <row r="109" s="71" customFormat="1" x14ac:dyDescent="0.3"/>
    <row r="110" s="71" customFormat="1" x14ac:dyDescent="0.3"/>
    <row r="111" s="71" customFormat="1" x14ac:dyDescent="0.3"/>
    <row r="112" s="71" customFormat="1" x14ac:dyDescent="0.3"/>
    <row r="113" s="71" customFormat="1" x14ac:dyDescent="0.3"/>
    <row r="114" s="71" customFormat="1" x14ac:dyDescent="0.3"/>
    <row r="115" s="71" customFormat="1" x14ac:dyDescent="0.3"/>
    <row r="116" s="71" customFormat="1" x14ac:dyDescent="0.3"/>
    <row r="117" s="71" customFormat="1" x14ac:dyDescent="0.3"/>
    <row r="118" s="71" customFormat="1" x14ac:dyDescent="0.3"/>
    <row r="119" s="71" customFormat="1" x14ac:dyDescent="0.3"/>
    <row r="120" s="71" customFormat="1" x14ac:dyDescent="0.3"/>
    <row r="121" s="71" customFormat="1" x14ac:dyDescent="0.3"/>
    <row r="122" s="71" customFormat="1" x14ac:dyDescent="0.3"/>
    <row r="123" s="71" customFormat="1" x14ac:dyDescent="0.3"/>
    <row r="124" s="71" customFormat="1" x14ac:dyDescent="0.3"/>
    <row r="125" s="71" customFormat="1" x14ac:dyDescent="0.3"/>
    <row r="126" s="71" customFormat="1" x14ac:dyDescent="0.3"/>
    <row r="127" s="71" customFormat="1" x14ac:dyDescent="0.3"/>
    <row r="128" s="71" customFormat="1" x14ac:dyDescent="0.3"/>
    <row r="129" s="71" customFormat="1" x14ac:dyDescent="0.3"/>
    <row r="130" s="71" customFormat="1" x14ac:dyDescent="0.3"/>
    <row r="131" s="71" customFormat="1" x14ac:dyDescent="0.3"/>
    <row r="132" s="71" customFormat="1" x14ac:dyDescent="0.3"/>
    <row r="133" s="71" customFormat="1" x14ac:dyDescent="0.3"/>
    <row r="134" s="71" customFormat="1" x14ac:dyDescent="0.3"/>
    <row r="135" s="71" customFormat="1" x14ac:dyDescent="0.3"/>
    <row r="136" s="71" customFormat="1" x14ac:dyDescent="0.3"/>
    <row r="137" s="71" customFormat="1" x14ac:dyDescent="0.3"/>
    <row r="138" s="71" customFormat="1" x14ac:dyDescent="0.3"/>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E32" sqref="E32"/>
    </sheetView>
  </sheetViews>
  <sheetFormatPr defaultRowHeight="14.25" x14ac:dyDescent="0.2"/>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E94"/>
  <sheetViews>
    <sheetView topLeftCell="J1" workbookViewId="0">
      <pane ySplit="3" topLeftCell="A4" activePane="bottomLeft" state="frozen"/>
      <selection pane="bottomLeft" activeCell="R15" sqref="R15"/>
    </sheetView>
  </sheetViews>
  <sheetFormatPr defaultColWidth="8.5" defaultRowHeight="17.25" x14ac:dyDescent="0.2"/>
  <cols>
    <col min="1" max="1" width="8.5" style="7"/>
    <col min="2" max="2" width="5" style="7" bestFit="1" customWidth="1"/>
    <col min="3" max="3" width="19.125" style="7" bestFit="1" customWidth="1"/>
    <col min="4" max="4" width="9.875" style="8" bestFit="1" customWidth="1"/>
    <col min="5" max="5" width="8.375" style="9" bestFit="1" customWidth="1"/>
    <col min="6" max="6" width="8.375" style="10" bestFit="1" customWidth="1"/>
    <col min="7" max="7" width="92.375" style="11" bestFit="1" customWidth="1"/>
    <col min="8" max="8" width="8.5" style="7"/>
    <col min="9" max="9" width="9.5" style="12" bestFit="1" customWidth="1"/>
    <col min="10" max="10" width="16.375" style="12" bestFit="1" customWidth="1"/>
    <col min="11" max="11" width="16.375" style="12" customWidth="1"/>
    <col min="12" max="12" width="5.5" style="7" bestFit="1" customWidth="1"/>
    <col min="13" max="13" width="37.25" style="7" bestFit="1" customWidth="1"/>
    <col min="14" max="14" width="41.5" style="7" customWidth="1"/>
    <col min="15" max="15" width="14.5" style="7" bestFit="1" customWidth="1"/>
    <col min="16" max="16" width="20.75" style="7" bestFit="1" customWidth="1"/>
    <col min="17" max="18" width="14.5" style="7" bestFit="1" customWidth="1"/>
    <col min="19" max="19" width="12.5" style="7" bestFit="1" customWidth="1"/>
    <col min="20" max="20" width="15.5" style="7" bestFit="1" customWidth="1"/>
    <col min="21" max="24" width="9.5" style="7" bestFit="1" customWidth="1"/>
    <col min="25" max="25" width="10.5" style="7" bestFit="1" customWidth="1"/>
    <col min="26" max="31" width="9.5" style="7" bestFit="1" customWidth="1"/>
    <col min="32" max="16384" width="8.5" style="7"/>
  </cols>
  <sheetData>
    <row r="1" spans="2:31" ht="18" thickBot="1" x14ac:dyDescent="0.25"/>
    <row r="2" spans="2:31" x14ac:dyDescent="0.2">
      <c r="I2" s="13"/>
      <c r="J2" s="13"/>
      <c r="K2" s="13"/>
      <c r="L2" s="13"/>
      <c r="M2" s="14"/>
      <c r="N2" s="15" t="s">
        <v>27</v>
      </c>
    </row>
    <row r="3" spans="2:31" ht="18" x14ac:dyDescent="0.2">
      <c r="B3" s="16" t="s">
        <v>28</v>
      </c>
      <c r="C3" s="16" t="s">
        <v>29</v>
      </c>
      <c r="D3" s="16" t="s">
        <v>30</v>
      </c>
      <c r="E3" s="16" t="s">
        <v>31</v>
      </c>
      <c r="F3" s="16" t="s">
        <v>32</v>
      </c>
      <c r="G3" s="17" t="s">
        <v>33</v>
      </c>
      <c r="I3" s="18" t="s">
        <v>34</v>
      </c>
      <c r="J3" s="18" t="s">
        <v>35</v>
      </c>
      <c r="K3" s="19" t="s">
        <v>36</v>
      </c>
      <c r="L3" s="20" t="s">
        <v>37</v>
      </c>
      <c r="M3" s="20" t="s">
        <v>38</v>
      </c>
      <c r="N3" s="20" t="s">
        <v>38</v>
      </c>
      <c r="O3" s="20" t="s">
        <v>38</v>
      </c>
      <c r="P3" s="20" t="s">
        <v>38</v>
      </c>
      <c r="Q3" s="20" t="s">
        <v>38</v>
      </c>
      <c r="R3" s="20" t="s">
        <v>38</v>
      </c>
      <c r="S3" s="20" t="s">
        <v>38</v>
      </c>
      <c r="T3" s="20" t="s">
        <v>38</v>
      </c>
      <c r="U3" s="20" t="s">
        <v>38</v>
      </c>
      <c r="V3" s="20" t="s">
        <v>38</v>
      </c>
      <c r="W3" s="20" t="s">
        <v>38</v>
      </c>
      <c r="X3" s="20" t="s">
        <v>38</v>
      </c>
      <c r="Y3" s="20" t="s">
        <v>38</v>
      </c>
      <c r="Z3" s="20" t="s">
        <v>38</v>
      </c>
      <c r="AA3" s="20" t="s">
        <v>38</v>
      </c>
      <c r="AB3" s="20" t="s">
        <v>38</v>
      </c>
      <c r="AC3" s="20" t="s">
        <v>38</v>
      </c>
      <c r="AD3" s="20" t="s">
        <v>38</v>
      </c>
      <c r="AE3" s="20" t="s">
        <v>38</v>
      </c>
    </row>
    <row r="4" spans="2:31" x14ac:dyDescent="0.2">
      <c r="B4" s="21">
        <v>1</v>
      </c>
      <c r="C4" s="21" t="s">
        <v>39</v>
      </c>
      <c r="D4" s="22" t="s">
        <v>40</v>
      </c>
      <c r="E4" s="23">
        <v>0</v>
      </c>
      <c r="F4" s="24" t="s">
        <v>41</v>
      </c>
      <c r="G4" s="25"/>
      <c r="I4" s="92" t="s">
        <v>4</v>
      </c>
      <c r="J4" s="92" t="s">
        <v>4</v>
      </c>
      <c r="K4" s="26"/>
      <c r="L4" s="27" t="s">
        <v>42</v>
      </c>
      <c r="M4" s="28" t="s">
        <v>43</v>
      </c>
      <c r="N4" s="29" t="s">
        <v>44</v>
      </c>
      <c r="O4" s="28" t="s">
        <v>45</v>
      </c>
      <c r="P4" s="28" t="s">
        <v>46</v>
      </c>
      <c r="Q4" s="28" t="s">
        <v>47</v>
      </c>
      <c r="R4" s="28" t="s">
        <v>48</v>
      </c>
      <c r="S4" s="28" t="s">
        <v>49</v>
      </c>
      <c r="T4" s="28" t="s">
        <v>50</v>
      </c>
      <c r="U4" s="28" t="s">
        <v>51</v>
      </c>
      <c r="V4" s="28" t="s">
        <v>52</v>
      </c>
      <c r="W4" s="28" t="s">
        <v>53</v>
      </c>
      <c r="X4" s="28" t="s">
        <v>54</v>
      </c>
      <c r="Y4" s="28" t="s">
        <v>55</v>
      </c>
      <c r="Z4" s="28"/>
      <c r="AA4" s="28"/>
      <c r="AB4" s="28"/>
      <c r="AC4" s="28"/>
      <c r="AD4" s="28"/>
      <c r="AE4" s="28"/>
    </row>
    <row r="5" spans="2:31" x14ac:dyDescent="0.2">
      <c r="B5" s="21">
        <v>2</v>
      </c>
      <c r="C5" s="21" t="s">
        <v>56</v>
      </c>
      <c r="D5" s="22" t="s">
        <v>57</v>
      </c>
      <c r="E5" s="23">
        <v>9</v>
      </c>
      <c r="F5" s="24" t="s">
        <v>41</v>
      </c>
      <c r="G5" s="25"/>
      <c r="I5" s="92"/>
      <c r="J5" s="92"/>
      <c r="K5" s="26"/>
      <c r="L5" s="27" t="s">
        <v>58</v>
      </c>
      <c r="M5" s="28"/>
      <c r="N5" s="28"/>
      <c r="O5" s="28"/>
      <c r="P5" s="28"/>
      <c r="Q5" s="28"/>
      <c r="R5" s="28"/>
      <c r="S5" s="28"/>
      <c r="T5" s="28"/>
      <c r="U5" s="28"/>
      <c r="V5" s="28"/>
      <c r="W5" s="28"/>
      <c r="X5" s="28"/>
      <c r="Y5" s="28"/>
      <c r="Z5" s="28"/>
      <c r="AA5" s="28"/>
      <c r="AB5" s="28"/>
      <c r="AC5" s="28"/>
      <c r="AD5" s="28"/>
      <c r="AE5" s="28"/>
    </row>
    <row r="6" spans="2:31" x14ac:dyDescent="0.2">
      <c r="B6" s="21">
        <v>3</v>
      </c>
      <c r="C6" s="21" t="s">
        <v>59</v>
      </c>
      <c r="D6" s="22" t="s">
        <v>60</v>
      </c>
      <c r="E6" s="23">
        <v>25</v>
      </c>
      <c r="F6" s="24" t="s">
        <v>41</v>
      </c>
      <c r="G6" s="25"/>
      <c r="I6" s="92"/>
      <c r="J6" s="92"/>
      <c r="K6" s="26"/>
      <c r="L6" s="27" t="s">
        <v>61</v>
      </c>
      <c r="M6" s="30" t="s">
        <v>62</v>
      </c>
      <c r="N6" s="28"/>
      <c r="O6" s="28"/>
      <c r="P6" s="28"/>
      <c r="Q6" s="28"/>
      <c r="R6" s="28"/>
      <c r="S6" s="28"/>
      <c r="T6" s="28"/>
      <c r="U6" s="28"/>
      <c r="V6" s="28"/>
      <c r="W6" s="28"/>
      <c r="X6" s="28"/>
      <c r="Y6" s="28"/>
      <c r="Z6" s="28"/>
      <c r="AA6" s="28"/>
      <c r="AB6" s="28"/>
      <c r="AC6" s="28"/>
      <c r="AD6" s="28"/>
      <c r="AE6" s="28"/>
    </row>
    <row r="7" spans="2:31" x14ac:dyDescent="0.2">
      <c r="B7" s="21">
        <v>4</v>
      </c>
      <c r="C7" s="21" t="s">
        <v>63</v>
      </c>
      <c r="D7" s="22" t="s">
        <v>64</v>
      </c>
      <c r="E7" s="23">
        <v>0</v>
      </c>
      <c r="F7" s="24" t="s">
        <v>41</v>
      </c>
      <c r="G7" s="25"/>
      <c r="I7" s="92"/>
      <c r="J7" s="92"/>
      <c r="K7" s="26"/>
      <c r="L7" s="27" t="s">
        <v>65</v>
      </c>
      <c r="M7" s="28"/>
      <c r="N7" s="28"/>
      <c r="O7" s="28"/>
      <c r="P7" s="28"/>
      <c r="Q7" s="28"/>
      <c r="R7" s="28"/>
      <c r="S7" s="28"/>
      <c r="T7" s="28"/>
      <c r="U7" s="28"/>
      <c r="V7" s="28"/>
      <c r="W7" s="28"/>
      <c r="X7" s="28"/>
      <c r="Y7" s="28"/>
      <c r="Z7" s="28"/>
      <c r="AA7" s="28"/>
      <c r="AB7" s="28"/>
      <c r="AC7" s="28"/>
      <c r="AD7" s="28"/>
      <c r="AE7" s="28"/>
    </row>
    <row r="8" spans="2:31" x14ac:dyDescent="0.2">
      <c r="B8" s="21">
        <v>5</v>
      </c>
      <c r="C8" s="21" t="s">
        <v>66</v>
      </c>
      <c r="D8" s="22" t="s">
        <v>64</v>
      </c>
      <c r="E8" s="23">
        <v>0</v>
      </c>
      <c r="F8" s="24" t="s">
        <v>41</v>
      </c>
      <c r="G8" s="25"/>
      <c r="I8" s="92"/>
      <c r="J8" s="92"/>
      <c r="K8" s="26"/>
      <c r="L8" s="27" t="s">
        <v>67</v>
      </c>
      <c r="M8" s="28" t="s">
        <v>68</v>
      </c>
      <c r="N8" s="28" t="s">
        <v>69</v>
      </c>
      <c r="O8" s="28"/>
      <c r="P8" s="28" t="s">
        <v>70</v>
      </c>
      <c r="Q8" s="28" t="s">
        <v>71</v>
      </c>
      <c r="R8" s="28" t="s">
        <v>72</v>
      </c>
      <c r="S8" s="28" t="s">
        <v>73</v>
      </c>
      <c r="T8" s="28" t="s">
        <v>74</v>
      </c>
      <c r="U8" s="28" t="s">
        <v>75</v>
      </c>
      <c r="V8" s="28" t="s">
        <v>76</v>
      </c>
      <c r="W8" s="28"/>
      <c r="X8" s="28"/>
      <c r="Y8" s="28"/>
      <c r="Z8" s="28"/>
      <c r="AA8" s="28"/>
      <c r="AB8" s="28"/>
      <c r="AC8" s="28"/>
      <c r="AD8" s="28"/>
      <c r="AE8" s="28"/>
    </row>
    <row r="9" spans="2:31" x14ac:dyDescent="0.2">
      <c r="B9" s="21">
        <v>6</v>
      </c>
      <c r="C9" s="21" t="s">
        <v>77</v>
      </c>
      <c r="D9" s="22" t="s">
        <v>78</v>
      </c>
      <c r="E9" s="23">
        <v>32</v>
      </c>
      <c r="F9" s="24" t="s">
        <v>79</v>
      </c>
      <c r="G9" s="25" t="s">
        <v>80</v>
      </c>
      <c r="I9" s="92"/>
      <c r="J9" s="92"/>
      <c r="K9" s="26"/>
      <c r="L9" s="27" t="s">
        <v>81</v>
      </c>
      <c r="M9" s="28" t="s">
        <v>82</v>
      </c>
      <c r="N9" s="30" t="s">
        <v>83</v>
      </c>
      <c r="O9" s="28"/>
      <c r="P9" s="28"/>
      <c r="Q9" s="28"/>
      <c r="R9" s="28"/>
      <c r="S9" s="28"/>
      <c r="T9" s="28"/>
      <c r="U9" s="28"/>
      <c r="V9" s="28"/>
      <c r="W9" s="28"/>
      <c r="X9" s="28"/>
      <c r="Y9" s="28"/>
      <c r="Z9" s="28"/>
      <c r="AA9" s="28"/>
      <c r="AB9" s="28"/>
      <c r="AC9" s="28"/>
      <c r="AD9" s="28"/>
      <c r="AE9" s="28"/>
    </row>
    <row r="10" spans="2:31" x14ac:dyDescent="0.2">
      <c r="B10" s="21">
        <v>7</v>
      </c>
      <c r="C10" s="21" t="s">
        <v>84</v>
      </c>
      <c r="D10" s="22" t="s">
        <v>85</v>
      </c>
      <c r="E10" s="23">
        <v>14</v>
      </c>
      <c r="F10" s="24" t="s">
        <v>79</v>
      </c>
      <c r="G10" s="25" t="s">
        <v>86</v>
      </c>
      <c r="I10" s="92"/>
      <c r="J10" s="92"/>
      <c r="K10" s="26"/>
      <c r="L10" s="27" t="s">
        <v>87</v>
      </c>
      <c r="M10" s="28" t="s">
        <v>88</v>
      </c>
      <c r="N10" s="30" t="s">
        <v>89</v>
      </c>
      <c r="Q10" s="28"/>
      <c r="U10" s="28"/>
      <c r="V10" s="28"/>
      <c r="W10" s="28"/>
      <c r="X10" s="28"/>
      <c r="Y10" s="28"/>
      <c r="Z10" s="28"/>
      <c r="AA10" s="28"/>
      <c r="AB10" s="28"/>
      <c r="AC10" s="28"/>
      <c r="AD10" s="28"/>
      <c r="AE10" s="28"/>
    </row>
    <row r="11" spans="2:31" x14ac:dyDescent="0.2">
      <c r="B11" s="21">
        <v>8</v>
      </c>
      <c r="C11" s="21" t="s">
        <v>90</v>
      </c>
      <c r="D11" s="22" t="s">
        <v>91</v>
      </c>
      <c r="E11" s="23">
        <v>42</v>
      </c>
      <c r="F11" s="24" t="s">
        <v>79</v>
      </c>
      <c r="G11" s="25" t="s">
        <v>92</v>
      </c>
      <c r="I11" s="92"/>
      <c r="J11" s="92"/>
      <c r="K11" s="26"/>
      <c r="L11" s="27" t="s">
        <v>93</v>
      </c>
      <c r="M11" s="28" t="s">
        <v>94</v>
      </c>
      <c r="N11" s="28" t="s">
        <v>95</v>
      </c>
      <c r="O11" s="28" t="s">
        <v>96</v>
      </c>
      <c r="P11" s="28" t="s">
        <v>97</v>
      </c>
      <c r="Q11" s="28"/>
      <c r="R11" s="28"/>
      <c r="S11" s="28"/>
      <c r="T11" s="28"/>
      <c r="U11" s="28"/>
      <c r="V11" s="28"/>
      <c r="W11" s="28"/>
      <c r="X11" s="28"/>
      <c r="Y11" s="28"/>
      <c r="Z11" s="28"/>
      <c r="AA11" s="28"/>
      <c r="AB11" s="28"/>
      <c r="AC11" s="28"/>
      <c r="AD11" s="28"/>
      <c r="AE11" s="28"/>
    </row>
    <row r="12" spans="2:31" x14ac:dyDescent="0.2">
      <c r="B12" s="21">
        <v>9</v>
      </c>
      <c r="C12" s="21" t="s">
        <v>98</v>
      </c>
      <c r="D12" s="22" t="s">
        <v>99</v>
      </c>
      <c r="E12" s="23">
        <v>7</v>
      </c>
      <c r="F12" s="24" t="s">
        <v>41</v>
      </c>
      <c r="G12" s="25"/>
      <c r="I12" s="92"/>
      <c r="J12" s="92"/>
      <c r="K12" s="26"/>
      <c r="L12" s="27" t="s">
        <v>100</v>
      </c>
      <c r="M12" s="28" t="s">
        <v>101</v>
      </c>
      <c r="N12" s="28" t="s">
        <v>102</v>
      </c>
      <c r="O12" s="28" t="s">
        <v>103</v>
      </c>
      <c r="P12" s="28"/>
      <c r="Q12" s="28"/>
      <c r="R12" s="28"/>
      <c r="S12" s="28"/>
      <c r="T12" s="28"/>
      <c r="U12" s="28"/>
      <c r="V12" s="28"/>
      <c r="W12" s="28"/>
      <c r="X12" s="28"/>
      <c r="Y12" s="28"/>
      <c r="Z12" s="28"/>
      <c r="AA12" s="28"/>
      <c r="AB12" s="28"/>
      <c r="AC12" s="28"/>
      <c r="AD12" s="28"/>
      <c r="AE12" s="28"/>
    </row>
    <row r="13" spans="2:31" x14ac:dyDescent="0.2">
      <c r="B13" s="21">
        <v>10</v>
      </c>
      <c r="C13" s="21" t="s">
        <v>96</v>
      </c>
      <c r="D13" s="22" t="s">
        <v>99</v>
      </c>
      <c r="E13" s="23">
        <v>7</v>
      </c>
      <c r="F13" s="24" t="s">
        <v>41</v>
      </c>
      <c r="G13" s="25"/>
      <c r="I13" s="92"/>
      <c r="J13" s="92"/>
      <c r="K13" s="26"/>
      <c r="L13" s="27" t="s">
        <v>104</v>
      </c>
      <c r="M13" s="28" t="s">
        <v>105</v>
      </c>
      <c r="N13" s="28" t="s">
        <v>106</v>
      </c>
      <c r="O13" s="28" t="s">
        <v>107</v>
      </c>
      <c r="P13" s="28" t="s">
        <v>108</v>
      </c>
      <c r="Q13" s="28" t="s">
        <v>109</v>
      </c>
      <c r="R13" s="28"/>
      <c r="S13" s="28"/>
      <c r="T13" s="28"/>
      <c r="U13" s="28"/>
      <c r="V13" s="28"/>
      <c r="W13" s="28"/>
      <c r="X13" s="28"/>
      <c r="Y13" s="28"/>
      <c r="Z13" s="28"/>
      <c r="AA13" s="28"/>
      <c r="AB13" s="28"/>
      <c r="AC13" s="28"/>
      <c r="AD13" s="28"/>
      <c r="AE13" s="28"/>
    </row>
    <row r="14" spans="2:31" x14ac:dyDescent="0.2">
      <c r="B14" s="21">
        <v>11</v>
      </c>
      <c r="C14" s="21" t="s">
        <v>97</v>
      </c>
      <c r="D14" s="22" t="s">
        <v>99</v>
      </c>
      <c r="E14" s="23">
        <v>7</v>
      </c>
      <c r="F14" s="24" t="s">
        <v>41</v>
      </c>
      <c r="G14" s="25"/>
      <c r="I14" s="92"/>
      <c r="J14" s="92"/>
      <c r="K14" s="26"/>
      <c r="L14" s="27" t="s">
        <v>110</v>
      </c>
      <c r="M14" s="30" t="s">
        <v>111</v>
      </c>
      <c r="N14" s="28"/>
      <c r="O14" s="28"/>
      <c r="P14" s="28"/>
      <c r="Q14" s="28"/>
      <c r="R14" s="28"/>
      <c r="S14" s="28"/>
      <c r="T14" s="28"/>
      <c r="U14" s="28"/>
      <c r="V14" s="28"/>
      <c r="W14" s="28"/>
      <c r="X14" s="28"/>
      <c r="Y14" s="28"/>
      <c r="Z14" s="28"/>
      <c r="AA14" s="28"/>
      <c r="AB14" s="28"/>
      <c r="AC14" s="28"/>
      <c r="AD14" s="28"/>
      <c r="AE14" s="28"/>
    </row>
    <row r="15" spans="2:31" x14ac:dyDescent="0.2">
      <c r="B15" s="21">
        <v>12</v>
      </c>
      <c r="C15" s="21" t="s">
        <v>71</v>
      </c>
      <c r="D15" s="22" t="s">
        <v>112</v>
      </c>
      <c r="E15" s="23">
        <v>5</v>
      </c>
      <c r="F15" s="24" t="s">
        <v>41</v>
      </c>
      <c r="G15" s="25"/>
      <c r="I15" s="92"/>
      <c r="J15" s="92"/>
      <c r="K15" s="26"/>
      <c r="L15" s="27" t="s">
        <v>113</v>
      </c>
      <c r="M15" s="28"/>
      <c r="N15" s="28"/>
      <c r="O15" s="28"/>
      <c r="P15" s="28"/>
      <c r="Q15" s="28"/>
      <c r="R15" s="28"/>
      <c r="S15" s="28"/>
      <c r="T15" s="28"/>
      <c r="U15" s="28"/>
      <c r="V15" s="28"/>
      <c r="W15" s="28"/>
      <c r="X15" s="28"/>
      <c r="Y15" s="28"/>
      <c r="Z15" s="28"/>
      <c r="AA15" s="28"/>
      <c r="AB15" s="28"/>
      <c r="AC15" s="28"/>
      <c r="AD15" s="28"/>
      <c r="AE15" s="28"/>
    </row>
    <row r="16" spans="2:31" ht="18" thickBot="1" x14ac:dyDescent="0.25">
      <c r="B16" s="21">
        <v>13</v>
      </c>
      <c r="C16" s="21" t="s">
        <v>114</v>
      </c>
      <c r="D16" s="22" t="s">
        <v>112</v>
      </c>
      <c r="E16" s="23">
        <v>5</v>
      </c>
      <c r="F16" s="24" t="s">
        <v>41</v>
      </c>
      <c r="G16" s="25"/>
      <c r="I16" s="92"/>
      <c r="J16" s="92"/>
      <c r="K16" s="26"/>
      <c r="L16" s="27" t="s">
        <v>115</v>
      </c>
      <c r="M16" s="31"/>
      <c r="N16" s="31"/>
      <c r="O16" s="31"/>
      <c r="P16" s="31"/>
      <c r="Q16" s="31"/>
      <c r="R16" s="28"/>
      <c r="S16" s="28"/>
      <c r="T16" s="28"/>
      <c r="U16" s="28"/>
      <c r="V16" s="28"/>
      <c r="W16" s="28"/>
      <c r="X16" s="28"/>
      <c r="Y16" s="28"/>
      <c r="Z16" s="28"/>
      <c r="AA16" s="28"/>
      <c r="AB16" s="28"/>
      <c r="AC16" s="28"/>
      <c r="AD16" s="28"/>
      <c r="AE16" s="28"/>
    </row>
    <row r="17" spans="2:31" ht="18" thickBot="1" x14ac:dyDescent="0.25">
      <c r="B17" s="21">
        <v>14</v>
      </c>
      <c r="C17" s="21" t="s">
        <v>116</v>
      </c>
      <c r="D17" s="22" t="s">
        <v>112</v>
      </c>
      <c r="E17" s="23">
        <v>5</v>
      </c>
      <c r="F17" s="24" t="s">
        <v>41</v>
      </c>
      <c r="G17" s="25"/>
      <c r="I17" s="92"/>
      <c r="J17" s="92"/>
      <c r="K17" s="26"/>
      <c r="L17" s="32" t="s">
        <v>117</v>
      </c>
      <c r="M17" s="33" t="s">
        <v>118</v>
      </c>
      <c r="N17" s="34" t="s">
        <v>119</v>
      </c>
      <c r="O17" s="35" t="s">
        <v>120</v>
      </c>
      <c r="P17" s="36" t="s">
        <v>121</v>
      </c>
      <c r="Q17" s="37" t="s">
        <v>122</v>
      </c>
      <c r="U17" s="28"/>
      <c r="V17" s="28"/>
      <c r="W17" s="28"/>
      <c r="X17" s="28"/>
      <c r="Y17" s="28"/>
      <c r="Z17" s="28"/>
      <c r="AA17" s="28"/>
      <c r="AB17" s="28"/>
      <c r="AC17" s="28"/>
      <c r="AD17" s="28"/>
      <c r="AE17" s="28"/>
    </row>
    <row r="18" spans="2:31" x14ac:dyDescent="0.2">
      <c r="B18" s="21">
        <v>15</v>
      </c>
      <c r="C18" s="21" t="s">
        <v>123</v>
      </c>
      <c r="D18" s="22" t="s">
        <v>112</v>
      </c>
      <c r="E18" s="23">
        <v>5</v>
      </c>
      <c r="F18" s="24" t="s">
        <v>41</v>
      </c>
      <c r="G18" s="25"/>
      <c r="I18" s="92"/>
      <c r="J18" s="92"/>
      <c r="K18" s="26"/>
      <c r="L18" s="27" t="s">
        <v>124</v>
      </c>
      <c r="M18" s="38" t="s">
        <v>125</v>
      </c>
      <c r="N18" s="38" t="s">
        <v>126</v>
      </c>
      <c r="O18" s="38"/>
      <c r="P18" s="38"/>
      <c r="Q18" s="38"/>
      <c r="R18" s="28"/>
      <c r="S18" s="28"/>
      <c r="T18" s="28"/>
      <c r="U18" s="28"/>
      <c r="V18" s="28"/>
      <c r="W18" s="28"/>
      <c r="X18" s="28"/>
      <c r="Y18" s="28"/>
      <c r="Z18" s="28"/>
      <c r="AA18" s="28"/>
      <c r="AB18" s="28"/>
      <c r="AC18" s="28"/>
      <c r="AD18" s="28"/>
      <c r="AE18" s="28"/>
    </row>
    <row r="19" spans="2:31" x14ac:dyDescent="0.2">
      <c r="B19" s="21">
        <v>16</v>
      </c>
      <c r="C19" s="21" t="s">
        <v>127</v>
      </c>
      <c r="D19" s="22" t="s">
        <v>64</v>
      </c>
      <c r="E19" s="23">
        <v>0</v>
      </c>
      <c r="F19" s="24" t="s">
        <v>41</v>
      </c>
      <c r="G19" s="25"/>
      <c r="I19" s="92"/>
      <c r="J19" s="92"/>
      <c r="K19" s="26"/>
      <c r="L19" s="27" t="s">
        <v>128</v>
      </c>
      <c r="M19" s="28"/>
      <c r="N19" s="28"/>
      <c r="O19" s="28"/>
      <c r="P19" s="28"/>
      <c r="Q19" s="28"/>
      <c r="R19" s="28"/>
      <c r="S19" s="28"/>
      <c r="T19" s="28"/>
      <c r="U19" s="28"/>
      <c r="V19" s="28"/>
      <c r="W19" s="28"/>
      <c r="X19" s="28"/>
      <c r="Y19" s="28"/>
      <c r="Z19" s="28"/>
      <c r="AA19" s="28"/>
      <c r="AB19" s="28"/>
      <c r="AC19" s="28"/>
      <c r="AD19" s="28"/>
      <c r="AE19" s="28"/>
    </row>
    <row r="20" spans="2:31" x14ac:dyDescent="0.2">
      <c r="B20" s="21">
        <v>17</v>
      </c>
      <c r="C20" s="21" t="s">
        <v>129</v>
      </c>
      <c r="D20" s="22" t="s">
        <v>64</v>
      </c>
      <c r="E20" s="23">
        <v>0</v>
      </c>
      <c r="F20" s="24" t="s">
        <v>41</v>
      </c>
      <c r="G20" s="25"/>
      <c r="I20" s="92"/>
      <c r="J20" s="92"/>
      <c r="K20" s="26"/>
      <c r="L20" s="27" t="s">
        <v>130</v>
      </c>
      <c r="M20" s="28" t="s">
        <v>131</v>
      </c>
      <c r="N20" s="28"/>
      <c r="O20" s="28"/>
      <c r="P20" s="28"/>
      <c r="Q20" s="28"/>
      <c r="R20" s="28"/>
      <c r="S20" s="28"/>
      <c r="T20" s="28"/>
      <c r="U20" s="28"/>
      <c r="V20" s="28"/>
      <c r="W20" s="28"/>
      <c r="X20" s="28"/>
      <c r="Y20" s="28"/>
      <c r="Z20" s="28"/>
      <c r="AA20" s="28"/>
      <c r="AB20" s="28"/>
      <c r="AC20" s="28"/>
      <c r="AD20" s="28"/>
      <c r="AE20" s="28"/>
    </row>
    <row r="21" spans="2:31" x14ac:dyDescent="0.2">
      <c r="B21" s="21">
        <v>18</v>
      </c>
      <c r="C21" s="21" t="s">
        <v>132</v>
      </c>
      <c r="D21" s="22" t="s">
        <v>133</v>
      </c>
      <c r="E21" s="23">
        <v>50</v>
      </c>
      <c r="F21" s="24" t="s">
        <v>41</v>
      </c>
      <c r="G21" s="25"/>
      <c r="I21" s="92"/>
      <c r="J21" s="92"/>
      <c r="K21" s="26"/>
      <c r="L21" s="27" t="s">
        <v>134</v>
      </c>
      <c r="M21" s="28" t="s">
        <v>135</v>
      </c>
      <c r="N21" s="28" t="s">
        <v>136</v>
      </c>
      <c r="O21" s="28"/>
      <c r="P21" s="28"/>
      <c r="Q21" s="28"/>
      <c r="R21" s="28"/>
      <c r="S21" s="28"/>
      <c r="T21" s="28"/>
      <c r="U21" s="28"/>
      <c r="V21" s="28"/>
      <c r="W21" s="28"/>
      <c r="X21" s="28"/>
      <c r="Y21" s="28"/>
      <c r="Z21" s="28"/>
      <c r="AA21" s="28"/>
      <c r="AB21" s="28"/>
      <c r="AC21" s="28"/>
      <c r="AD21" s="28"/>
      <c r="AE21" s="28"/>
    </row>
    <row r="22" spans="2:31" x14ac:dyDescent="0.2">
      <c r="B22" s="21">
        <v>19</v>
      </c>
      <c r="C22" s="21" t="s">
        <v>137</v>
      </c>
      <c r="D22" s="22" t="s">
        <v>138</v>
      </c>
      <c r="E22" s="23">
        <v>52</v>
      </c>
      <c r="F22" s="24" t="s">
        <v>79</v>
      </c>
      <c r="G22" s="25" t="s">
        <v>139</v>
      </c>
      <c r="I22" s="92"/>
      <c r="J22" s="92"/>
      <c r="K22" s="26"/>
      <c r="L22" s="27" t="s">
        <v>140</v>
      </c>
      <c r="O22" s="28"/>
      <c r="P22" s="28"/>
      <c r="Q22" s="28"/>
      <c r="R22" s="28"/>
      <c r="S22" s="28"/>
      <c r="T22" s="28"/>
      <c r="U22" s="28"/>
      <c r="V22" s="28"/>
      <c r="W22" s="28"/>
      <c r="X22" s="28"/>
      <c r="Y22" s="28"/>
      <c r="Z22" s="28"/>
      <c r="AA22" s="28"/>
      <c r="AB22" s="28"/>
      <c r="AC22" s="28"/>
      <c r="AD22" s="28"/>
      <c r="AE22" s="28"/>
    </row>
    <row r="23" spans="2:31" x14ac:dyDescent="0.2">
      <c r="B23" s="21">
        <v>20</v>
      </c>
      <c r="C23" s="21" t="s">
        <v>141</v>
      </c>
      <c r="D23" s="22" t="s">
        <v>64</v>
      </c>
      <c r="E23" s="23">
        <v>0</v>
      </c>
      <c r="F23" s="24" t="s">
        <v>41</v>
      </c>
      <c r="G23" s="25"/>
      <c r="I23" s="92"/>
      <c r="J23" s="92"/>
      <c r="K23" s="26"/>
      <c r="L23" s="27" t="s">
        <v>142</v>
      </c>
      <c r="M23" s="28"/>
      <c r="N23" s="28"/>
      <c r="O23" s="28"/>
      <c r="P23" s="28"/>
      <c r="Q23" s="28"/>
      <c r="R23" s="28"/>
      <c r="S23" s="28"/>
      <c r="T23" s="28"/>
      <c r="U23" s="28"/>
      <c r="V23" s="28"/>
      <c r="W23" s="28"/>
      <c r="X23" s="28"/>
      <c r="Y23" s="28"/>
      <c r="Z23" s="28"/>
      <c r="AA23" s="28"/>
      <c r="AB23" s="28"/>
      <c r="AC23" s="28"/>
      <c r="AD23" s="28"/>
      <c r="AE23" s="28"/>
    </row>
    <row r="24" spans="2:31" x14ac:dyDescent="0.2">
      <c r="B24" s="21">
        <v>21</v>
      </c>
      <c r="C24" s="21" t="s">
        <v>143</v>
      </c>
      <c r="D24" s="22" t="s">
        <v>144</v>
      </c>
      <c r="E24" s="23">
        <v>6</v>
      </c>
      <c r="F24" s="24" t="s">
        <v>79</v>
      </c>
      <c r="G24" s="25" t="s">
        <v>145</v>
      </c>
      <c r="I24" s="92"/>
      <c r="J24" s="92"/>
      <c r="K24" s="26"/>
      <c r="L24" s="27" t="s">
        <v>146</v>
      </c>
      <c r="M24" s="28" t="s">
        <v>147</v>
      </c>
      <c r="N24" s="28"/>
      <c r="O24" s="28"/>
      <c r="P24" s="28"/>
      <c r="Q24" s="28"/>
      <c r="R24" s="28"/>
      <c r="S24" s="28"/>
      <c r="T24" s="28"/>
      <c r="U24" s="28"/>
      <c r="V24" s="28"/>
      <c r="W24" s="28"/>
      <c r="X24" s="28"/>
      <c r="Y24" s="28"/>
      <c r="Z24" s="28"/>
      <c r="AA24" s="28"/>
      <c r="AB24" s="28"/>
      <c r="AC24" s="28"/>
      <c r="AD24" s="28"/>
      <c r="AE24" s="28"/>
    </row>
    <row r="25" spans="2:31" x14ac:dyDescent="0.2">
      <c r="B25" s="21">
        <v>22</v>
      </c>
      <c r="C25" s="21" t="s">
        <v>148</v>
      </c>
      <c r="D25" s="22" t="s">
        <v>57</v>
      </c>
      <c r="E25" s="23">
        <v>9</v>
      </c>
      <c r="F25" s="24" t="s">
        <v>79</v>
      </c>
      <c r="G25" s="25" t="s">
        <v>149</v>
      </c>
      <c r="I25" s="92"/>
      <c r="J25" s="92"/>
      <c r="K25" s="26"/>
      <c r="L25" s="27" t="s">
        <v>150</v>
      </c>
      <c r="M25" s="29" t="s">
        <v>151</v>
      </c>
      <c r="N25" s="28" t="s">
        <v>152</v>
      </c>
      <c r="O25" s="28" t="s">
        <v>153</v>
      </c>
      <c r="P25" s="28"/>
      <c r="Q25" s="28"/>
      <c r="R25" s="28"/>
      <c r="S25" s="28"/>
      <c r="T25" s="28"/>
      <c r="U25" s="28"/>
      <c r="V25" s="28"/>
      <c r="W25" s="28"/>
      <c r="X25" s="28"/>
      <c r="Y25" s="28"/>
      <c r="Z25" s="28"/>
      <c r="AA25" s="28"/>
      <c r="AB25" s="28"/>
      <c r="AC25" s="28"/>
      <c r="AD25" s="28"/>
      <c r="AE25" s="28"/>
    </row>
    <row r="26" spans="2:31" ht="33" x14ac:dyDescent="0.2">
      <c r="B26" s="21">
        <v>23</v>
      </c>
      <c r="C26" s="21" t="s">
        <v>111</v>
      </c>
      <c r="D26" s="22" t="s">
        <v>154</v>
      </c>
      <c r="E26" s="23">
        <v>11</v>
      </c>
      <c r="F26" s="24" t="s">
        <v>79</v>
      </c>
      <c r="G26" s="25" t="s">
        <v>155</v>
      </c>
      <c r="I26" s="92"/>
      <c r="J26" s="92"/>
      <c r="K26" s="26"/>
      <c r="L26" s="27" t="s">
        <v>156</v>
      </c>
      <c r="M26" s="38" t="s">
        <v>157</v>
      </c>
      <c r="N26" s="31"/>
      <c r="O26" s="31"/>
      <c r="P26" s="28"/>
      <c r="Q26" s="28"/>
      <c r="R26" s="28"/>
      <c r="S26" s="28"/>
      <c r="T26" s="28"/>
      <c r="U26" s="28"/>
      <c r="V26" s="28"/>
      <c r="W26" s="28"/>
      <c r="X26" s="28"/>
      <c r="Y26" s="28"/>
      <c r="Z26" s="28"/>
      <c r="AA26" s="28"/>
      <c r="AB26" s="28"/>
      <c r="AC26" s="28"/>
      <c r="AD26" s="28"/>
      <c r="AE26" s="28"/>
    </row>
    <row r="27" spans="2:31" ht="18" thickBot="1" x14ac:dyDescent="0.25">
      <c r="B27" s="21">
        <v>24</v>
      </c>
      <c r="C27" s="21" t="s">
        <v>151</v>
      </c>
      <c r="D27" s="22" t="s">
        <v>158</v>
      </c>
      <c r="E27" s="23">
        <v>28</v>
      </c>
      <c r="F27" s="24" t="s">
        <v>79</v>
      </c>
      <c r="G27" s="25"/>
      <c r="I27" s="92"/>
      <c r="J27" s="92"/>
      <c r="K27" s="26"/>
      <c r="L27" s="32" t="s">
        <v>159</v>
      </c>
      <c r="P27" s="39"/>
      <c r="Q27" s="28"/>
      <c r="R27" s="28"/>
      <c r="S27" s="28"/>
      <c r="T27" s="28"/>
      <c r="U27" s="28"/>
      <c r="V27" s="28"/>
      <c r="W27" s="28"/>
      <c r="X27" s="28"/>
      <c r="Y27" s="28"/>
      <c r="Z27" s="28"/>
      <c r="AA27" s="28"/>
      <c r="AB27" s="28"/>
      <c r="AC27" s="28"/>
      <c r="AD27" s="28"/>
      <c r="AE27" s="28"/>
    </row>
    <row r="28" spans="2:31" x14ac:dyDescent="0.2">
      <c r="B28" s="21">
        <v>25</v>
      </c>
      <c r="C28" s="21" t="s">
        <v>160</v>
      </c>
      <c r="D28" s="22" t="s">
        <v>161</v>
      </c>
      <c r="E28" s="23">
        <v>40</v>
      </c>
      <c r="F28" s="24" t="s">
        <v>79</v>
      </c>
      <c r="G28" s="25" t="s">
        <v>162</v>
      </c>
      <c r="I28" s="92"/>
      <c r="J28" s="92"/>
      <c r="K28" s="26"/>
      <c r="L28" s="32" t="s">
        <v>163</v>
      </c>
      <c r="M28" s="40" t="s">
        <v>164</v>
      </c>
      <c r="N28" s="41" t="s">
        <v>165</v>
      </c>
      <c r="O28" s="28"/>
      <c r="P28" s="28"/>
      <c r="Q28" s="28"/>
      <c r="R28" s="28"/>
      <c r="S28" s="28"/>
      <c r="T28" s="28"/>
      <c r="U28" s="28"/>
      <c r="V28" s="28"/>
      <c r="W28" s="28"/>
      <c r="X28" s="28"/>
      <c r="Y28" s="28"/>
      <c r="Z28" s="28"/>
      <c r="AA28" s="28"/>
      <c r="AB28" s="28"/>
      <c r="AC28" s="28"/>
      <c r="AD28" s="28"/>
      <c r="AE28" s="28"/>
    </row>
    <row r="29" spans="2:31" ht="33" x14ac:dyDescent="0.2">
      <c r="B29" s="21">
        <v>26</v>
      </c>
      <c r="C29" s="21" t="s">
        <v>166</v>
      </c>
      <c r="D29" s="22" t="s">
        <v>167</v>
      </c>
      <c r="E29" s="23">
        <v>44</v>
      </c>
      <c r="F29" s="24" t="s">
        <v>79</v>
      </c>
      <c r="G29" s="25" t="s">
        <v>168</v>
      </c>
      <c r="I29" s="92"/>
      <c r="J29" s="92"/>
      <c r="K29" s="26"/>
      <c r="L29" s="32" t="s">
        <v>169</v>
      </c>
      <c r="M29" s="7" t="s">
        <v>170</v>
      </c>
      <c r="N29" s="28"/>
      <c r="O29" s="28"/>
      <c r="P29" s="28"/>
      <c r="Q29" s="28"/>
      <c r="R29" s="28"/>
      <c r="S29" s="28"/>
      <c r="T29" s="28"/>
      <c r="U29" s="28"/>
      <c r="V29" s="28"/>
      <c r="W29" s="28"/>
      <c r="X29" s="28"/>
      <c r="Y29" s="28"/>
      <c r="Z29" s="28"/>
      <c r="AA29" s="28"/>
      <c r="AB29" s="28"/>
      <c r="AC29" s="28"/>
      <c r="AD29" s="28"/>
      <c r="AE29" s="28"/>
    </row>
    <row r="30" spans="2:31" x14ac:dyDescent="0.2">
      <c r="B30" s="21">
        <v>27</v>
      </c>
      <c r="C30" s="21" t="s">
        <v>171</v>
      </c>
      <c r="D30" s="22" t="s">
        <v>78</v>
      </c>
      <c r="E30" s="23">
        <v>32</v>
      </c>
      <c r="F30" s="24" t="s">
        <v>79</v>
      </c>
      <c r="G30" s="25" t="s">
        <v>80</v>
      </c>
      <c r="I30" s="92"/>
      <c r="J30" s="92"/>
      <c r="K30" s="26"/>
      <c r="L30" s="27" t="s">
        <v>172</v>
      </c>
      <c r="M30" s="38" t="s">
        <v>173</v>
      </c>
      <c r="O30" s="38"/>
      <c r="P30" s="28"/>
      <c r="Q30" s="28"/>
      <c r="R30" s="28"/>
      <c r="S30" s="28"/>
      <c r="T30" s="28"/>
      <c r="U30" s="28"/>
      <c r="V30" s="28"/>
      <c r="W30" s="28"/>
      <c r="X30" s="28"/>
      <c r="Y30" s="28"/>
      <c r="Z30" s="28"/>
      <c r="AA30" s="28"/>
      <c r="AB30" s="28"/>
      <c r="AC30" s="28"/>
      <c r="AD30" s="28"/>
      <c r="AE30" s="28"/>
    </row>
    <row r="31" spans="2:31" x14ac:dyDescent="0.2">
      <c r="B31" s="21">
        <v>28</v>
      </c>
      <c r="C31" s="21" t="s">
        <v>62</v>
      </c>
      <c r="D31" s="22" t="s">
        <v>174</v>
      </c>
      <c r="E31" s="23">
        <v>4</v>
      </c>
      <c r="F31" s="24" t="s">
        <v>79</v>
      </c>
      <c r="G31" s="25" t="s">
        <v>175</v>
      </c>
      <c r="I31" s="92"/>
      <c r="J31" s="92"/>
      <c r="K31" s="26"/>
      <c r="L31" s="27" t="s">
        <v>176</v>
      </c>
      <c r="M31" s="29" t="s">
        <v>177</v>
      </c>
      <c r="N31" s="28"/>
      <c r="O31" s="28"/>
      <c r="P31" s="28"/>
      <c r="Q31" s="28"/>
      <c r="R31" s="28"/>
      <c r="S31" s="28"/>
      <c r="T31" s="28"/>
      <c r="U31" s="28"/>
      <c r="V31" s="28"/>
      <c r="W31" s="28"/>
      <c r="X31" s="28"/>
      <c r="Y31" s="28"/>
      <c r="Z31" s="28"/>
      <c r="AA31" s="28"/>
      <c r="AB31" s="28"/>
      <c r="AC31" s="28"/>
      <c r="AD31" s="28"/>
      <c r="AE31" s="28"/>
    </row>
    <row r="32" spans="2:31" x14ac:dyDescent="0.2">
      <c r="B32" s="21">
        <v>29</v>
      </c>
      <c r="C32" s="21" t="s">
        <v>178</v>
      </c>
      <c r="D32" s="22" t="s">
        <v>179</v>
      </c>
      <c r="E32" s="23">
        <v>46</v>
      </c>
      <c r="F32" s="24" t="s">
        <v>79</v>
      </c>
      <c r="G32" s="25" t="s">
        <v>180</v>
      </c>
      <c r="I32" s="92"/>
      <c r="J32" s="92"/>
      <c r="K32" s="26"/>
      <c r="L32" s="27" t="s">
        <v>181</v>
      </c>
      <c r="O32" s="28"/>
      <c r="P32" s="28"/>
      <c r="Q32" s="28"/>
      <c r="R32" s="28"/>
      <c r="S32" s="28"/>
      <c r="T32" s="28"/>
      <c r="U32" s="28"/>
      <c r="V32" s="28"/>
      <c r="W32" s="28"/>
      <c r="X32" s="28"/>
      <c r="Y32" s="28"/>
      <c r="Z32" s="28"/>
      <c r="AA32" s="28"/>
      <c r="AB32" s="28"/>
      <c r="AC32" s="28"/>
      <c r="AD32" s="28"/>
      <c r="AE32" s="28"/>
    </row>
    <row r="33" spans="2:31" x14ac:dyDescent="0.2">
      <c r="B33" s="21">
        <v>30</v>
      </c>
      <c r="C33" s="21" t="s">
        <v>182</v>
      </c>
      <c r="D33" s="22" t="s">
        <v>183</v>
      </c>
      <c r="E33" s="23">
        <v>60</v>
      </c>
      <c r="F33" s="24" t="s">
        <v>79</v>
      </c>
      <c r="G33" s="25" t="s">
        <v>184</v>
      </c>
      <c r="I33" s="92"/>
      <c r="J33" s="92"/>
      <c r="K33" s="26"/>
      <c r="L33" s="27" t="s">
        <v>185</v>
      </c>
      <c r="M33" s="42" t="s">
        <v>186</v>
      </c>
      <c r="N33" s="28"/>
      <c r="O33" s="28"/>
      <c r="P33" s="28"/>
      <c r="Q33" s="28"/>
      <c r="R33" s="28"/>
      <c r="S33" s="28"/>
      <c r="T33" s="28"/>
      <c r="U33" s="28"/>
      <c r="V33" s="28"/>
      <c r="W33" s="28"/>
      <c r="X33" s="28"/>
      <c r="Y33" s="28"/>
      <c r="Z33" s="28"/>
      <c r="AA33" s="28"/>
      <c r="AB33" s="28"/>
      <c r="AC33" s="28"/>
      <c r="AD33" s="28"/>
      <c r="AE33" s="28"/>
    </row>
    <row r="34" spans="2:31" ht="33" x14ac:dyDescent="0.2">
      <c r="B34" s="21">
        <v>31</v>
      </c>
      <c r="C34" s="21" t="s">
        <v>187</v>
      </c>
      <c r="D34" s="22" t="s">
        <v>188</v>
      </c>
      <c r="E34" s="23">
        <v>18</v>
      </c>
      <c r="F34" s="24" t="s">
        <v>79</v>
      </c>
      <c r="G34" s="25" t="s">
        <v>189</v>
      </c>
      <c r="I34" s="92"/>
      <c r="J34" s="92"/>
      <c r="K34" s="26"/>
      <c r="L34" s="27" t="s">
        <v>190</v>
      </c>
      <c r="M34" s="28" t="s">
        <v>191</v>
      </c>
      <c r="N34" s="28" t="s">
        <v>192</v>
      </c>
      <c r="O34" s="28"/>
      <c r="P34" s="28"/>
      <c r="Q34" s="28"/>
      <c r="R34" s="28"/>
      <c r="S34" s="28"/>
      <c r="T34" s="28"/>
      <c r="U34" s="28"/>
      <c r="V34" s="28"/>
      <c r="W34" s="28"/>
      <c r="X34" s="28"/>
      <c r="Y34" s="28"/>
      <c r="Z34" s="28"/>
      <c r="AA34" s="28"/>
      <c r="AB34" s="28"/>
      <c r="AC34" s="28"/>
      <c r="AD34" s="28"/>
      <c r="AE34" s="28"/>
    </row>
    <row r="35" spans="2:31" ht="19.5" customHeight="1" thickBot="1" x14ac:dyDescent="0.25">
      <c r="B35" s="21">
        <v>32</v>
      </c>
      <c r="C35" s="21" t="s">
        <v>193</v>
      </c>
      <c r="D35" s="22" t="s">
        <v>188</v>
      </c>
      <c r="E35" s="23">
        <v>18</v>
      </c>
      <c r="F35" s="24" t="s">
        <v>79</v>
      </c>
      <c r="G35" s="25" t="s">
        <v>189</v>
      </c>
      <c r="I35" s="93" t="s">
        <v>194</v>
      </c>
      <c r="J35" s="93" t="s">
        <v>194</v>
      </c>
      <c r="K35" s="43"/>
      <c r="L35" s="44" t="s">
        <v>195</v>
      </c>
      <c r="M35" s="31" t="s">
        <v>196</v>
      </c>
      <c r="O35" s="31"/>
      <c r="P35" s="28"/>
      <c r="Q35" s="28"/>
      <c r="R35" s="28"/>
      <c r="S35" s="28"/>
      <c r="T35" s="28"/>
      <c r="U35" s="28"/>
      <c r="V35" s="28"/>
      <c r="W35" s="28"/>
      <c r="X35" s="28"/>
      <c r="Y35" s="28"/>
      <c r="Z35" s="28"/>
      <c r="AA35" s="28"/>
      <c r="AB35" s="28"/>
      <c r="AC35" s="28"/>
      <c r="AD35" s="28"/>
      <c r="AE35" s="28"/>
    </row>
    <row r="36" spans="2:31" ht="18" thickBot="1" x14ac:dyDescent="0.25">
      <c r="B36" s="21">
        <v>33</v>
      </c>
      <c r="C36" s="21" t="s">
        <v>197</v>
      </c>
      <c r="D36" s="22" t="s">
        <v>198</v>
      </c>
      <c r="E36" s="23">
        <v>48</v>
      </c>
      <c r="F36" s="24" t="s">
        <v>79</v>
      </c>
      <c r="G36" s="25" t="s">
        <v>199</v>
      </c>
      <c r="I36" s="93"/>
      <c r="J36" s="93"/>
      <c r="K36" s="43"/>
      <c r="L36" s="45" t="s">
        <v>200</v>
      </c>
      <c r="M36" s="33" t="s">
        <v>160</v>
      </c>
      <c r="N36" s="35" t="s">
        <v>201</v>
      </c>
      <c r="O36" s="46" t="s">
        <v>202</v>
      </c>
      <c r="P36" s="38" t="s">
        <v>203</v>
      </c>
      <c r="R36" s="28"/>
      <c r="S36" s="28"/>
      <c r="T36" s="28"/>
      <c r="U36" s="28"/>
      <c r="V36" s="28"/>
      <c r="W36" s="28"/>
      <c r="X36" s="28"/>
      <c r="Y36" s="28"/>
      <c r="Z36" s="28"/>
      <c r="AA36" s="28"/>
      <c r="AB36" s="28"/>
      <c r="AC36" s="28"/>
      <c r="AD36" s="28"/>
      <c r="AE36" s="28"/>
    </row>
    <row r="37" spans="2:31" x14ac:dyDescent="0.2">
      <c r="B37" s="21">
        <v>34</v>
      </c>
      <c r="C37" s="21" t="s">
        <v>204</v>
      </c>
      <c r="D37" s="22" t="s">
        <v>198</v>
      </c>
      <c r="E37" s="23">
        <v>48</v>
      </c>
      <c r="F37" s="24" t="s">
        <v>79</v>
      </c>
      <c r="G37" s="25" t="s">
        <v>205</v>
      </c>
      <c r="I37" s="93"/>
      <c r="J37" s="93"/>
      <c r="K37" s="43"/>
      <c r="L37" s="44" t="s">
        <v>206</v>
      </c>
      <c r="M37" s="42" t="s">
        <v>207</v>
      </c>
      <c r="N37" s="38"/>
      <c r="O37" s="38"/>
      <c r="P37" s="28"/>
      <c r="Q37" s="28"/>
      <c r="R37" s="28"/>
      <c r="S37" s="28"/>
      <c r="T37" s="28"/>
      <c r="U37" s="28"/>
      <c r="V37" s="28"/>
      <c r="W37" s="28"/>
      <c r="X37" s="28"/>
      <c r="Y37" s="28"/>
      <c r="Z37" s="28"/>
      <c r="AA37" s="28"/>
      <c r="AB37" s="28"/>
      <c r="AC37" s="28"/>
      <c r="AD37" s="28"/>
      <c r="AE37" s="28"/>
    </row>
    <row r="38" spans="2:31" ht="18" thickBot="1" x14ac:dyDescent="0.25">
      <c r="B38" s="21">
        <v>35</v>
      </c>
      <c r="C38" s="21" t="s">
        <v>208</v>
      </c>
      <c r="D38" s="22" t="s">
        <v>158</v>
      </c>
      <c r="E38" s="23">
        <v>28</v>
      </c>
      <c r="F38" s="24" t="s">
        <v>79</v>
      </c>
      <c r="G38" s="25" t="s">
        <v>209</v>
      </c>
      <c r="I38" s="93"/>
      <c r="J38" s="93"/>
      <c r="K38" s="43"/>
      <c r="L38" s="44" t="s">
        <v>210</v>
      </c>
      <c r="M38" s="7" t="s">
        <v>211</v>
      </c>
      <c r="P38" s="28"/>
      <c r="Q38" s="28"/>
      <c r="R38" s="28"/>
      <c r="S38" s="28"/>
      <c r="T38" s="28"/>
      <c r="U38" s="28"/>
      <c r="V38" s="28"/>
      <c r="W38" s="28"/>
      <c r="X38" s="28"/>
      <c r="Y38" s="28"/>
      <c r="Z38" s="28"/>
      <c r="AA38" s="28"/>
      <c r="AB38" s="28"/>
      <c r="AC38" s="28"/>
      <c r="AD38" s="28"/>
      <c r="AE38" s="28"/>
    </row>
    <row r="39" spans="2:31" ht="18" thickBot="1" x14ac:dyDescent="0.25">
      <c r="B39" s="21">
        <v>36</v>
      </c>
      <c r="C39" s="21" t="s">
        <v>212</v>
      </c>
      <c r="D39" s="22" t="s">
        <v>138</v>
      </c>
      <c r="E39" s="23">
        <v>52</v>
      </c>
      <c r="F39" s="24" t="s">
        <v>79</v>
      </c>
      <c r="G39" s="25" t="s">
        <v>139</v>
      </c>
      <c r="I39" s="93"/>
      <c r="J39" s="93"/>
      <c r="K39" s="43"/>
      <c r="L39" s="45" t="s">
        <v>213</v>
      </c>
      <c r="M39" s="47" t="s">
        <v>214</v>
      </c>
      <c r="N39" s="34" t="s">
        <v>215</v>
      </c>
      <c r="O39" s="46" t="s">
        <v>216</v>
      </c>
      <c r="P39" s="39"/>
      <c r="Q39" s="28"/>
      <c r="R39" s="28"/>
      <c r="S39" s="28"/>
      <c r="T39" s="28"/>
      <c r="U39" s="28"/>
      <c r="V39" s="28"/>
      <c r="W39" s="28"/>
      <c r="X39" s="28"/>
      <c r="Y39" s="28"/>
      <c r="Z39" s="28"/>
      <c r="AA39" s="28"/>
      <c r="AB39" s="28"/>
      <c r="AC39" s="28"/>
      <c r="AD39" s="28"/>
      <c r="AE39" s="28"/>
    </row>
    <row r="40" spans="2:31" x14ac:dyDescent="0.2">
      <c r="B40" s="21">
        <v>37</v>
      </c>
      <c r="C40" s="21" t="s">
        <v>217</v>
      </c>
      <c r="D40" s="22" t="s">
        <v>183</v>
      </c>
      <c r="E40" s="23">
        <v>60</v>
      </c>
      <c r="F40" s="24" t="s">
        <v>79</v>
      </c>
      <c r="G40" s="25" t="s">
        <v>184</v>
      </c>
      <c r="I40" s="93"/>
      <c r="J40" s="93"/>
      <c r="K40" s="43"/>
      <c r="L40" s="44" t="s">
        <v>218</v>
      </c>
      <c r="M40" s="38" t="s">
        <v>219</v>
      </c>
      <c r="N40" s="38" t="s">
        <v>220</v>
      </c>
      <c r="O40" s="29" t="s">
        <v>221</v>
      </c>
      <c r="Q40" s="28"/>
      <c r="R40" s="28"/>
      <c r="S40" s="28"/>
      <c r="T40" s="28"/>
      <c r="U40" s="28"/>
      <c r="V40" s="28"/>
      <c r="W40" s="28"/>
      <c r="X40" s="28"/>
      <c r="Y40" s="28"/>
      <c r="Z40" s="28"/>
      <c r="AA40" s="28"/>
      <c r="AB40" s="28"/>
      <c r="AC40" s="28"/>
      <c r="AD40" s="28"/>
      <c r="AE40" s="28"/>
    </row>
    <row r="41" spans="2:31" ht="33" x14ac:dyDescent="0.2">
      <c r="B41" s="21">
        <v>38</v>
      </c>
      <c r="C41" s="21" t="s">
        <v>222</v>
      </c>
      <c r="D41" s="22" t="s">
        <v>167</v>
      </c>
      <c r="E41" s="23">
        <v>44</v>
      </c>
      <c r="F41" s="24" t="s">
        <v>79</v>
      </c>
      <c r="G41" s="25" t="s">
        <v>168</v>
      </c>
      <c r="I41" s="94" t="s">
        <v>223</v>
      </c>
      <c r="J41" s="94" t="s">
        <v>223</v>
      </c>
      <c r="K41" s="48"/>
      <c r="L41" s="49" t="s">
        <v>224</v>
      </c>
      <c r="M41" s="29" t="s">
        <v>90</v>
      </c>
      <c r="N41" s="28" t="s">
        <v>225</v>
      </c>
      <c r="O41" s="28"/>
      <c r="P41" s="28"/>
      <c r="Q41" s="28"/>
      <c r="R41" s="28"/>
      <c r="S41" s="28"/>
      <c r="T41" s="28"/>
      <c r="U41" s="28"/>
      <c r="V41" s="28"/>
      <c r="W41" s="28"/>
      <c r="X41" s="28"/>
      <c r="Y41" s="28"/>
      <c r="Z41" s="28"/>
      <c r="AA41" s="28"/>
      <c r="AB41" s="28"/>
      <c r="AC41" s="28"/>
      <c r="AD41" s="28"/>
      <c r="AE41" s="28"/>
    </row>
    <row r="42" spans="2:31" x14ac:dyDescent="0.2">
      <c r="B42" s="21">
        <v>39</v>
      </c>
      <c r="C42" s="21" t="s">
        <v>226</v>
      </c>
      <c r="D42" s="22" t="s">
        <v>227</v>
      </c>
      <c r="E42" s="23">
        <v>33</v>
      </c>
      <c r="F42" s="24" t="s">
        <v>79</v>
      </c>
      <c r="G42" s="25" t="s">
        <v>228</v>
      </c>
      <c r="I42" s="94"/>
      <c r="J42" s="94"/>
      <c r="K42" s="48"/>
      <c r="L42" s="49" t="s">
        <v>229</v>
      </c>
      <c r="M42" s="30" t="s">
        <v>178</v>
      </c>
      <c r="N42" s="28"/>
      <c r="O42" s="28"/>
      <c r="P42" s="28"/>
      <c r="Q42" s="28"/>
      <c r="R42" s="28"/>
      <c r="S42" s="28"/>
      <c r="T42" s="28"/>
      <c r="U42" s="28"/>
      <c r="V42" s="28"/>
      <c r="W42" s="28"/>
      <c r="X42" s="28"/>
      <c r="Y42" s="28"/>
      <c r="Z42" s="28"/>
      <c r="AA42" s="28"/>
      <c r="AB42" s="28"/>
      <c r="AC42" s="28"/>
      <c r="AD42" s="28"/>
      <c r="AE42" s="28"/>
    </row>
    <row r="43" spans="2:31" ht="18" thickBot="1" x14ac:dyDescent="0.25">
      <c r="B43" s="21">
        <v>40</v>
      </c>
      <c r="C43" s="21" t="s">
        <v>230</v>
      </c>
      <c r="D43" s="22" t="s">
        <v>231</v>
      </c>
      <c r="E43" s="23">
        <v>38</v>
      </c>
      <c r="F43" s="24" t="s">
        <v>79</v>
      </c>
      <c r="G43" s="25" t="s">
        <v>232</v>
      </c>
      <c r="I43" s="94"/>
      <c r="J43" s="94"/>
      <c r="K43" s="48"/>
      <c r="L43" s="49" t="s">
        <v>233</v>
      </c>
      <c r="M43" s="50" t="s">
        <v>226</v>
      </c>
      <c r="N43" s="39" t="s">
        <v>234</v>
      </c>
      <c r="P43" s="28"/>
      <c r="Q43" s="28"/>
      <c r="R43" s="28"/>
      <c r="S43" s="28"/>
      <c r="T43" s="28"/>
      <c r="U43" s="28"/>
      <c r="V43" s="28"/>
      <c r="W43" s="28"/>
      <c r="X43" s="28"/>
      <c r="Y43" s="28"/>
      <c r="Z43" s="28"/>
      <c r="AA43" s="28"/>
      <c r="AB43" s="28"/>
      <c r="AC43" s="28"/>
      <c r="AD43" s="28"/>
      <c r="AE43" s="28"/>
    </row>
    <row r="44" spans="2:31" ht="33.75" thickBot="1" x14ac:dyDescent="0.25">
      <c r="B44" s="21">
        <v>41</v>
      </c>
      <c r="C44" s="21" t="s">
        <v>120</v>
      </c>
      <c r="D44" s="22" t="s">
        <v>188</v>
      </c>
      <c r="E44" s="23">
        <v>18</v>
      </c>
      <c r="F44" s="24" t="s">
        <v>79</v>
      </c>
      <c r="G44" s="25" t="s">
        <v>189</v>
      </c>
      <c r="I44" s="93" t="s">
        <v>235</v>
      </c>
      <c r="J44" s="94"/>
      <c r="K44" s="48"/>
      <c r="L44" s="51" t="s">
        <v>236</v>
      </c>
      <c r="M44" s="33" t="s">
        <v>166</v>
      </c>
      <c r="N44" s="52" t="s">
        <v>237</v>
      </c>
      <c r="P44" s="28"/>
      <c r="Q44" s="28"/>
      <c r="R44" s="28"/>
      <c r="S44" s="28"/>
      <c r="T44" s="28"/>
      <c r="U44" s="28"/>
      <c r="V44" s="28"/>
      <c r="W44" s="28"/>
      <c r="X44" s="28"/>
      <c r="Y44" s="28"/>
      <c r="Z44" s="28"/>
      <c r="AA44" s="28"/>
      <c r="AB44" s="28"/>
      <c r="AC44" s="28"/>
      <c r="AD44" s="28"/>
      <c r="AE44" s="28"/>
    </row>
    <row r="45" spans="2:31" ht="18" thickBot="1" x14ac:dyDescent="0.25">
      <c r="B45" s="21">
        <v>42</v>
      </c>
      <c r="C45" s="21" t="s">
        <v>177</v>
      </c>
      <c r="D45" s="22" t="s">
        <v>238</v>
      </c>
      <c r="E45" s="23">
        <v>30</v>
      </c>
      <c r="F45" s="24" t="s">
        <v>79</v>
      </c>
      <c r="G45" s="25"/>
      <c r="I45" s="93"/>
      <c r="J45" s="94"/>
      <c r="K45" s="48"/>
      <c r="L45" s="51" t="s">
        <v>239</v>
      </c>
      <c r="M45" s="33" t="s">
        <v>137</v>
      </c>
      <c r="N45" s="52" t="s">
        <v>212</v>
      </c>
      <c r="P45" s="28"/>
      <c r="Q45" s="28"/>
      <c r="R45" s="28"/>
      <c r="S45" s="28"/>
      <c r="T45" s="28"/>
      <c r="U45" s="28"/>
      <c r="V45" s="28"/>
      <c r="W45" s="28"/>
      <c r="X45" s="28"/>
      <c r="Y45" s="28"/>
      <c r="Z45" s="28"/>
      <c r="AA45" s="28"/>
      <c r="AB45" s="28"/>
      <c r="AC45" s="28"/>
      <c r="AD45" s="28"/>
      <c r="AE45" s="28"/>
    </row>
    <row r="46" spans="2:31" x14ac:dyDescent="0.2">
      <c r="B46" s="21">
        <v>43</v>
      </c>
      <c r="C46" s="21" t="s">
        <v>240</v>
      </c>
      <c r="D46" s="22" t="s">
        <v>161</v>
      </c>
      <c r="E46" s="23">
        <v>40</v>
      </c>
      <c r="F46" s="24" t="s">
        <v>79</v>
      </c>
      <c r="G46" s="25" t="s">
        <v>162</v>
      </c>
      <c r="I46" s="93"/>
      <c r="J46" s="94"/>
      <c r="K46" s="48"/>
      <c r="L46" s="49" t="s">
        <v>241</v>
      </c>
      <c r="M46" s="38" t="s">
        <v>242</v>
      </c>
      <c r="N46" s="38"/>
      <c r="O46" s="28"/>
      <c r="P46" s="28"/>
      <c r="Q46" s="28"/>
      <c r="R46" s="28"/>
      <c r="S46" s="28"/>
      <c r="T46" s="28"/>
      <c r="U46" s="28"/>
      <c r="V46" s="28"/>
      <c r="W46" s="28"/>
      <c r="X46" s="28"/>
      <c r="Y46" s="28"/>
      <c r="Z46" s="28"/>
      <c r="AA46" s="28"/>
      <c r="AB46" s="28"/>
      <c r="AC46" s="28"/>
      <c r="AD46" s="28"/>
      <c r="AE46" s="28"/>
    </row>
    <row r="47" spans="2:31" ht="18" thickBot="1" x14ac:dyDescent="0.25">
      <c r="B47" s="21">
        <v>44</v>
      </c>
      <c r="C47" s="21" t="s">
        <v>243</v>
      </c>
      <c r="D47" s="22" t="s">
        <v>244</v>
      </c>
      <c r="E47" s="23">
        <v>56</v>
      </c>
      <c r="F47" s="24" t="s">
        <v>79</v>
      </c>
      <c r="G47" s="25" t="s">
        <v>245</v>
      </c>
      <c r="I47" s="94" t="s">
        <v>246</v>
      </c>
      <c r="J47" s="93" t="s">
        <v>235</v>
      </c>
      <c r="K47" s="43"/>
      <c r="L47" s="44" t="s">
        <v>247</v>
      </c>
      <c r="M47" s="31"/>
      <c r="N47" s="31"/>
      <c r="O47" s="28"/>
      <c r="P47" s="28"/>
      <c r="Q47" s="28"/>
      <c r="R47" s="28"/>
      <c r="S47" s="28"/>
      <c r="T47" s="28"/>
      <c r="U47" s="28"/>
      <c r="V47" s="28"/>
      <c r="W47" s="28"/>
      <c r="X47" s="28"/>
      <c r="Y47" s="28"/>
      <c r="Z47" s="28"/>
      <c r="AA47" s="28"/>
      <c r="AB47" s="28"/>
      <c r="AC47" s="28"/>
      <c r="AD47" s="28"/>
      <c r="AE47" s="28"/>
    </row>
    <row r="48" spans="2:31" ht="18" thickBot="1" x14ac:dyDescent="0.25">
      <c r="B48" s="21">
        <v>45</v>
      </c>
      <c r="C48" s="21" t="s">
        <v>248</v>
      </c>
      <c r="D48" s="22" t="s">
        <v>249</v>
      </c>
      <c r="E48" s="23">
        <v>22</v>
      </c>
      <c r="F48" s="24" t="s">
        <v>79</v>
      </c>
      <c r="G48" s="25" t="s">
        <v>250</v>
      </c>
      <c r="I48" s="94"/>
      <c r="J48" s="93"/>
      <c r="K48" s="43"/>
      <c r="L48" s="45" t="s">
        <v>251</v>
      </c>
      <c r="M48" s="33" t="s">
        <v>252</v>
      </c>
      <c r="N48" s="52" t="s">
        <v>253</v>
      </c>
      <c r="O48" s="39"/>
      <c r="P48" s="28"/>
      <c r="Q48" s="28"/>
      <c r="R48" s="28"/>
      <c r="S48" s="28"/>
      <c r="T48" s="28"/>
      <c r="U48" s="28"/>
      <c r="V48" s="28"/>
      <c r="W48" s="28"/>
      <c r="X48" s="28"/>
      <c r="Y48" s="28"/>
      <c r="Z48" s="28"/>
      <c r="AA48" s="28"/>
      <c r="AB48" s="28"/>
      <c r="AC48" s="28"/>
      <c r="AD48" s="28"/>
      <c r="AE48" s="28"/>
    </row>
    <row r="49" spans="2:31" x14ac:dyDescent="0.2">
      <c r="B49" s="21">
        <v>46</v>
      </c>
      <c r="C49" s="21" t="s">
        <v>254</v>
      </c>
      <c r="D49" s="22" t="s">
        <v>249</v>
      </c>
      <c r="E49" s="23">
        <v>22</v>
      </c>
      <c r="F49" s="24" t="s">
        <v>79</v>
      </c>
      <c r="G49" s="25" t="s">
        <v>250</v>
      </c>
      <c r="I49" s="93" t="s">
        <v>14</v>
      </c>
      <c r="J49" s="93"/>
      <c r="K49" s="43"/>
      <c r="L49" s="44" t="s">
        <v>255</v>
      </c>
      <c r="M49" s="38" t="s">
        <v>256</v>
      </c>
      <c r="N49" s="38"/>
      <c r="O49" s="28"/>
      <c r="P49" s="28"/>
      <c r="Q49" s="28"/>
      <c r="R49" s="28"/>
      <c r="S49" s="28"/>
      <c r="T49" s="28"/>
      <c r="U49" s="28"/>
      <c r="V49" s="28"/>
      <c r="W49" s="28"/>
      <c r="X49" s="28"/>
      <c r="Y49" s="28"/>
      <c r="Z49" s="28"/>
      <c r="AA49" s="28"/>
      <c r="AB49" s="28"/>
      <c r="AC49" s="28"/>
      <c r="AD49" s="28"/>
      <c r="AE49" s="28"/>
    </row>
    <row r="50" spans="2:31" x14ac:dyDescent="0.2">
      <c r="B50" s="21">
        <v>47</v>
      </c>
      <c r="C50" s="21" t="s">
        <v>257</v>
      </c>
      <c r="D50" s="22" t="s">
        <v>258</v>
      </c>
      <c r="E50" s="23">
        <v>19</v>
      </c>
      <c r="F50" s="24" t="s">
        <v>79</v>
      </c>
      <c r="G50" s="25" t="s">
        <v>259</v>
      </c>
      <c r="I50" s="93"/>
      <c r="J50" s="93"/>
      <c r="K50" s="43"/>
      <c r="L50" s="44" t="s">
        <v>260</v>
      </c>
      <c r="M50" s="29" t="s">
        <v>243</v>
      </c>
      <c r="N50" s="28"/>
      <c r="O50" s="28"/>
      <c r="P50" s="28"/>
      <c r="Q50" s="28"/>
      <c r="R50" s="28"/>
      <c r="S50" s="28"/>
      <c r="T50" s="28"/>
      <c r="U50" s="28"/>
      <c r="V50" s="28"/>
      <c r="W50" s="28"/>
      <c r="X50" s="28"/>
      <c r="Y50" s="28"/>
      <c r="Z50" s="28"/>
      <c r="AA50" s="28"/>
      <c r="AB50" s="28"/>
      <c r="AC50" s="28"/>
      <c r="AD50" s="28"/>
      <c r="AE50" s="28"/>
    </row>
    <row r="51" spans="2:31" x14ac:dyDescent="0.2">
      <c r="B51" s="21">
        <v>48</v>
      </c>
      <c r="C51" s="21" t="s">
        <v>261</v>
      </c>
      <c r="D51" s="22" t="s">
        <v>258</v>
      </c>
      <c r="E51" s="23">
        <v>19</v>
      </c>
      <c r="F51" s="24" t="s">
        <v>41</v>
      </c>
      <c r="G51" s="25"/>
      <c r="I51" s="94" t="s">
        <v>16</v>
      </c>
      <c r="J51" s="93"/>
      <c r="K51" s="43"/>
      <c r="L51" s="44" t="s">
        <v>262</v>
      </c>
      <c r="M51" s="28"/>
      <c r="N51" s="28"/>
      <c r="O51" s="28"/>
      <c r="P51" s="28"/>
      <c r="Q51" s="28"/>
      <c r="R51" s="28"/>
      <c r="S51" s="28"/>
      <c r="T51" s="28"/>
      <c r="U51" s="28"/>
      <c r="V51" s="28"/>
      <c r="W51" s="28"/>
      <c r="X51" s="28"/>
      <c r="Y51" s="28"/>
      <c r="Z51" s="28"/>
      <c r="AA51" s="28"/>
      <c r="AB51" s="28"/>
      <c r="AC51" s="28"/>
      <c r="AD51" s="28"/>
      <c r="AE51" s="28"/>
    </row>
    <row r="52" spans="2:31" x14ac:dyDescent="0.2">
      <c r="B52" s="21">
        <v>49</v>
      </c>
      <c r="C52" s="21" t="s">
        <v>157</v>
      </c>
      <c r="D52" s="22" t="s">
        <v>263</v>
      </c>
      <c r="E52" s="23">
        <v>16</v>
      </c>
      <c r="F52" s="24" t="s">
        <v>79</v>
      </c>
      <c r="G52" s="25"/>
      <c r="I52" s="94"/>
      <c r="J52" s="94" t="s">
        <v>246</v>
      </c>
      <c r="K52" s="48"/>
      <c r="L52" s="49" t="s">
        <v>264</v>
      </c>
      <c r="M52" s="28"/>
      <c r="N52" s="28"/>
      <c r="O52" s="28"/>
      <c r="P52" s="28"/>
      <c r="Q52" s="28"/>
      <c r="R52" s="28"/>
      <c r="S52" s="28"/>
      <c r="T52" s="28"/>
      <c r="U52" s="28"/>
      <c r="V52" s="28"/>
      <c r="W52" s="28"/>
      <c r="X52" s="28"/>
      <c r="Y52" s="28"/>
      <c r="Z52" s="28"/>
      <c r="AA52" s="28"/>
      <c r="AB52" s="28"/>
      <c r="AC52" s="28"/>
      <c r="AD52" s="28"/>
      <c r="AE52" s="28"/>
    </row>
    <row r="53" spans="2:31" x14ac:dyDescent="0.2">
      <c r="B53" s="21">
        <v>50</v>
      </c>
      <c r="C53" s="21" t="s">
        <v>105</v>
      </c>
      <c r="D53" s="22" t="s">
        <v>265</v>
      </c>
      <c r="E53" s="23">
        <v>10</v>
      </c>
      <c r="F53" s="24" t="s">
        <v>41</v>
      </c>
      <c r="G53" s="25"/>
      <c r="I53" s="93" t="s">
        <v>18</v>
      </c>
      <c r="J53" s="94"/>
      <c r="K53" s="48"/>
      <c r="L53" s="49" t="s">
        <v>266</v>
      </c>
      <c r="M53" s="28"/>
      <c r="N53" s="28"/>
      <c r="O53" s="28"/>
      <c r="P53" s="28"/>
      <c r="Q53" s="28"/>
      <c r="R53" s="28"/>
      <c r="S53" s="28"/>
      <c r="T53" s="28"/>
      <c r="U53" s="28"/>
      <c r="V53" s="28"/>
      <c r="W53" s="28"/>
      <c r="X53" s="28"/>
      <c r="Y53" s="28"/>
      <c r="Z53" s="28"/>
      <c r="AA53" s="28"/>
      <c r="AB53" s="28"/>
      <c r="AC53" s="28"/>
      <c r="AD53" s="28"/>
      <c r="AE53" s="28"/>
    </row>
    <row r="54" spans="2:31" x14ac:dyDescent="0.2">
      <c r="B54" s="21">
        <v>51</v>
      </c>
      <c r="C54" s="21" t="s">
        <v>267</v>
      </c>
      <c r="D54" s="22" t="s">
        <v>64</v>
      </c>
      <c r="E54" s="23">
        <v>0</v>
      </c>
      <c r="F54" s="24" t="s">
        <v>41</v>
      </c>
      <c r="G54" s="25"/>
      <c r="I54" s="93"/>
      <c r="J54" s="94"/>
      <c r="K54" s="48"/>
      <c r="L54" s="49" t="s">
        <v>268</v>
      </c>
      <c r="M54" s="28"/>
      <c r="N54" s="28"/>
      <c r="O54" s="28"/>
      <c r="P54" s="28"/>
      <c r="Q54" s="28"/>
      <c r="R54" s="28"/>
      <c r="S54" s="28"/>
      <c r="T54" s="28"/>
      <c r="U54" s="28"/>
      <c r="V54" s="28"/>
      <c r="W54" s="28"/>
      <c r="X54" s="28"/>
      <c r="Y54" s="28"/>
      <c r="Z54" s="28"/>
      <c r="AA54" s="28"/>
      <c r="AB54" s="28"/>
      <c r="AC54" s="28"/>
      <c r="AD54" s="28"/>
      <c r="AE54" s="28"/>
    </row>
    <row r="55" spans="2:31" x14ac:dyDescent="0.2">
      <c r="B55" s="21">
        <v>52</v>
      </c>
      <c r="C55" s="21" t="s">
        <v>269</v>
      </c>
      <c r="D55" s="22" t="s">
        <v>64</v>
      </c>
      <c r="E55" s="23">
        <v>0</v>
      </c>
      <c r="F55" s="24" t="s">
        <v>41</v>
      </c>
      <c r="G55" s="25"/>
      <c r="I55" s="94" t="s">
        <v>20</v>
      </c>
      <c r="J55" s="94"/>
      <c r="K55" s="48"/>
      <c r="L55" s="49" t="s">
        <v>270</v>
      </c>
      <c r="M55" s="28"/>
      <c r="N55" s="28"/>
      <c r="O55" s="28"/>
      <c r="P55" s="28"/>
      <c r="Q55" s="28"/>
      <c r="R55" s="28"/>
      <c r="S55" s="28"/>
      <c r="T55" s="28"/>
      <c r="U55" s="28"/>
      <c r="V55" s="28"/>
      <c r="W55" s="28"/>
      <c r="X55" s="28"/>
      <c r="Y55" s="28"/>
      <c r="Z55" s="28"/>
      <c r="AA55" s="28"/>
      <c r="AB55" s="28"/>
      <c r="AC55" s="28"/>
      <c r="AD55" s="28"/>
      <c r="AE55" s="28"/>
    </row>
    <row r="56" spans="2:31" x14ac:dyDescent="0.2">
      <c r="B56" s="21">
        <v>53</v>
      </c>
      <c r="C56" s="21" t="s">
        <v>271</v>
      </c>
      <c r="D56" s="22" t="s">
        <v>78</v>
      </c>
      <c r="E56" s="23">
        <v>32</v>
      </c>
      <c r="F56" s="24" t="s">
        <v>41</v>
      </c>
      <c r="G56" s="25"/>
      <c r="I56" s="94"/>
      <c r="J56" s="94"/>
      <c r="K56" s="48"/>
      <c r="L56" s="49" t="s">
        <v>272</v>
      </c>
      <c r="M56" s="28"/>
      <c r="N56" s="28"/>
      <c r="O56" s="28"/>
      <c r="P56" s="28"/>
      <c r="Q56" s="28"/>
      <c r="R56" s="28"/>
      <c r="S56" s="28"/>
      <c r="T56" s="28"/>
      <c r="U56" s="28"/>
      <c r="V56" s="28"/>
      <c r="W56" s="28"/>
      <c r="X56" s="28"/>
      <c r="Y56" s="28"/>
      <c r="Z56" s="28"/>
      <c r="AA56" s="28"/>
      <c r="AB56" s="28"/>
      <c r="AC56" s="28"/>
      <c r="AD56" s="28"/>
      <c r="AE56" s="28"/>
    </row>
    <row r="57" spans="2:31" x14ac:dyDescent="0.2">
      <c r="B57" s="21">
        <v>54</v>
      </c>
      <c r="C57" s="21" t="s">
        <v>273</v>
      </c>
      <c r="D57" s="22" t="s">
        <v>112</v>
      </c>
      <c r="E57" s="23">
        <v>5</v>
      </c>
      <c r="F57" s="24" t="s">
        <v>41</v>
      </c>
      <c r="G57" s="25"/>
      <c r="I57" s="93" t="s">
        <v>22</v>
      </c>
      <c r="J57" s="93" t="s">
        <v>274</v>
      </c>
      <c r="K57" s="43"/>
      <c r="L57" s="44" t="s">
        <v>275</v>
      </c>
      <c r="M57" s="28"/>
      <c r="N57" s="28"/>
      <c r="O57" s="28"/>
      <c r="P57" s="28"/>
      <c r="Q57" s="28"/>
      <c r="R57" s="28"/>
      <c r="S57" s="28"/>
      <c r="T57" s="28"/>
      <c r="U57" s="28"/>
      <c r="V57" s="28"/>
      <c r="W57" s="28"/>
      <c r="X57" s="28"/>
      <c r="Y57" s="28"/>
      <c r="Z57" s="28"/>
      <c r="AA57" s="28"/>
      <c r="AB57" s="28"/>
      <c r="AC57" s="28"/>
      <c r="AD57" s="28"/>
      <c r="AE57" s="28"/>
    </row>
    <row r="58" spans="2:31" x14ac:dyDescent="0.2">
      <c r="B58" s="21">
        <v>55</v>
      </c>
      <c r="C58" s="21" t="s">
        <v>276</v>
      </c>
      <c r="D58" s="22" t="s">
        <v>112</v>
      </c>
      <c r="E58" s="23">
        <v>5</v>
      </c>
      <c r="F58" s="24" t="s">
        <v>41</v>
      </c>
      <c r="G58" s="25"/>
      <c r="I58" s="93"/>
      <c r="J58" s="93"/>
      <c r="K58" s="43"/>
      <c r="L58" s="44" t="s">
        <v>277</v>
      </c>
      <c r="M58" s="28"/>
      <c r="N58" s="28"/>
      <c r="O58" s="28"/>
      <c r="P58" s="28"/>
      <c r="Q58" s="28"/>
      <c r="R58" s="28"/>
      <c r="S58" s="28"/>
      <c r="T58" s="28"/>
      <c r="U58" s="28"/>
      <c r="V58" s="28"/>
      <c r="W58" s="28"/>
      <c r="X58" s="28"/>
      <c r="Y58" s="28"/>
      <c r="Z58" s="28"/>
      <c r="AA58" s="28"/>
      <c r="AB58" s="28"/>
      <c r="AC58" s="28"/>
      <c r="AD58" s="28"/>
      <c r="AE58" s="28"/>
    </row>
    <row r="59" spans="2:31" x14ac:dyDescent="0.2">
      <c r="B59" s="21">
        <v>56</v>
      </c>
      <c r="C59" s="21" t="s">
        <v>278</v>
      </c>
      <c r="D59" s="22" t="s">
        <v>64</v>
      </c>
      <c r="E59" s="23">
        <v>0</v>
      </c>
      <c r="F59" s="24" t="s">
        <v>41</v>
      </c>
      <c r="G59" s="25"/>
      <c r="I59" s="94" t="s">
        <v>279</v>
      </c>
      <c r="J59" s="93"/>
      <c r="K59" s="43"/>
      <c r="L59" s="44" t="s">
        <v>280</v>
      </c>
      <c r="M59" s="28"/>
      <c r="N59" s="28"/>
      <c r="O59" s="28"/>
      <c r="P59" s="28"/>
      <c r="Q59" s="28"/>
      <c r="R59" s="28"/>
      <c r="S59" s="28"/>
      <c r="T59" s="28"/>
      <c r="U59" s="28"/>
      <c r="V59" s="28"/>
      <c r="W59" s="28"/>
      <c r="X59" s="28"/>
      <c r="Y59" s="28"/>
      <c r="Z59" s="28"/>
      <c r="AA59" s="28"/>
      <c r="AB59" s="28"/>
      <c r="AC59" s="28"/>
      <c r="AD59" s="28"/>
      <c r="AE59" s="28"/>
    </row>
    <row r="60" spans="2:31" x14ac:dyDescent="0.2">
      <c r="B60" s="21">
        <v>57</v>
      </c>
      <c r="C60" s="21" t="s">
        <v>281</v>
      </c>
      <c r="D60" s="22" t="s">
        <v>64</v>
      </c>
      <c r="E60" s="23">
        <v>0</v>
      </c>
      <c r="F60" s="24" t="s">
        <v>41</v>
      </c>
      <c r="G60" s="25"/>
      <c r="I60" s="94"/>
      <c r="J60" s="93"/>
      <c r="K60" s="43"/>
      <c r="L60" s="44" t="s">
        <v>282</v>
      </c>
      <c r="M60" s="28"/>
      <c r="N60" s="28"/>
      <c r="O60" s="28"/>
      <c r="P60" s="28"/>
      <c r="Q60" s="28"/>
      <c r="R60" s="28"/>
      <c r="S60" s="28"/>
      <c r="T60" s="28"/>
      <c r="U60" s="28"/>
      <c r="V60" s="28"/>
      <c r="W60" s="28"/>
      <c r="X60" s="28"/>
      <c r="Y60" s="28"/>
      <c r="Z60" s="28"/>
      <c r="AA60" s="28"/>
      <c r="AB60" s="28"/>
      <c r="AC60" s="28"/>
      <c r="AD60" s="28"/>
      <c r="AE60" s="28"/>
    </row>
    <row r="61" spans="2:31" x14ac:dyDescent="0.2">
      <c r="B61" s="21">
        <v>58</v>
      </c>
      <c r="C61" s="21" t="s">
        <v>109</v>
      </c>
      <c r="D61" s="22" t="s">
        <v>64</v>
      </c>
      <c r="E61" s="23">
        <v>0</v>
      </c>
      <c r="F61" s="24" t="s">
        <v>79</v>
      </c>
      <c r="G61" s="25" t="s">
        <v>283</v>
      </c>
      <c r="I61" s="93" t="s">
        <v>284</v>
      </c>
      <c r="J61" s="93"/>
      <c r="K61" s="43"/>
      <c r="L61" s="44" t="s">
        <v>285</v>
      </c>
      <c r="M61" s="28"/>
      <c r="N61" s="28"/>
      <c r="O61" s="28"/>
      <c r="P61" s="28"/>
      <c r="Q61" s="28"/>
      <c r="R61" s="28"/>
      <c r="S61" s="28"/>
      <c r="T61" s="28"/>
      <c r="U61" s="28"/>
      <c r="V61" s="28"/>
      <c r="W61" s="28"/>
      <c r="X61" s="28"/>
      <c r="Y61" s="28"/>
      <c r="Z61" s="28"/>
      <c r="AA61" s="28"/>
      <c r="AB61" s="28"/>
      <c r="AC61" s="28"/>
      <c r="AD61" s="28"/>
      <c r="AE61" s="28"/>
    </row>
    <row r="62" spans="2:31" x14ac:dyDescent="0.2">
      <c r="B62" s="21">
        <v>59</v>
      </c>
      <c r="C62" s="21" t="s">
        <v>286</v>
      </c>
      <c r="D62" s="22" t="s">
        <v>112</v>
      </c>
      <c r="E62" s="23">
        <v>5</v>
      </c>
      <c r="F62" s="24" t="s">
        <v>79</v>
      </c>
      <c r="G62" s="25" t="s">
        <v>287</v>
      </c>
      <c r="I62" s="93"/>
      <c r="J62" s="94" t="s">
        <v>288</v>
      </c>
      <c r="K62" s="48"/>
      <c r="L62" s="49" t="s">
        <v>289</v>
      </c>
      <c r="M62" s="28"/>
      <c r="N62" s="28"/>
      <c r="O62" s="28"/>
      <c r="P62" s="28"/>
      <c r="Q62" s="28"/>
      <c r="R62" s="28"/>
      <c r="S62" s="28"/>
      <c r="T62" s="28"/>
      <c r="U62" s="28"/>
      <c r="V62" s="28"/>
      <c r="W62" s="28"/>
      <c r="X62" s="28"/>
      <c r="Y62" s="28"/>
      <c r="Z62" s="28"/>
      <c r="AA62" s="28"/>
      <c r="AB62" s="28"/>
      <c r="AC62" s="28"/>
      <c r="AD62" s="28"/>
      <c r="AE62" s="28"/>
    </row>
    <row r="63" spans="2:31" x14ac:dyDescent="0.2">
      <c r="B63" s="21">
        <v>60</v>
      </c>
      <c r="C63" s="21" t="s">
        <v>54</v>
      </c>
      <c r="D63" s="22" t="s">
        <v>64</v>
      </c>
      <c r="E63" s="23">
        <v>0</v>
      </c>
      <c r="F63" s="24" t="s">
        <v>41</v>
      </c>
      <c r="G63" s="25"/>
      <c r="I63" s="94" t="s">
        <v>290</v>
      </c>
      <c r="J63" s="94"/>
      <c r="K63" s="48"/>
      <c r="L63" s="49" t="s">
        <v>291</v>
      </c>
      <c r="M63" s="28"/>
      <c r="N63" s="28"/>
      <c r="O63" s="28"/>
      <c r="P63" s="28"/>
      <c r="Q63" s="28"/>
      <c r="R63" s="28"/>
      <c r="S63" s="28"/>
      <c r="T63" s="28"/>
      <c r="U63" s="28"/>
      <c r="V63" s="28"/>
      <c r="W63" s="28"/>
      <c r="X63" s="28"/>
      <c r="Y63" s="28"/>
      <c r="Z63" s="28"/>
      <c r="AA63" s="28"/>
      <c r="AB63" s="28"/>
      <c r="AC63" s="28"/>
      <c r="AD63" s="28"/>
      <c r="AE63" s="28"/>
    </row>
    <row r="64" spans="2:31" x14ac:dyDescent="0.2">
      <c r="B64" s="21">
        <v>61</v>
      </c>
      <c r="C64" s="21" t="s">
        <v>216</v>
      </c>
      <c r="D64" s="22" t="s">
        <v>78</v>
      </c>
      <c r="E64" s="23">
        <v>32</v>
      </c>
      <c r="F64" s="24" t="s">
        <v>79</v>
      </c>
      <c r="G64" s="25" t="s">
        <v>80</v>
      </c>
      <c r="I64" s="94"/>
      <c r="J64" s="94"/>
      <c r="K64" s="48"/>
      <c r="L64" s="49" t="s">
        <v>292</v>
      </c>
      <c r="M64" s="28"/>
      <c r="N64" s="28"/>
      <c r="O64" s="28"/>
      <c r="P64" s="28"/>
      <c r="Q64" s="28"/>
      <c r="R64" s="28"/>
      <c r="S64" s="28"/>
      <c r="T64" s="28"/>
      <c r="U64" s="28"/>
      <c r="V64" s="28"/>
      <c r="W64" s="28"/>
      <c r="X64" s="28"/>
      <c r="Y64" s="28"/>
      <c r="Z64" s="28"/>
      <c r="AA64" s="28"/>
      <c r="AB64" s="28"/>
      <c r="AC64" s="28"/>
      <c r="AD64" s="28"/>
      <c r="AE64" s="28"/>
    </row>
    <row r="65" spans="2:31" ht="33" x14ac:dyDescent="0.2">
      <c r="B65" s="21">
        <v>62</v>
      </c>
      <c r="C65" s="21" t="s">
        <v>293</v>
      </c>
      <c r="D65" s="22" t="s">
        <v>294</v>
      </c>
      <c r="E65" s="23">
        <v>36</v>
      </c>
      <c r="F65" s="24" t="s">
        <v>79</v>
      </c>
      <c r="G65" s="25" t="s">
        <v>295</v>
      </c>
      <c r="I65" s="53" t="s">
        <v>296</v>
      </c>
      <c r="J65" s="94"/>
      <c r="K65" s="48"/>
      <c r="L65" s="49" t="s">
        <v>297</v>
      </c>
      <c r="M65" s="28"/>
      <c r="N65" s="28"/>
      <c r="O65" s="28"/>
      <c r="P65" s="28"/>
      <c r="Q65" s="28"/>
      <c r="R65" s="28"/>
      <c r="S65" s="28"/>
      <c r="T65" s="28"/>
      <c r="U65" s="28"/>
      <c r="V65" s="28"/>
      <c r="W65" s="28"/>
      <c r="X65" s="28"/>
      <c r="Y65" s="28"/>
      <c r="Z65" s="28"/>
      <c r="AA65" s="28"/>
      <c r="AB65" s="28"/>
      <c r="AC65" s="28"/>
      <c r="AD65" s="28"/>
      <c r="AE65" s="28"/>
    </row>
    <row r="66" spans="2:31" x14ac:dyDescent="0.2">
      <c r="B66" s="21">
        <v>63</v>
      </c>
      <c r="C66" s="21" t="s">
        <v>69</v>
      </c>
      <c r="D66" s="22" t="s">
        <v>99</v>
      </c>
      <c r="E66" s="23">
        <v>7</v>
      </c>
      <c r="F66" s="24" t="s">
        <v>41</v>
      </c>
      <c r="G66" s="25"/>
    </row>
    <row r="67" spans="2:31" x14ac:dyDescent="0.2">
      <c r="B67" s="21">
        <v>64</v>
      </c>
      <c r="C67" s="21" t="s">
        <v>298</v>
      </c>
      <c r="D67" s="22" t="s">
        <v>99</v>
      </c>
      <c r="E67" s="23">
        <v>7</v>
      </c>
      <c r="F67" s="24" t="s">
        <v>41</v>
      </c>
      <c r="G67" s="25"/>
    </row>
    <row r="68" spans="2:31" x14ac:dyDescent="0.2">
      <c r="B68" s="21">
        <v>65</v>
      </c>
      <c r="C68" s="21" t="s">
        <v>299</v>
      </c>
      <c r="D68" s="22" t="s">
        <v>112</v>
      </c>
      <c r="E68" s="23">
        <v>5</v>
      </c>
      <c r="F68" s="24" t="s">
        <v>41</v>
      </c>
      <c r="G68" s="25"/>
    </row>
    <row r="69" spans="2:31" x14ac:dyDescent="0.2">
      <c r="B69" s="21">
        <v>66</v>
      </c>
      <c r="C69" s="21" t="s">
        <v>94</v>
      </c>
      <c r="D69" s="22" t="s">
        <v>300</v>
      </c>
      <c r="E69" s="23">
        <v>8</v>
      </c>
      <c r="F69" s="24" t="s">
        <v>79</v>
      </c>
      <c r="G69" s="25" t="s">
        <v>301</v>
      </c>
    </row>
    <row r="70" spans="2:31" x14ac:dyDescent="0.2">
      <c r="B70" s="21">
        <v>67</v>
      </c>
      <c r="C70" s="21" t="s">
        <v>125</v>
      </c>
      <c r="D70" s="22" t="s">
        <v>302</v>
      </c>
      <c r="E70" s="23">
        <v>15</v>
      </c>
      <c r="F70" s="24" t="s">
        <v>41</v>
      </c>
      <c r="G70" s="25"/>
    </row>
    <row r="71" spans="2:31" ht="33" x14ac:dyDescent="0.2">
      <c r="B71" s="21">
        <v>68</v>
      </c>
      <c r="C71" s="21" t="s">
        <v>303</v>
      </c>
      <c r="D71" s="22" t="s">
        <v>144</v>
      </c>
      <c r="E71" s="23">
        <v>6</v>
      </c>
      <c r="F71" s="24" t="s">
        <v>79</v>
      </c>
      <c r="G71" s="25" t="s">
        <v>304</v>
      </c>
    </row>
    <row r="72" spans="2:31" x14ac:dyDescent="0.2">
      <c r="B72" s="21">
        <v>69</v>
      </c>
      <c r="C72" s="21" t="s">
        <v>305</v>
      </c>
      <c r="D72" s="22" t="s">
        <v>99</v>
      </c>
      <c r="E72" s="23">
        <v>7</v>
      </c>
      <c r="F72" s="24" t="s">
        <v>41</v>
      </c>
      <c r="G72" s="25"/>
    </row>
    <row r="73" spans="2:31" x14ac:dyDescent="0.2">
      <c r="B73" s="21">
        <v>70</v>
      </c>
      <c r="C73" s="21" t="s">
        <v>306</v>
      </c>
      <c r="D73" s="22" t="s">
        <v>112</v>
      </c>
      <c r="E73" s="23">
        <v>5</v>
      </c>
      <c r="F73" s="24" t="s">
        <v>41</v>
      </c>
      <c r="G73" s="25"/>
    </row>
    <row r="74" spans="2:31" x14ac:dyDescent="0.2">
      <c r="B74" s="21">
        <v>71</v>
      </c>
      <c r="C74" s="21" t="s">
        <v>307</v>
      </c>
      <c r="D74" s="22" t="s">
        <v>112</v>
      </c>
      <c r="E74" s="23">
        <v>5</v>
      </c>
      <c r="F74" s="24" t="s">
        <v>41</v>
      </c>
      <c r="G74" s="25"/>
    </row>
    <row r="75" spans="2:31" ht="33" x14ac:dyDescent="0.2">
      <c r="B75" s="21">
        <v>72</v>
      </c>
      <c r="C75" s="21" t="s">
        <v>308</v>
      </c>
      <c r="D75" s="22" t="s">
        <v>188</v>
      </c>
      <c r="E75" s="23">
        <v>18</v>
      </c>
      <c r="F75" s="24" t="s">
        <v>79</v>
      </c>
      <c r="G75" s="25" t="s">
        <v>189</v>
      </c>
    </row>
    <row r="76" spans="2:31" ht="33" x14ac:dyDescent="0.2">
      <c r="B76" s="21">
        <v>73</v>
      </c>
      <c r="C76" s="21" t="s">
        <v>309</v>
      </c>
      <c r="D76" s="22" t="s">
        <v>294</v>
      </c>
      <c r="E76" s="23">
        <v>36</v>
      </c>
      <c r="F76" s="24" t="s">
        <v>79</v>
      </c>
      <c r="G76" s="25" t="s">
        <v>295</v>
      </c>
    </row>
    <row r="77" spans="2:31" x14ac:dyDescent="0.2">
      <c r="B77" s="21">
        <v>74</v>
      </c>
      <c r="C77" s="21" t="s">
        <v>310</v>
      </c>
      <c r="D77" s="22" t="s">
        <v>158</v>
      </c>
      <c r="E77" s="23">
        <v>28</v>
      </c>
      <c r="F77" s="24" t="s">
        <v>41</v>
      </c>
      <c r="G77" s="25"/>
    </row>
    <row r="78" spans="2:31" x14ac:dyDescent="0.2">
      <c r="B78" s="21">
        <v>75</v>
      </c>
      <c r="C78" s="21" t="s">
        <v>147</v>
      </c>
      <c r="D78" s="22" t="s">
        <v>311</v>
      </c>
      <c r="E78" s="23">
        <v>35</v>
      </c>
      <c r="F78" s="24" t="s">
        <v>79</v>
      </c>
      <c r="G78" s="25" t="s">
        <v>312</v>
      </c>
    </row>
    <row r="79" spans="2:31" x14ac:dyDescent="0.2">
      <c r="B79" s="21">
        <v>76</v>
      </c>
      <c r="C79" s="21" t="s">
        <v>313</v>
      </c>
      <c r="D79" s="22" t="s">
        <v>314</v>
      </c>
      <c r="E79" s="23">
        <v>34</v>
      </c>
      <c r="F79" s="24" t="s">
        <v>41</v>
      </c>
      <c r="G79" s="25"/>
    </row>
    <row r="80" spans="2:31" x14ac:dyDescent="0.2">
      <c r="B80" s="54">
        <v>77</v>
      </c>
      <c r="C80" s="54" t="s">
        <v>203</v>
      </c>
      <c r="D80" s="55" t="s">
        <v>315</v>
      </c>
      <c r="E80" s="56">
        <v>41</v>
      </c>
      <c r="F80" s="57" t="s">
        <v>41</v>
      </c>
      <c r="G80" s="58"/>
    </row>
    <row r="81" spans="2:7" x14ac:dyDescent="0.2">
      <c r="B81" s="21">
        <v>78</v>
      </c>
      <c r="C81" s="59" t="s">
        <v>316</v>
      </c>
      <c r="D81" s="60" t="s">
        <v>317</v>
      </c>
      <c r="E81" s="61"/>
      <c r="F81" s="62" t="s">
        <v>79</v>
      </c>
      <c r="G81" s="63" t="s">
        <v>318</v>
      </c>
    </row>
    <row r="82" spans="2:7" x14ac:dyDescent="0.2">
      <c r="B82" s="21">
        <v>79</v>
      </c>
      <c r="C82" s="59" t="s">
        <v>319</v>
      </c>
      <c r="D82" s="60" t="s">
        <v>317</v>
      </c>
      <c r="E82" s="61"/>
      <c r="F82" s="62" t="s">
        <v>79</v>
      </c>
      <c r="G82" s="63" t="s">
        <v>320</v>
      </c>
    </row>
    <row r="83" spans="2:7" x14ac:dyDescent="0.2">
      <c r="B83" s="21">
        <v>80</v>
      </c>
      <c r="C83" s="59" t="s">
        <v>321</v>
      </c>
      <c r="D83" s="60" t="s">
        <v>317</v>
      </c>
      <c r="E83" s="61"/>
      <c r="F83" s="62" t="s">
        <v>79</v>
      </c>
      <c r="G83" s="63" t="s">
        <v>322</v>
      </c>
    </row>
    <row r="84" spans="2:7" x14ac:dyDescent="0.2">
      <c r="B84" s="21">
        <v>81</v>
      </c>
      <c r="C84" s="59" t="s">
        <v>323</v>
      </c>
      <c r="D84" s="60" t="s">
        <v>317</v>
      </c>
      <c r="E84" s="61"/>
      <c r="F84" s="62" t="s">
        <v>79</v>
      </c>
      <c r="G84" s="63" t="s">
        <v>324</v>
      </c>
    </row>
    <row r="85" spans="2:7" x14ac:dyDescent="0.2">
      <c r="B85" s="21">
        <v>82</v>
      </c>
      <c r="C85" s="59" t="s">
        <v>325</v>
      </c>
      <c r="D85" s="60" t="s">
        <v>317</v>
      </c>
      <c r="E85" s="61"/>
      <c r="F85" s="62" t="s">
        <v>79</v>
      </c>
      <c r="G85" s="63"/>
    </row>
    <row r="86" spans="2:7" x14ac:dyDescent="0.2">
      <c r="B86" s="21">
        <v>83</v>
      </c>
      <c r="C86" s="59" t="s">
        <v>326</v>
      </c>
      <c r="D86" s="60" t="s">
        <v>317</v>
      </c>
      <c r="E86" s="61"/>
      <c r="F86" s="62" t="s">
        <v>79</v>
      </c>
      <c r="G86" s="63"/>
    </row>
    <row r="87" spans="2:7" x14ac:dyDescent="0.2">
      <c r="B87" s="54">
        <v>84</v>
      </c>
      <c r="C87" s="64" t="s">
        <v>327</v>
      </c>
      <c r="D87" s="65" t="s">
        <v>317</v>
      </c>
      <c r="E87" s="66"/>
      <c r="F87" s="67" t="s">
        <v>79</v>
      </c>
      <c r="G87" s="68"/>
    </row>
    <row r="88" spans="2:7" x14ac:dyDescent="0.2">
      <c r="B88" s="21">
        <v>85</v>
      </c>
      <c r="C88" s="59" t="s">
        <v>328</v>
      </c>
      <c r="D88" s="60" t="s">
        <v>317</v>
      </c>
      <c r="E88" s="61"/>
      <c r="F88" s="62"/>
      <c r="G88" s="63"/>
    </row>
    <row r="89" spans="2:7" x14ac:dyDescent="0.2">
      <c r="B89" s="21">
        <v>86</v>
      </c>
      <c r="C89" s="59" t="s">
        <v>329</v>
      </c>
      <c r="D89" s="65" t="s">
        <v>317</v>
      </c>
      <c r="E89" s="61"/>
      <c r="F89" s="62"/>
      <c r="G89" s="63"/>
    </row>
    <row r="90" spans="2:7" x14ac:dyDescent="0.2">
      <c r="B90" s="54">
        <v>87</v>
      </c>
      <c r="C90" s="59" t="s">
        <v>330</v>
      </c>
      <c r="D90" s="60" t="s">
        <v>317</v>
      </c>
      <c r="E90" s="61"/>
      <c r="F90" s="62"/>
      <c r="G90" s="63"/>
    </row>
    <row r="91" spans="2:7" x14ac:dyDescent="0.2">
      <c r="B91" s="21">
        <v>88</v>
      </c>
      <c r="C91" s="59"/>
      <c r="D91" s="60"/>
      <c r="E91" s="61"/>
      <c r="F91" s="62"/>
      <c r="G91" s="63"/>
    </row>
    <row r="92" spans="2:7" x14ac:dyDescent="0.2">
      <c r="B92" s="21">
        <v>89</v>
      </c>
      <c r="C92" s="59"/>
      <c r="D92" s="60"/>
      <c r="E92" s="61"/>
      <c r="F92" s="62"/>
      <c r="G92" s="63"/>
    </row>
    <row r="93" spans="2:7" x14ac:dyDescent="0.2">
      <c r="B93" s="54">
        <v>90</v>
      </c>
      <c r="C93" s="59"/>
      <c r="D93" s="60"/>
      <c r="E93" s="61"/>
      <c r="F93" s="62"/>
      <c r="G93" s="63"/>
    </row>
    <row r="94" spans="2:7" x14ac:dyDescent="0.2">
      <c r="B94" s="21">
        <v>91</v>
      </c>
      <c r="C94" s="59"/>
      <c r="D94" s="60"/>
      <c r="E94" s="61"/>
      <c r="F94" s="62"/>
      <c r="G94" s="63"/>
    </row>
  </sheetData>
  <mergeCells count="20">
    <mergeCell ref="I57:I58"/>
    <mergeCell ref="J57:J61"/>
    <mergeCell ref="I59:I60"/>
    <mergeCell ref="I61:I62"/>
    <mergeCell ref="J62:J65"/>
    <mergeCell ref="I63:I64"/>
    <mergeCell ref="I47:I48"/>
    <mergeCell ref="J47:J51"/>
    <mergeCell ref="I49:I50"/>
    <mergeCell ref="I51:I52"/>
    <mergeCell ref="J52:J56"/>
    <mergeCell ref="I53:I54"/>
    <mergeCell ref="I55:I56"/>
    <mergeCell ref="I4:I34"/>
    <mergeCell ref="J4:J34"/>
    <mergeCell ref="I35:I40"/>
    <mergeCell ref="J35:J40"/>
    <mergeCell ref="I41:I43"/>
    <mergeCell ref="J41:J46"/>
    <mergeCell ref="I44:I46"/>
  </mergeCells>
  <phoneticPr fontId="2" type="noConversion"/>
  <conditionalFormatting sqref="F1:F2 F4:F1048576">
    <cfRule type="containsText" dxfId="3" priority="1" operator="containsText" text="是">
      <formula>NOT(ISERROR(SEARCH("是",F1)))</formula>
    </cfRule>
  </conditionalFormatting>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30"/>
  <sheetViews>
    <sheetView workbookViewId="0">
      <selection activeCell="I12" sqref="I12"/>
    </sheetView>
  </sheetViews>
  <sheetFormatPr defaultColWidth="10.875" defaultRowHeight="17.25" x14ac:dyDescent="0.2"/>
  <cols>
    <col min="1" max="1" width="4.125" style="73" customWidth="1"/>
    <col min="2" max="2" width="11.5" style="73" bestFit="1" customWidth="1"/>
    <col min="3" max="3" width="10.875" style="73"/>
    <col min="4" max="4" width="11.375" style="73" customWidth="1"/>
    <col min="5" max="5" width="43.875" style="73" customWidth="1"/>
    <col min="6" max="16384" width="10.875" style="73"/>
  </cols>
  <sheetData>
    <row r="1" spans="2:5" ht="18" thickBot="1" x14ac:dyDescent="0.25"/>
    <row r="2" spans="2:5" ht="29.1" customHeight="1" x14ac:dyDescent="0.2">
      <c r="B2" s="97" t="s">
        <v>389</v>
      </c>
      <c r="C2" s="98"/>
      <c r="D2" s="98"/>
      <c r="E2" s="99"/>
    </row>
    <row r="3" spans="2:5" ht="35.1" customHeight="1" x14ac:dyDescent="0.2">
      <c r="B3" s="74" t="s">
        <v>374</v>
      </c>
      <c r="C3" s="75" t="s">
        <v>385</v>
      </c>
      <c r="D3" s="100" t="s">
        <v>375</v>
      </c>
      <c r="E3" s="102" t="s">
        <v>387</v>
      </c>
    </row>
    <row r="4" spans="2:5" ht="35.1" customHeight="1" x14ac:dyDescent="0.2">
      <c r="B4" s="74" t="s">
        <v>376</v>
      </c>
      <c r="C4" s="75" t="s">
        <v>386</v>
      </c>
      <c r="D4" s="101"/>
      <c r="E4" s="103"/>
    </row>
    <row r="5" spans="2:5" ht="35.1" customHeight="1" x14ac:dyDescent="0.2">
      <c r="B5" s="76" t="s">
        <v>377</v>
      </c>
      <c r="C5" s="104" t="s">
        <v>388</v>
      </c>
      <c r="D5" s="105"/>
      <c r="E5" s="106"/>
    </row>
    <row r="6" spans="2:5" ht="18" x14ac:dyDescent="0.2">
      <c r="B6" s="107" t="s">
        <v>378</v>
      </c>
      <c r="C6" s="108"/>
      <c r="D6" s="108"/>
      <c r="E6" s="109"/>
    </row>
    <row r="7" spans="2:5" ht="18" x14ac:dyDescent="0.2">
      <c r="B7" s="77" t="s">
        <v>379</v>
      </c>
      <c r="C7" s="78" t="s">
        <v>380</v>
      </c>
      <c r="D7" s="95" t="s">
        <v>381</v>
      </c>
      <c r="E7" s="96"/>
    </row>
    <row r="8" spans="2:5" x14ac:dyDescent="0.2">
      <c r="B8" s="79">
        <v>43304</v>
      </c>
      <c r="C8" s="80" t="s">
        <v>384</v>
      </c>
      <c r="D8" s="110" t="s">
        <v>382</v>
      </c>
      <c r="E8" s="111"/>
    </row>
    <row r="9" spans="2:5" x14ac:dyDescent="0.2">
      <c r="B9" s="79"/>
      <c r="C9" s="80"/>
      <c r="D9" s="110"/>
      <c r="E9" s="111"/>
    </row>
    <row r="10" spans="2:5" x14ac:dyDescent="0.2">
      <c r="B10" s="81"/>
      <c r="C10" s="80"/>
      <c r="D10" s="110"/>
      <c r="E10" s="111"/>
    </row>
    <row r="11" spans="2:5" x14ac:dyDescent="0.2">
      <c r="B11" s="81"/>
      <c r="C11" s="80"/>
      <c r="D11" s="110"/>
      <c r="E11" s="111"/>
    </row>
    <row r="12" spans="2:5" x14ac:dyDescent="0.2">
      <c r="B12" s="81"/>
      <c r="C12" s="80"/>
      <c r="D12" s="110"/>
      <c r="E12" s="111"/>
    </row>
    <row r="13" spans="2:5" x14ac:dyDescent="0.2">
      <c r="B13" s="81"/>
      <c r="C13" s="80"/>
      <c r="D13" s="110"/>
      <c r="E13" s="111"/>
    </row>
    <row r="14" spans="2:5" x14ac:dyDescent="0.2">
      <c r="B14" s="81"/>
      <c r="C14" s="80"/>
      <c r="D14" s="110"/>
      <c r="E14" s="111"/>
    </row>
    <row r="15" spans="2:5" x14ac:dyDescent="0.2">
      <c r="B15" s="81"/>
      <c r="C15" s="80"/>
      <c r="D15" s="110"/>
      <c r="E15" s="111"/>
    </row>
    <row r="16" spans="2:5" x14ac:dyDescent="0.2">
      <c r="B16" s="81"/>
      <c r="C16" s="80"/>
      <c r="D16" s="110"/>
      <c r="E16" s="111"/>
    </row>
    <row r="17" spans="2:5" x14ac:dyDescent="0.2">
      <c r="B17" s="81"/>
      <c r="C17" s="80"/>
      <c r="D17" s="110"/>
      <c r="E17" s="111"/>
    </row>
    <row r="18" spans="2:5" x14ac:dyDescent="0.2">
      <c r="B18" s="81"/>
      <c r="C18" s="80"/>
      <c r="D18" s="110"/>
      <c r="E18" s="111"/>
    </row>
    <row r="19" spans="2:5" x14ac:dyDescent="0.2">
      <c r="B19" s="81"/>
      <c r="C19" s="80"/>
      <c r="D19" s="110"/>
      <c r="E19" s="111"/>
    </row>
    <row r="20" spans="2:5" x14ac:dyDescent="0.2">
      <c r="B20" s="81"/>
      <c r="C20" s="80"/>
      <c r="D20" s="110"/>
      <c r="E20" s="111"/>
    </row>
    <row r="21" spans="2:5" x14ac:dyDescent="0.2">
      <c r="B21" s="81"/>
      <c r="C21" s="80"/>
      <c r="D21" s="110"/>
      <c r="E21" s="111"/>
    </row>
    <row r="22" spans="2:5" x14ac:dyDescent="0.2">
      <c r="B22" s="81"/>
      <c r="C22" s="80"/>
      <c r="D22" s="110"/>
      <c r="E22" s="111"/>
    </row>
    <row r="23" spans="2:5" x14ac:dyDescent="0.2">
      <c r="B23" s="81"/>
      <c r="C23" s="80"/>
      <c r="D23" s="110"/>
      <c r="E23" s="111"/>
    </row>
    <row r="24" spans="2:5" x14ac:dyDescent="0.2">
      <c r="B24" s="81"/>
      <c r="C24" s="80"/>
      <c r="D24" s="110"/>
      <c r="E24" s="111"/>
    </row>
    <row r="25" spans="2:5" x14ac:dyDescent="0.2">
      <c r="B25" s="81"/>
      <c r="C25" s="80"/>
      <c r="D25" s="110"/>
      <c r="E25" s="111"/>
    </row>
    <row r="26" spans="2:5" x14ac:dyDescent="0.2">
      <c r="B26" s="81"/>
      <c r="C26" s="80"/>
      <c r="D26" s="110"/>
      <c r="E26" s="111"/>
    </row>
    <row r="27" spans="2:5" x14ac:dyDescent="0.2">
      <c r="B27" s="81"/>
      <c r="C27" s="80"/>
      <c r="D27" s="110"/>
      <c r="E27" s="111"/>
    </row>
    <row r="28" spans="2:5" ht="18" thickBot="1" x14ac:dyDescent="0.25">
      <c r="B28" s="82"/>
      <c r="C28" s="83"/>
      <c r="D28" s="112"/>
      <c r="E28" s="113"/>
    </row>
    <row r="30" spans="2:5" x14ac:dyDescent="0.2">
      <c r="B30" s="114" t="s">
        <v>383</v>
      </c>
      <c r="C30" s="114"/>
      <c r="D30" s="114"/>
      <c r="E30" s="114"/>
    </row>
  </sheetData>
  <mergeCells count="28">
    <mergeCell ref="D26:E26"/>
    <mergeCell ref="D27:E27"/>
    <mergeCell ref="D28:E28"/>
    <mergeCell ref="B30:E30"/>
    <mergeCell ref="D20:E20"/>
    <mergeCell ref="D21:E21"/>
    <mergeCell ref="D22:E22"/>
    <mergeCell ref="D23:E23"/>
    <mergeCell ref="D24:E24"/>
    <mergeCell ref="D25:E25"/>
    <mergeCell ref="D19:E19"/>
    <mergeCell ref="D8:E8"/>
    <mergeCell ref="D9:E9"/>
    <mergeCell ref="D10:E10"/>
    <mergeCell ref="D11:E11"/>
    <mergeCell ref="D12:E12"/>
    <mergeCell ref="D13:E13"/>
    <mergeCell ref="D14:E14"/>
    <mergeCell ref="D15:E15"/>
    <mergeCell ref="D16:E16"/>
    <mergeCell ref="D17:E17"/>
    <mergeCell ref="D18:E18"/>
    <mergeCell ref="D7:E7"/>
    <mergeCell ref="B2:E2"/>
    <mergeCell ref="D3:D4"/>
    <mergeCell ref="E3:E4"/>
    <mergeCell ref="C5:E5"/>
    <mergeCell ref="B6:E6"/>
  </mergeCells>
  <phoneticPr fontId="2" type="noConversion"/>
  <conditionalFormatting sqref="C4">
    <cfRule type="containsText" dxfId="2" priority="1" operator="containsText" text="迭代">
      <formula>NOT(ISERROR(SEARCH("迭代",C4)))</formula>
    </cfRule>
    <cfRule type="containsText" dxfId="1" priority="2" operator="containsText" text="初稿">
      <formula>NOT(ISERROR(SEARCH("初稿",C4)))</formula>
    </cfRule>
    <cfRule type="containsText" dxfId="0" priority="3" operator="containsText" text="废弃">
      <formula>NOT(ISERROR(SEARCH("废弃",C4)))</formula>
    </cfRule>
  </conditionalFormatting>
  <dataValidations count="1">
    <dataValidation type="list" allowBlank="1" showInputMessage="1" showErrorMessage="1" sqref="C4" xr:uid="{00000000-0002-0000-0300-000000000000}">
      <formula1>"草案,初稿,迭代,废弃"</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W8"/>
  <sheetViews>
    <sheetView workbookViewId="0">
      <selection activeCell="O3" sqref="O3"/>
    </sheetView>
  </sheetViews>
  <sheetFormatPr defaultRowHeight="14.25" x14ac:dyDescent="0.2"/>
  <cols>
    <col min="1" max="1" width="9" style="84"/>
  </cols>
  <sheetData>
    <row r="2" spans="1:23" x14ac:dyDescent="0.2">
      <c r="A2" s="84" t="s">
        <v>416</v>
      </c>
      <c r="B2" t="s">
        <v>390</v>
      </c>
      <c r="C2" t="s">
        <v>401</v>
      </c>
      <c r="D2" t="s">
        <v>392</v>
      </c>
      <c r="E2" t="s">
        <v>397</v>
      </c>
      <c r="F2" t="s">
        <v>398</v>
      </c>
      <c r="G2" t="s">
        <v>399</v>
      </c>
      <c r="H2" t="s">
        <v>400</v>
      </c>
      <c r="I2" t="s">
        <v>402</v>
      </c>
      <c r="J2" t="s">
        <v>404</v>
      </c>
      <c r="K2" t="s">
        <v>405</v>
      </c>
      <c r="L2" t="s">
        <v>406</v>
      </c>
      <c r="M2" t="s">
        <v>403</v>
      </c>
      <c r="N2" t="s">
        <v>407</v>
      </c>
      <c r="O2" t="s">
        <v>408</v>
      </c>
      <c r="P2" t="s">
        <v>409</v>
      </c>
      <c r="Q2" t="s">
        <v>410</v>
      </c>
      <c r="R2" t="s">
        <v>403</v>
      </c>
      <c r="S2" t="s">
        <v>411</v>
      </c>
      <c r="T2" t="s">
        <v>412</v>
      </c>
      <c r="U2" t="s">
        <v>413</v>
      </c>
      <c r="V2" t="s">
        <v>414</v>
      </c>
      <c r="W2" t="s">
        <v>415</v>
      </c>
    </row>
    <row r="3" spans="1:23" x14ac:dyDescent="0.2">
      <c r="A3" s="115">
        <v>1</v>
      </c>
      <c r="B3" t="s">
        <v>391</v>
      </c>
      <c r="D3">
        <v>80</v>
      </c>
      <c r="L3">
        <v>60</v>
      </c>
      <c r="O3">
        <v>20</v>
      </c>
    </row>
    <row r="4" spans="1:23" x14ac:dyDescent="0.2">
      <c r="A4" s="115"/>
      <c r="B4" t="s">
        <v>393</v>
      </c>
      <c r="D4">
        <v>500</v>
      </c>
      <c r="L4">
        <v>1000</v>
      </c>
      <c r="N4">
        <v>100</v>
      </c>
      <c r="O4">
        <v>100</v>
      </c>
    </row>
    <row r="5" spans="1:23" x14ac:dyDescent="0.2">
      <c r="A5" s="115"/>
      <c r="B5" t="s">
        <v>394</v>
      </c>
    </row>
    <row r="6" spans="1:23" x14ac:dyDescent="0.2">
      <c r="A6" s="115"/>
      <c r="B6" t="s">
        <v>395</v>
      </c>
    </row>
    <row r="7" spans="1:23" x14ac:dyDescent="0.2">
      <c r="A7" s="115"/>
      <c r="B7" t="s">
        <v>396</v>
      </c>
    </row>
    <row r="8" spans="1:23" s="84" customFormat="1" x14ac:dyDescent="0.2">
      <c r="A8" s="115"/>
      <c r="B8" s="84" t="s">
        <v>417</v>
      </c>
    </row>
  </sheetData>
  <mergeCells count="1">
    <mergeCell ref="A3:A8"/>
  </mergeCells>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6FE1A-07F7-467C-BB12-5FBE63879076}">
  <dimension ref="A2:AA31"/>
  <sheetViews>
    <sheetView workbookViewId="0">
      <selection activeCell="Q32" sqref="Q32"/>
    </sheetView>
  </sheetViews>
  <sheetFormatPr defaultRowHeight="14.25" x14ac:dyDescent="0.2"/>
  <cols>
    <col min="2" max="5" width="9" style="84"/>
    <col min="15" max="15" width="8.625" customWidth="1"/>
    <col min="23" max="23" width="8.5" customWidth="1"/>
    <col min="24" max="24" width="9" customWidth="1"/>
    <col min="25" max="25" width="8.625" customWidth="1"/>
    <col min="26" max="27" width="9.875" customWidth="1"/>
  </cols>
  <sheetData>
    <row r="2" spans="1:27" ht="20.25" x14ac:dyDescent="0.2">
      <c r="A2" s="116" t="s">
        <v>479</v>
      </c>
      <c r="B2" s="116"/>
      <c r="C2" s="116"/>
      <c r="D2" s="116"/>
      <c r="E2" s="116"/>
      <c r="F2" s="116"/>
      <c r="G2" s="116"/>
      <c r="H2" s="116"/>
      <c r="I2" s="116"/>
      <c r="J2" s="116"/>
      <c r="K2" s="116"/>
      <c r="L2" s="116"/>
      <c r="M2" s="116"/>
      <c r="N2" s="116"/>
      <c r="O2" s="116"/>
      <c r="P2" s="116"/>
      <c r="Q2" s="116"/>
    </row>
    <row r="3" spans="1:27" ht="17.25" x14ac:dyDescent="0.2">
      <c r="A3" s="87" t="s">
        <v>480</v>
      </c>
      <c r="B3" s="87" t="s">
        <v>499</v>
      </c>
      <c r="C3" s="87" t="s">
        <v>481</v>
      </c>
      <c r="D3" s="87" t="s">
        <v>482</v>
      </c>
      <c r="E3" s="87" t="s">
        <v>483</v>
      </c>
      <c r="F3" s="87" t="s">
        <v>488</v>
      </c>
      <c r="G3" s="87" t="s">
        <v>489</v>
      </c>
      <c r="H3" s="87" t="s">
        <v>414</v>
      </c>
      <c r="I3" s="87" t="s">
        <v>490</v>
      </c>
      <c r="J3" s="87" t="s">
        <v>491</v>
      </c>
      <c r="K3" s="87" t="s">
        <v>492</v>
      </c>
      <c r="L3" s="87" t="s">
        <v>493</v>
      </c>
      <c r="M3" s="87" t="s">
        <v>494</v>
      </c>
      <c r="N3" s="87" t="s">
        <v>495</v>
      </c>
      <c r="O3" s="87" t="s">
        <v>496</v>
      </c>
      <c r="P3" s="87" t="s">
        <v>497</v>
      </c>
      <c r="Q3" s="87" t="s">
        <v>498</v>
      </c>
    </row>
    <row r="4" spans="1:27" ht="16.5" x14ac:dyDescent="0.2">
      <c r="A4" s="86" t="s">
        <v>484</v>
      </c>
      <c r="B4" s="85">
        <f>F4+J4*K4</f>
        <v>18000</v>
      </c>
      <c r="C4" s="85">
        <f>G4+L4*M4</f>
        <v>1000</v>
      </c>
      <c r="D4" s="85">
        <f>H4+N4*O4</f>
        <v>0</v>
      </c>
      <c r="E4" s="85">
        <f>I4+P4*Q4</f>
        <v>0</v>
      </c>
      <c r="F4" s="86">
        <v>10000</v>
      </c>
      <c r="G4" s="86">
        <v>1000</v>
      </c>
      <c r="H4" s="86">
        <v>0</v>
      </c>
      <c r="I4" s="86">
        <v>0</v>
      </c>
      <c r="J4" s="86">
        <v>4000</v>
      </c>
      <c r="K4" s="86">
        <v>2</v>
      </c>
      <c r="L4" s="86">
        <v>400</v>
      </c>
      <c r="M4" s="86">
        <v>0</v>
      </c>
      <c r="N4" s="86">
        <v>400</v>
      </c>
      <c r="O4" s="86">
        <v>0</v>
      </c>
      <c r="P4" s="86">
        <v>400</v>
      </c>
      <c r="Q4" s="86">
        <v>0</v>
      </c>
    </row>
    <row r="5" spans="1:27" ht="16.5" x14ac:dyDescent="0.2">
      <c r="A5" s="86" t="s">
        <v>485</v>
      </c>
      <c r="B5" s="85">
        <f t="shared" ref="B5:B7" si="0">F5+J5*K5</f>
        <v>52000</v>
      </c>
      <c r="C5" s="85">
        <f t="shared" ref="C5:C7" si="1">G5+L5*M5</f>
        <v>3600</v>
      </c>
      <c r="D5" s="85">
        <f t="shared" ref="D5:D7" si="2">H5+N5*O5</f>
        <v>0</v>
      </c>
      <c r="E5" s="85">
        <f t="shared" ref="E5:E7" si="3">I5+P5*Q5</f>
        <v>0</v>
      </c>
      <c r="F5" s="86">
        <v>20000</v>
      </c>
      <c r="G5" s="86">
        <v>2000</v>
      </c>
      <c r="H5" s="86">
        <v>0</v>
      </c>
      <c r="I5" s="86">
        <v>0</v>
      </c>
      <c r="J5" s="86">
        <v>8000</v>
      </c>
      <c r="K5" s="86">
        <v>4</v>
      </c>
      <c r="L5" s="86">
        <v>800</v>
      </c>
      <c r="M5" s="86">
        <v>2</v>
      </c>
      <c r="N5" s="86">
        <v>800</v>
      </c>
      <c r="O5" s="86">
        <v>0</v>
      </c>
      <c r="P5" s="86">
        <v>800</v>
      </c>
      <c r="Q5" s="86">
        <v>0</v>
      </c>
    </row>
    <row r="6" spans="1:27" ht="16.5" x14ac:dyDescent="0.2">
      <c r="A6" s="86" t="s">
        <v>486</v>
      </c>
      <c r="B6" s="85">
        <f t="shared" si="0"/>
        <v>210000</v>
      </c>
      <c r="C6" s="85">
        <f t="shared" si="1"/>
        <v>13000</v>
      </c>
      <c r="D6" s="85">
        <f t="shared" si="2"/>
        <v>9000</v>
      </c>
      <c r="E6" s="85">
        <f t="shared" si="3"/>
        <v>9000</v>
      </c>
      <c r="F6" s="86">
        <v>50000</v>
      </c>
      <c r="G6" s="86">
        <v>5000</v>
      </c>
      <c r="H6" s="86">
        <v>5000</v>
      </c>
      <c r="I6" s="86">
        <v>5000</v>
      </c>
      <c r="J6" s="86">
        <v>20000</v>
      </c>
      <c r="K6" s="86">
        <v>8</v>
      </c>
      <c r="L6" s="86">
        <v>2000</v>
      </c>
      <c r="M6" s="86">
        <v>4</v>
      </c>
      <c r="N6" s="86">
        <v>2000</v>
      </c>
      <c r="O6" s="86">
        <v>2</v>
      </c>
      <c r="P6" s="86">
        <v>2000</v>
      </c>
      <c r="Q6" s="86">
        <v>2</v>
      </c>
    </row>
    <row r="7" spans="1:27" ht="16.5" x14ac:dyDescent="0.2">
      <c r="A7" s="86" t="s">
        <v>487</v>
      </c>
      <c r="B7" s="85">
        <f t="shared" si="0"/>
        <v>1450000</v>
      </c>
      <c r="C7" s="85">
        <f t="shared" si="1"/>
        <v>105000</v>
      </c>
      <c r="D7" s="85">
        <f t="shared" si="2"/>
        <v>65000</v>
      </c>
      <c r="E7" s="85">
        <f t="shared" si="3"/>
        <v>65000</v>
      </c>
      <c r="F7" s="86">
        <v>250000</v>
      </c>
      <c r="G7" s="86">
        <v>25000</v>
      </c>
      <c r="H7" s="86">
        <v>25000</v>
      </c>
      <c r="I7" s="86">
        <v>25000</v>
      </c>
      <c r="J7" s="86">
        <v>100000</v>
      </c>
      <c r="K7" s="86">
        <v>12</v>
      </c>
      <c r="L7" s="86">
        <v>10000</v>
      </c>
      <c r="M7" s="86">
        <v>8</v>
      </c>
      <c r="N7" s="86">
        <v>10000</v>
      </c>
      <c r="O7" s="86">
        <v>4</v>
      </c>
      <c r="P7" s="86">
        <v>10000</v>
      </c>
      <c r="Q7" s="86">
        <v>4</v>
      </c>
    </row>
    <row r="10" spans="1:27" ht="20.25" x14ac:dyDescent="0.2">
      <c r="A10" s="116" t="s">
        <v>500</v>
      </c>
      <c r="B10" s="116"/>
      <c r="C10" s="116"/>
      <c r="D10" s="116"/>
      <c r="E10" s="116"/>
      <c r="F10" s="116"/>
      <c r="G10" s="116"/>
      <c r="H10" s="116"/>
      <c r="I10" s="116"/>
      <c r="J10" s="116"/>
      <c r="K10" s="116"/>
      <c r="L10" s="116"/>
      <c r="M10" s="88"/>
      <c r="N10" s="116" t="s">
        <v>504</v>
      </c>
      <c r="O10" s="116"/>
      <c r="P10" s="116"/>
      <c r="Q10" s="116"/>
      <c r="R10" s="116"/>
      <c r="S10" s="116"/>
      <c r="V10" s="116" t="s">
        <v>545</v>
      </c>
      <c r="W10" s="116"/>
      <c r="X10" s="116"/>
      <c r="Y10" s="116"/>
      <c r="Z10" s="116"/>
      <c r="AA10" s="116"/>
    </row>
    <row r="11" spans="1:27" ht="17.25" x14ac:dyDescent="0.2">
      <c r="A11" s="87" t="s">
        <v>416</v>
      </c>
      <c r="B11" s="87" t="s">
        <v>501</v>
      </c>
      <c r="C11" s="87" t="s">
        <v>407</v>
      </c>
      <c r="D11" s="87" t="s">
        <v>408</v>
      </c>
      <c r="E11" s="87" t="s">
        <v>409</v>
      </c>
      <c r="F11" s="87" t="s">
        <v>403</v>
      </c>
      <c r="G11" s="87" t="s">
        <v>502</v>
      </c>
      <c r="H11" s="87" t="s">
        <v>503</v>
      </c>
      <c r="I11" s="87" t="s">
        <v>488</v>
      </c>
      <c r="J11" s="87" t="s">
        <v>489</v>
      </c>
      <c r="K11" s="87" t="s">
        <v>414</v>
      </c>
      <c r="L11" s="87" t="s">
        <v>490</v>
      </c>
      <c r="N11" s="87" t="s">
        <v>480</v>
      </c>
      <c r="O11" s="87" t="s">
        <v>500</v>
      </c>
      <c r="P11" s="87" t="s">
        <v>505</v>
      </c>
      <c r="Q11" s="87" t="s">
        <v>506</v>
      </c>
      <c r="R11" s="87" t="s">
        <v>507</v>
      </c>
      <c r="S11" s="87" t="s">
        <v>508</v>
      </c>
      <c r="W11" s="87" t="s">
        <v>546</v>
      </c>
      <c r="X11" s="87" t="s">
        <v>513</v>
      </c>
      <c r="Y11" s="87" t="s">
        <v>514</v>
      </c>
      <c r="Z11" s="87" t="s">
        <v>515</v>
      </c>
      <c r="AA11" s="87" t="s">
        <v>403</v>
      </c>
    </row>
    <row r="12" spans="1:27" ht="17.25" x14ac:dyDescent="0.2">
      <c r="A12" s="86">
        <v>1</v>
      </c>
      <c r="B12" s="86">
        <v>0</v>
      </c>
      <c r="C12" s="86">
        <v>20</v>
      </c>
      <c r="D12" s="86">
        <v>20</v>
      </c>
      <c r="E12" s="86"/>
      <c r="F12" s="86">
        <v>240</v>
      </c>
      <c r="G12" s="86"/>
      <c r="H12" s="86"/>
      <c r="I12" s="86"/>
      <c r="J12" s="86"/>
      <c r="K12" s="86"/>
      <c r="L12" s="86"/>
      <c r="N12" s="86" t="s">
        <v>484</v>
      </c>
      <c r="O12" s="86">
        <f>(SUM(B12:L15)+B16)/3600</f>
        <v>0.45555555555555555</v>
      </c>
      <c r="P12" s="85">
        <f>$O12*B4</f>
        <v>8200</v>
      </c>
      <c r="Q12" s="85">
        <f t="shared" ref="Q12:S12" si="4">$O12*C4</f>
        <v>455.55555555555554</v>
      </c>
      <c r="R12" s="85">
        <f t="shared" si="4"/>
        <v>0</v>
      </c>
      <c r="S12" s="85">
        <f t="shared" si="4"/>
        <v>0</v>
      </c>
      <c r="V12" s="87" t="s">
        <v>546</v>
      </c>
      <c r="W12" s="90"/>
      <c r="X12" s="89">
        <f>(兵种分析!P4*兵种分析!S4/兵种分析!J4*兵种分析!D4)/(兵种分析!P5*兵种分析!R5/兵种分析!J5*兵种分析!D5)</f>
        <v>0.70953436807095349</v>
      </c>
      <c r="Y12" s="89">
        <f>(兵种分析!P4*兵种分析!T4/兵种分析!J4*兵种分析!D4)/(兵种分析!P6*兵种分析!R6/兵种分析!J6*兵种分析!D6)</f>
        <v>0.82687338501291985</v>
      </c>
      <c r="Z12" s="89">
        <f>(兵种分析!P4*兵种分析!S4/兵种分析!J4*兵种分析!D4)/(兵种分析!P8*兵种分析!R8/兵种分析!J8*兵种分析!D8)</f>
        <v>2.34375</v>
      </c>
      <c r="AA12" s="85">
        <f>(兵种分析!P4*兵种分析!U4*兵种分析!D4)/(兵种分析!P18*兵种分析!R18*兵种分析!D18)</f>
        <v>1.0666666666666667E-3</v>
      </c>
    </row>
    <row r="13" spans="1:27" ht="17.25" x14ac:dyDescent="0.2">
      <c r="A13" s="86">
        <v>2</v>
      </c>
      <c r="B13" s="86">
        <v>60</v>
      </c>
      <c r="C13" s="86">
        <v>40</v>
      </c>
      <c r="D13" s="86">
        <v>40</v>
      </c>
      <c r="E13" s="86"/>
      <c r="F13" s="86"/>
      <c r="G13" s="86"/>
      <c r="H13" s="86"/>
      <c r="I13" s="86"/>
      <c r="J13" s="86"/>
      <c r="K13" s="86"/>
      <c r="L13" s="86"/>
      <c r="N13" s="86" t="s">
        <v>485</v>
      </c>
      <c r="O13" s="86">
        <f>(SUM(B16:L20)+B21-B16)/3600</f>
        <v>3.5305555555555554</v>
      </c>
      <c r="P13" s="85">
        <f t="shared" ref="P13:P15" si="5">$O13*B5</f>
        <v>183588.88888888888</v>
      </c>
      <c r="Q13" s="85">
        <f t="shared" ref="Q13:Q15" si="6">$O13*C5</f>
        <v>12710</v>
      </c>
      <c r="R13" s="85">
        <f t="shared" ref="R13:R15" si="7">$O13*D5</f>
        <v>0</v>
      </c>
      <c r="S13" s="85">
        <f t="shared" ref="S13:S15" si="8">$O13*E5</f>
        <v>0</v>
      </c>
      <c r="V13" s="87" t="s">
        <v>513</v>
      </c>
      <c r="W13" s="89">
        <f>1/X12</f>
        <v>1.4093749999999998</v>
      </c>
      <c r="X13" s="90"/>
      <c r="Y13" s="89">
        <f>(兵种分析!P5*兵种分析!T5/兵种分析!J5*兵种分析!D5)/(兵种分析!P6*兵种分析!S6/兵种分析!J6*兵种分析!D6)</f>
        <v>0.27099143206854343</v>
      </c>
      <c r="Z13" s="89">
        <f>(兵种分析!P5*兵种分析!R5/兵种分析!J5*兵种分析!D5)/(兵种分析!P8*兵种分析!S8/兵种分析!J8*兵种分析!D8)</f>
        <v>2.8187500000000001</v>
      </c>
      <c r="AA13" s="85">
        <f>(兵种分析!P5*兵种分析!U5*兵种分析!D5)/(兵种分析!P18*兵种分析!S18*兵种分析!D18)</f>
        <v>1.64E-3</v>
      </c>
    </row>
    <row r="14" spans="1:27" ht="17.25" x14ac:dyDescent="0.2">
      <c r="A14" s="86">
        <v>3</v>
      </c>
      <c r="B14" s="86">
        <v>120</v>
      </c>
      <c r="C14" s="86">
        <v>80</v>
      </c>
      <c r="D14" s="86">
        <v>80</v>
      </c>
      <c r="E14" s="86"/>
      <c r="F14" s="86"/>
      <c r="G14" s="86"/>
      <c r="H14" s="86"/>
      <c r="I14" s="86">
        <v>80</v>
      </c>
      <c r="J14" s="86"/>
      <c r="K14" s="86"/>
      <c r="L14" s="86"/>
      <c r="N14" s="86" t="s">
        <v>486</v>
      </c>
      <c r="O14" s="86">
        <f>(SUM(B21:L25)-B21+B26)/3600</f>
        <v>25.483333333333334</v>
      </c>
      <c r="P14" s="85">
        <f t="shared" si="5"/>
        <v>5351500</v>
      </c>
      <c r="Q14" s="85">
        <f t="shared" si="6"/>
        <v>331283.33333333337</v>
      </c>
      <c r="R14" s="85">
        <f t="shared" si="7"/>
        <v>229350</v>
      </c>
      <c r="S14" s="85">
        <f t="shared" si="8"/>
        <v>229350</v>
      </c>
      <c r="V14" s="87" t="s">
        <v>514</v>
      </c>
      <c r="W14" s="89">
        <f>1/Y12</f>
        <v>1.2093750000000001</v>
      </c>
      <c r="X14" s="89">
        <f>1/Y13</f>
        <v>3.6901535682023492</v>
      </c>
      <c r="Y14" s="90"/>
      <c r="Z14" s="89">
        <f>(兵种分析!P6*兵种分析!R6/兵种分析!J6*兵种分析!D6)/(兵种分析!P8*兵种分析!T8/兵种分析!J8*兵种分析!D8)</f>
        <v>0.52581521739130432</v>
      </c>
      <c r="AA14" s="85">
        <f>(兵种分析!P6*兵种分析!U6*兵种分析!D7)/(兵种分析!P18*兵种分析!S18*兵种分析!D18)</f>
        <v>1.1466666666666667E-2</v>
      </c>
    </row>
    <row r="15" spans="1:27" ht="17.25" x14ac:dyDescent="0.2">
      <c r="A15" s="86">
        <v>4</v>
      </c>
      <c r="B15" s="86">
        <v>240</v>
      </c>
      <c r="C15" s="86">
        <v>120</v>
      </c>
      <c r="D15" s="86">
        <v>120</v>
      </c>
      <c r="E15" s="86"/>
      <c r="F15" s="86"/>
      <c r="G15" s="86"/>
      <c r="H15" s="86"/>
      <c r="I15" s="86"/>
      <c r="J15" s="86">
        <v>80</v>
      </c>
      <c r="K15" s="86"/>
      <c r="L15" s="86"/>
      <c r="N15" s="86" t="s">
        <v>487</v>
      </c>
      <c r="O15" s="86">
        <f>(SUM(B26:L31)-B26)/3600</f>
        <v>42.9</v>
      </c>
      <c r="P15" s="85">
        <f t="shared" si="5"/>
        <v>62205000</v>
      </c>
      <c r="Q15" s="85">
        <f t="shared" si="6"/>
        <v>4504500</v>
      </c>
      <c r="R15" s="85">
        <f t="shared" si="7"/>
        <v>2788500</v>
      </c>
      <c r="S15" s="85">
        <f t="shared" si="8"/>
        <v>2788500</v>
      </c>
      <c r="V15" s="87" t="s">
        <v>515</v>
      </c>
      <c r="W15" s="89">
        <f>1/Z12</f>
        <v>0.42666666666666669</v>
      </c>
      <c r="X15" s="89">
        <f>1/Z13</f>
        <v>0.35476718403547669</v>
      </c>
      <c r="Y15" s="89">
        <f>1/Z14</f>
        <v>1.9018087855297159</v>
      </c>
      <c r="Z15" s="86"/>
      <c r="AA15" s="85"/>
    </row>
    <row r="16" spans="1:27" ht="17.25" x14ac:dyDescent="0.2">
      <c r="A16" s="86">
        <v>5</v>
      </c>
      <c r="B16" s="86">
        <v>300</v>
      </c>
      <c r="C16" s="86">
        <v>180</v>
      </c>
      <c r="D16" s="86">
        <v>180</v>
      </c>
      <c r="E16" s="86"/>
      <c r="F16" s="86">
        <v>480</v>
      </c>
      <c r="G16" s="86"/>
      <c r="H16" s="86">
        <v>230</v>
      </c>
      <c r="I16" s="86">
        <v>160</v>
      </c>
      <c r="J16" s="86">
        <v>160</v>
      </c>
      <c r="K16" s="86"/>
      <c r="L16" s="86"/>
      <c r="O16" s="84"/>
      <c r="Q16" s="84"/>
      <c r="V16" s="87" t="s">
        <v>403</v>
      </c>
      <c r="W16" s="85">
        <f>1/AA12</f>
        <v>937.5</v>
      </c>
      <c r="X16" s="85">
        <f>1/AA13</f>
        <v>609.7560975609756</v>
      </c>
      <c r="Y16" s="85">
        <f>1/AA14</f>
        <v>87.20930232558139</v>
      </c>
      <c r="Z16" s="85"/>
      <c r="AA16" s="86"/>
    </row>
    <row r="17" spans="1:17" ht="16.5" x14ac:dyDescent="0.2">
      <c r="A17" s="86">
        <v>6</v>
      </c>
      <c r="B17" s="86">
        <v>480</v>
      </c>
      <c r="C17" s="86">
        <v>240</v>
      </c>
      <c r="D17" s="86">
        <v>240</v>
      </c>
      <c r="E17" s="86"/>
      <c r="F17" s="86"/>
      <c r="G17" s="86">
        <v>160</v>
      </c>
      <c r="H17" s="86"/>
      <c r="I17" s="86"/>
      <c r="J17" s="86"/>
      <c r="K17" s="86"/>
      <c r="L17" s="86"/>
      <c r="O17" s="84"/>
    </row>
    <row r="18" spans="1:17" ht="16.5" x14ac:dyDescent="0.2">
      <c r="A18" s="86">
        <v>7</v>
      </c>
      <c r="B18" s="86">
        <v>600</v>
      </c>
      <c r="C18" s="86">
        <v>300</v>
      </c>
      <c r="D18" s="86">
        <v>300</v>
      </c>
      <c r="E18" s="86"/>
      <c r="F18" s="86"/>
      <c r="G18" s="86"/>
      <c r="H18" s="86"/>
      <c r="I18" s="86"/>
      <c r="J18" s="86"/>
      <c r="K18" s="86"/>
      <c r="L18" s="86"/>
      <c r="O18" s="84"/>
    </row>
    <row r="19" spans="1:17" ht="16.5" x14ac:dyDescent="0.2">
      <c r="A19" s="86">
        <v>8</v>
      </c>
      <c r="B19" s="86">
        <v>1200</v>
      </c>
      <c r="C19" s="86">
        <v>600</v>
      </c>
      <c r="D19" s="86">
        <v>600</v>
      </c>
      <c r="E19" s="86">
        <v>600</v>
      </c>
      <c r="F19" s="86"/>
      <c r="G19" s="86"/>
      <c r="H19" s="86"/>
      <c r="I19" s="86"/>
      <c r="J19" s="86"/>
      <c r="K19" s="86"/>
      <c r="L19" s="86"/>
      <c r="O19" s="84"/>
    </row>
    <row r="20" spans="1:17" ht="16.5" x14ac:dyDescent="0.2">
      <c r="A20" s="86">
        <v>9</v>
      </c>
      <c r="B20" s="86">
        <v>1800</v>
      </c>
      <c r="C20" s="86">
        <v>900</v>
      </c>
      <c r="D20" s="86">
        <v>900</v>
      </c>
      <c r="E20" s="86"/>
      <c r="F20" s="86"/>
      <c r="G20" s="86"/>
      <c r="H20" s="86"/>
      <c r="I20" s="86"/>
      <c r="J20" s="86"/>
      <c r="K20" s="86"/>
      <c r="L20" s="86"/>
      <c r="O20" s="84"/>
    </row>
    <row r="21" spans="1:17" ht="16.5" x14ac:dyDescent="0.2">
      <c r="A21" s="86">
        <v>10</v>
      </c>
      <c r="B21" s="86">
        <v>2400</v>
      </c>
      <c r="C21" s="86">
        <v>1200</v>
      </c>
      <c r="D21" s="86">
        <v>1200</v>
      </c>
      <c r="E21" s="86">
        <v>1200</v>
      </c>
      <c r="F21" s="86">
        <v>3600</v>
      </c>
      <c r="G21" s="86">
        <v>1200</v>
      </c>
      <c r="H21" s="86">
        <v>1200</v>
      </c>
      <c r="I21" s="86">
        <v>1200</v>
      </c>
      <c r="J21" s="86">
        <v>1200</v>
      </c>
      <c r="K21" s="86">
        <v>1440</v>
      </c>
      <c r="L21" s="86"/>
      <c r="O21" s="84"/>
      <c r="Q21" s="84"/>
    </row>
    <row r="22" spans="1:17" ht="16.5" x14ac:dyDescent="0.2">
      <c r="A22" s="86">
        <v>11</v>
      </c>
      <c r="B22" s="86">
        <v>5400</v>
      </c>
      <c r="C22" s="86">
        <v>2700</v>
      </c>
      <c r="D22" s="86">
        <v>2700</v>
      </c>
      <c r="E22" s="86"/>
      <c r="F22" s="86"/>
      <c r="G22" s="86"/>
      <c r="H22" s="86"/>
      <c r="I22" s="86"/>
      <c r="J22" s="86"/>
      <c r="K22" s="86"/>
      <c r="L22" s="86"/>
      <c r="O22" s="84"/>
    </row>
    <row r="23" spans="1:17" ht="16.5" x14ac:dyDescent="0.2">
      <c r="A23" s="86">
        <v>12</v>
      </c>
      <c r="B23" s="86">
        <v>7200</v>
      </c>
      <c r="C23" s="86">
        <v>3600</v>
      </c>
      <c r="D23" s="86">
        <v>3600</v>
      </c>
      <c r="E23" s="86">
        <v>3600</v>
      </c>
      <c r="F23" s="86"/>
      <c r="G23" s="86"/>
      <c r="H23" s="86"/>
      <c r="I23" s="86"/>
      <c r="J23" s="86"/>
      <c r="K23" s="86"/>
      <c r="L23" s="86"/>
      <c r="O23" s="84"/>
    </row>
    <row r="24" spans="1:17" ht="16.5" x14ac:dyDescent="0.2">
      <c r="A24" s="86">
        <v>13</v>
      </c>
      <c r="B24" s="86">
        <v>9000</v>
      </c>
      <c r="C24" s="86">
        <v>4500</v>
      </c>
      <c r="D24" s="86">
        <v>4500</v>
      </c>
      <c r="E24" s="86"/>
      <c r="F24" s="86"/>
      <c r="G24" s="86"/>
      <c r="H24" s="86"/>
      <c r="I24" s="86"/>
      <c r="J24" s="86"/>
      <c r="K24" s="86"/>
      <c r="L24" s="86"/>
      <c r="O24" s="84"/>
    </row>
    <row r="25" spans="1:17" ht="16.5" x14ac:dyDescent="0.2">
      <c r="A25" s="86">
        <v>14</v>
      </c>
      <c r="B25" s="86">
        <v>9000</v>
      </c>
      <c r="C25" s="86">
        <v>4500</v>
      </c>
      <c r="D25" s="86">
        <v>4500</v>
      </c>
      <c r="E25" s="86">
        <v>4500</v>
      </c>
      <c r="F25" s="86"/>
      <c r="G25" s="86"/>
      <c r="H25" s="86"/>
      <c r="I25" s="86"/>
      <c r="J25" s="86"/>
      <c r="K25" s="86"/>
      <c r="L25" s="86"/>
      <c r="O25" s="84"/>
    </row>
    <row r="26" spans="1:17" ht="16.5" x14ac:dyDescent="0.2">
      <c r="A26" s="86">
        <v>15</v>
      </c>
      <c r="B26" s="86">
        <v>9000</v>
      </c>
      <c r="C26" s="86">
        <v>4500</v>
      </c>
      <c r="D26" s="86">
        <v>4500</v>
      </c>
      <c r="E26" s="86"/>
      <c r="F26" s="86">
        <v>13500</v>
      </c>
      <c r="G26" s="86">
        <v>4500</v>
      </c>
      <c r="H26" s="86">
        <v>4500</v>
      </c>
      <c r="I26" s="86">
        <v>4500</v>
      </c>
      <c r="J26" s="86">
        <v>4500</v>
      </c>
      <c r="K26" s="86">
        <v>4500</v>
      </c>
      <c r="L26" s="86">
        <v>5940</v>
      </c>
      <c r="O26" s="84"/>
      <c r="Q26" s="84"/>
    </row>
    <row r="27" spans="1:17" ht="16.5" x14ac:dyDescent="0.2">
      <c r="A27" s="86">
        <v>16</v>
      </c>
      <c r="B27" s="86">
        <v>9000</v>
      </c>
      <c r="C27" s="86">
        <v>4500</v>
      </c>
      <c r="D27" s="86">
        <v>4500</v>
      </c>
      <c r="E27" s="86">
        <v>4500</v>
      </c>
      <c r="F27" s="86"/>
      <c r="G27" s="86"/>
      <c r="H27" s="86"/>
      <c r="I27" s="86"/>
      <c r="J27" s="86"/>
      <c r="K27" s="86"/>
      <c r="L27" s="86"/>
      <c r="O27" s="84"/>
    </row>
    <row r="28" spans="1:17" ht="16.5" x14ac:dyDescent="0.2">
      <c r="A28" s="86">
        <v>17</v>
      </c>
      <c r="B28" s="86">
        <v>9000</v>
      </c>
      <c r="C28" s="86">
        <v>4500</v>
      </c>
      <c r="D28" s="86">
        <v>4500</v>
      </c>
      <c r="E28" s="86"/>
      <c r="F28" s="86"/>
      <c r="G28" s="86"/>
      <c r="H28" s="86"/>
      <c r="I28" s="86"/>
      <c r="J28" s="86"/>
      <c r="K28" s="86"/>
      <c r="L28" s="86"/>
      <c r="O28" s="84"/>
    </row>
    <row r="29" spans="1:17" ht="16.5" x14ac:dyDescent="0.2">
      <c r="A29" s="86">
        <v>18</v>
      </c>
      <c r="B29" s="86">
        <v>9000</v>
      </c>
      <c r="C29" s="86">
        <v>4500</v>
      </c>
      <c r="D29" s="86">
        <v>4500</v>
      </c>
      <c r="E29" s="86">
        <v>4500</v>
      </c>
      <c r="F29" s="86"/>
      <c r="G29" s="86"/>
      <c r="H29" s="86"/>
      <c r="I29" s="86"/>
      <c r="J29" s="86"/>
      <c r="K29" s="86"/>
      <c r="L29" s="86"/>
      <c r="O29" s="84"/>
    </row>
    <row r="30" spans="1:17" ht="16.5" x14ac:dyDescent="0.2">
      <c r="A30" s="86">
        <v>19</v>
      </c>
      <c r="B30" s="86">
        <v>9000</v>
      </c>
      <c r="C30" s="86">
        <v>4500</v>
      </c>
      <c r="D30" s="86">
        <v>4500</v>
      </c>
      <c r="E30" s="86"/>
      <c r="F30" s="86"/>
      <c r="G30" s="86"/>
      <c r="H30" s="86"/>
      <c r="I30" s="86"/>
      <c r="J30" s="86"/>
      <c r="K30" s="86"/>
      <c r="L30" s="86"/>
      <c r="O30" s="84"/>
    </row>
    <row r="31" spans="1:17" ht="16.5" x14ac:dyDescent="0.2">
      <c r="A31" s="86">
        <v>20</v>
      </c>
      <c r="B31" s="86">
        <v>9000</v>
      </c>
      <c r="C31" s="86">
        <v>4500</v>
      </c>
      <c r="D31" s="86">
        <v>4500</v>
      </c>
      <c r="E31" s="86">
        <v>4500</v>
      </c>
      <c r="F31" s="86"/>
      <c r="G31" s="86"/>
      <c r="H31" s="86"/>
      <c r="I31" s="86"/>
      <c r="J31" s="86"/>
      <c r="K31" s="86"/>
      <c r="L31" s="86"/>
      <c r="O31" s="84"/>
    </row>
  </sheetData>
  <mergeCells count="4">
    <mergeCell ref="A2:Q2"/>
    <mergeCell ref="A10:L10"/>
    <mergeCell ref="N10:S10"/>
    <mergeCell ref="V10:AA10"/>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22BEC-7F02-4F70-BA34-8749A8955610}">
  <dimension ref="A2:X21"/>
  <sheetViews>
    <sheetView workbookViewId="0">
      <selection activeCell="D34" sqref="D34"/>
    </sheetView>
  </sheetViews>
  <sheetFormatPr defaultRowHeight="14.25" x14ac:dyDescent="0.2"/>
  <cols>
    <col min="2" max="4" width="9" style="84"/>
    <col min="10" max="10" width="9" style="84"/>
    <col min="16" max="16" width="9" style="84"/>
    <col min="18" max="18" width="9.875" customWidth="1"/>
  </cols>
  <sheetData>
    <row r="2" spans="1:24" ht="20.25" x14ac:dyDescent="0.2">
      <c r="A2" s="116" t="s">
        <v>549</v>
      </c>
      <c r="B2" s="116"/>
      <c r="C2" s="116"/>
      <c r="D2" s="116"/>
      <c r="E2" s="116"/>
      <c r="F2" s="116"/>
      <c r="G2" s="116"/>
      <c r="H2" s="116"/>
      <c r="I2" s="116"/>
      <c r="J2" s="116"/>
      <c r="K2" s="116"/>
      <c r="L2" s="116"/>
      <c r="M2" s="116"/>
      <c r="N2" s="116"/>
      <c r="O2" s="116"/>
      <c r="P2" s="116"/>
      <c r="Q2" s="116"/>
      <c r="R2" s="116"/>
      <c r="S2" s="116"/>
      <c r="T2" s="116"/>
      <c r="U2" s="116"/>
      <c r="V2" s="116"/>
      <c r="W2" s="116"/>
      <c r="X2" s="116"/>
    </row>
    <row r="3" spans="1:24" s="84" customFormat="1" ht="17.25" x14ac:dyDescent="0.2">
      <c r="A3" s="87" t="s">
        <v>509</v>
      </c>
      <c r="B3" s="87" t="s">
        <v>521</v>
      </c>
      <c r="C3" s="87" t="s">
        <v>522</v>
      </c>
      <c r="D3" s="87" t="s">
        <v>536</v>
      </c>
      <c r="E3" s="87" t="s">
        <v>391</v>
      </c>
      <c r="F3" s="87" t="s">
        <v>510</v>
      </c>
      <c r="G3" s="87" t="s">
        <v>511</v>
      </c>
      <c r="H3" s="87" t="s">
        <v>482</v>
      </c>
      <c r="I3" s="87" t="s">
        <v>483</v>
      </c>
      <c r="J3" s="87" t="s">
        <v>548</v>
      </c>
      <c r="K3" s="87" t="s">
        <v>523</v>
      </c>
      <c r="L3" s="87" t="s">
        <v>524</v>
      </c>
      <c r="M3" s="87" t="s">
        <v>525</v>
      </c>
      <c r="N3" s="87" t="s">
        <v>526</v>
      </c>
      <c r="O3" s="87" t="s">
        <v>527</v>
      </c>
      <c r="P3" s="87" t="s">
        <v>538</v>
      </c>
      <c r="Q3" s="87" t="s">
        <v>528</v>
      </c>
      <c r="R3" s="87" t="s">
        <v>529</v>
      </c>
      <c r="S3" s="87" t="s">
        <v>530</v>
      </c>
      <c r="T3" s="87" t="s">
        <v>531</v>
      </c>
      <c r="U3" s="87" t="s">
        <v>532</v>
      </c>
      <c r="V3" s="87" t="s">
        <v>533</v>
      </c>
      <c r="W3" s="87" t="s">
        <v>534</v>
      </c>
      <c r="X3" s="87" t="s">
        <v>535</v>
      </c>
    </row>
    <row r="4" spans="1:24" ht="16.5" x14ac:dyDescent="0.2">
      <c r="A4" s="86" t="s">
        <v>512</v>
      </c>
      <c r="B4" s="86">
        <v>500</v>
      </c>
      <c r="C4" s="86">
        <v>1500</v>
      </c>
      <c r="D4" s="86">
        <v>4000</v>
      </c>
      <c r="E4" s="86"/>
      <c r="F4" s="86">
        <v>10</v>
      </c>
      <c r="G4" s="86"/>
      <c r="H4" s="86"/>
      <c r="I4" s="86"/>
      <c r="J4" s="85">
        <f>F4+G4*10+H4*25+I4*25</f>
        <v>10</v>
      </c>
      <c r="K4" s="86">
        <v>10</v>
      </c>
      <c r="L4" s="86">
        <v>1.6</v>
      </c>
      <c r="M4" s="86">
        <v>70</v>
      </c>
      <c r="N4" s="86">
        <v>120</v>
      </c>
      <c r="O4" s="86">
        <v>0</v>
      </c>
      <c r="P4" s="85">
        <f>K4/(300/(300+O4))</f>
        <v>10</v>
      </c>
      <c r="Q4" s="86" t="s">
        <v>537</v>
      </c>
      <c r="R4" s="86">
        <v>16</v>
      </c>
      <c r="S4" s="86">
        <v>6</v>
      </c>
      <c r="T4" s="86">
        <v>4</v>
      </c>
      <c r="U4" s="86">
        <v>20</v>
      </c>
      <c r="V4" s="86"/>
      <c r="W4" s="86"/>
      <c r="X4" s="86">
        <v>1</v>
      </c>
    </row>
    <row r="5" spans="1:24" ht="16.5" x14ac:dyDescent="0.2">
      <c r="A5" s="86" t="s">
        <v>513</v>
      </c>
      <c r="B5" s="86">
        <v>400</v>
      </c>
      <c r="C5" s="86"/>
      <c r="D5" s="86">
        <v>1000</v>
      </c>
      <c r="E5" s="86"/>
      <c r="F5" s="86">
        <v>40</v>
      </c>
      <c r="G5" s="86">
        <v>4</v>
      </c>
      <c r="H5" s="86"/>
      <c r="I5" s="86"/>
      <c r="J5" s="85">
        <f t="shared" ref="J5:J20" si="0">F5+G5*10+H5*25+I5*25</f>
        <v>80</v>
      </c>
      <c r="K5" s="86">
        <v>36</v>
      </c>
      <c r="L5" s="86">
        <v>2</v>
      </c>
      <c r="M5" s="86">
        <v>75</v>
      </c>
      <c r="N5" s="86">
        <v>400</v>
      </c>
      <c r="O5" s="86">
        <v>110</v>
      </c>
      <c r="P5" s="85">
        <f t="shared" ref="P5:P20" si="1">K5/(300/(300+O5))</f>
        <v>49.2</v>
      </c>
      <c r="Q5" s="86" t="s">
        <v>543</v>
      </c>
      <c r="R5" s="86">
        <v>55</v>
      </c>
      <c r="S5" s="86">
        <v>36</v>
      </c>
      <c r="T5" s="86">
        <v>18</v>
      </c>
      <c r="U5" s="86">
        <v>25</v>
      </c>
      <c r="V5" s="86"/>
      <c r="W5" s="86"/>
      <c r="X5" s="86">
        <v>4</v>
      </c>
    </row>
    <row r="6" spans="1:24" ht="16.5" x14ac:dyDescent="0.2">
      <c r="A6" s="86" t="s">
        <v>514</v>
      </c>
      <c r="B6" s="86"/>
      <c r="C6" s="86"/>
      <c r="D6" s="86">
        <v>400</v>
      </c>
      <c r="E6" s="86"/>
      <c r="F6" s="86">
        <v>100</v>
      </c>
      <c r="G6" s="86">
        <v>10</v>
      </c>
      <c r="H6" s="86"/>
      <c r="I6" s="86"/>
      <c r="J6" s="85">
        <f t="shared" si="0"/>
        <v>200</v>
      </c>
      <c r="K6" s="86">
        <v>86</v>
      </c>
      <c r="L6" s="86">
        <v>1.8</v>
      </c>
      <c r="M6" s="86">
        <v>80</v>
      </c>
      <c r="N6" s="86">
        <v>120</v>
      </c>
      <c r="O6" s="86">
        <v>450</v>
      </c>
      <c r="P6" s="85">
        <f t="shared" si="1"/>
        <v>215</v>
      </c>
      <c r="Q6" s="86" t="s">
        <v>544</v>
      </c>
      <c r="R6" s="86">
        <v>45</v>
      </c>
      <c r="S6" s="86">
        <v>95</v>
      </c>
      <c r="T6" s="86">
        <v>70</v>
      </c>
      <c r="U6" s="86">
        <v>100</v>
      </c>
      <c r="V6" s="86"/>
      <c r="W6" s="86"/>
      <c r="X6" s="86">
        <v>10</v>
      </c>
    </row>
    <row r="7" spans="1:24" s="84" customFormat="1" ht="16.5" x14ac:dyDescent="0.2">
      <c r="A7" s="86" t="s">
        <v>539</v>
      </c>
      <c r="B7" s="86"/>
      <c r="C7" s="86"/>
      <c r="D7" s="86">
        <v>400</v>
      </c>
      <c r="E7" s="86"/>
      <c r="F7" s="86"/>
      <c r="G7" s="86"/>
      <c r="H7" s="86"/>
      <c r="I7" s="86"/>
      <c r="J7" s="85">
        <f t="shared" si="0"/>
        <v>0</v>
      </c>
      <c r="K7" s="86">
        <v>95</v>
      </c>
      <c r="L7" s="86">
        <v>1.8</v>
      </c>
      <c r="M7" s="86">
        <v>80</v>
      </c>
      <c r="N7" s="86">
        <v>120</v>
      </c>
      <c r="O7" s="86">
        <v>450</v>
      </c>
      <c r="P7" s="85">
        <f t="shared" si="1"/>
        <v>237.5</v>
      </c>
      <c r="Q7" s="86" t="s">
        <v>544</v>
      </c>
      <c r="R7" s="86">
        <v>50</v>
      </c>
      <c r="S7" s="86">
        <v>105</v>
      </c>
      <c r="T7" s="86">
        <v>78</v>
      </c>
      <c r="U7" s="86">
        <v>110</v>
      </c>
      <c r="V7" s="86"/>
      <c r="W7" s="86"/>
      <c r="X7" s="86">
        <v>10</v>
      </c>
    </row>
    <row r="8" spans="1:24" ht="16.5" x14ac:dyDescent="0.2">
      <c r="A8" s="86" t="s">
        <v>515</v>
      </c>
      <c r="B8" s="86"/>
      <c r="C8" s="86"/>
      <c r="D8" s="86">
        <v>400</v>
      </c>
      <c r="E8" s="86"/>
      <c r="F8" s="86">
        <v>100</v>
      </c>
      <c r="G8" s="86">
        <v>10</v>
      </c>
      <c r="H8" s="86"/>
      <c r="I8" s="86"/>
      <c r="J8" s="85">
        <f t="shared" si="0"/>
        <v>200</v>
      </c>
      <c r="K8" s="86">
        <v>80</v>
      </c>
      <c r="L8" s="86">
        <v>1.2</v>
      </c>
      <c r="M8" s="86">
        <v>180</v>
      </c>
      <c r="N8" s="86">
        <v>120</v>
      </c>
      <c r="O8" s="86">
        <v>0</v>
      </c>
      <c r="P8" s="85">
        <f t="shared" si="1"/>
        <v>80</v>
      </c>
      <c r="Q8" s="86" t="s">
        <v>537</v>
      </c>
      <c r="R8" s="86">
        <v>64</v>
      </c>
      <c r="S8" s="86">
        <v>75</v>
      </c>
      <c r="T8" s="86">
        <v>230</v>
      </c>
      <c r="U8" s="86">
        <v>35</v>
      </c>
      <c r="V8" s="86"/>
      <c r="W8" s="86"/>
      <c r="X8" s="86">
        <v>10</v>
      </c>
    </row>
    <row r="9" spans="1:24" ht="16.5" x14ac:dyDescent="0.2">
      <c r="A9" s="86" t="s">
        <v>516</v>
      </c>
      <c r="B9" s="86"/>
      <c r="C9" s="86"/>
      <c r="D9" s="86">
        <v>2000</v>
      </c>
      <c r="E9" s="86"/>
      <c r="F9" s="86">
        <v>60</v>
      </c>
      <c r="G9" s="86">
        <v>6</v>
      </c>
      <c r="H9" s="86">
        <v>6</v>
      </c>
      <c r="I9" s="86"/>
      <c r="J9" s="85">
        <f t="shared" si="0"/>
        <v>270</v>
      </c>
      <c r="K9" s="86">
        <v>45</v>
      </c>
      <c r="L9" s="86">
        <v>1.9</v>
      </c>
      <c r="M9" s="86">
        <v>75</v>
      </c>
      <c r="N9" s="86">
        <v>400</v>
      </c>
      <c r="O9" s="86">
        <v>50</v>
      </c>
      <c r="P9" s="85">
        <f t="shared" si="1"/>
        <v>52.5</v>
      </c>
      <c r="Q9" s="86" t="s">
        <v>537</v>
      </c>
      <c r="R9" s="86">
        <v>70</v>
      </c>
      <c r="S9" s="86">
        <v>25</v>
      </c>
      <c r="T9" s="86">
        <v>20</v>
      </c>
      <c r="U9" s="86">
        <v>50</v>
      </c>
      <c r="V9" s="86"/>
      <c r="W9" s="86"/>
      <c r="X9" s="86">
        <v>3</v>
      </c>
    </row>
    <row r="10" spans="1:24" s="84" customFormat="1" ht="16.5" x14ac:dyDescent="0.2">
      <c r="A10" s="86" t="s">
        <v>540</v>
      </c>
      <c r="B10" s="86"/>
      <c r="C10" s="86"/>
      <c r="D10" s="86">
        <v>2000</v>
      </c>
      <c r="E10" s="86"/>
      <c r="F10" s="86"/>
      <c r="G10" s="86"/>
      <c r="H10" s="86"/>
      <c r="I10" s="86"/>
      <c r="J10" s="85">
        <f t="shared" si="0"/>
        <v>0</v>
      </c>
      <c r="K10" s="86">
        <v>50</v>
      </c>
      <c r="L10" s="86">
        <v>1.9</v>
      </c>
      <c r="M10" s="86">
        <v>75</v>
      </c>
      <c r="N10" s="86">
        <v>400</v>
      </c>
      <c r="O10" s="86">
        <v>50</v>
      </c>
      <c r="P10" s="85">
        <f t="shared" si="1"/>
        <v>58.333333333333336</v>
      </c>
      <c r="Q10" s="86" t="s">
        <v>537</v>
      </c>
      <c r="R10" s="86">
        <v>76</v>
      </c>
      <c r="S10" s="86">
        <v>28</v>
      </c>
      <c r="T10" s="86">
        <v>22</v>
      </c>
      <c r="U10" s="86">
        <v>55</v>
      </c>
      <c r="V10" s="86"/>
      <c r="W10" s="86"/>
      <c r="X10" s="86">
        <v>3</v>
      </c>
    </row>
    <row r="11" spans="1:24" ht="16.5" x14ac:dyDescent="0.2">
      <c r="A11" s="86" t="s">
        <v>517</v>
      </c>
      <c r="B11" s="86"/>
      <c r="C11" s="86"/>
      <c r="D11" s="86">
        <v>400</v>
      </c>
      <c r="E11" s="86"/>
      <c r="F11" s="86">
        <v>300</v>
      </c>
      <c r="G11" s="86">
        <v>20</v>
      </c>
      <c r="H11" s="86">
        <v>40</v>
      </c>
      <c r="I11" s="86"/>
      <c r="J11" s="85">
        <f t="shared" si="0"/>
        <v>1500</v>
      </c>
      <c r="K11" s="86">
        <v>227</v>
      </c>
      <c r="L11" s="86">
        <v>1.7</v>
      </c>
      <c r="M11" s="86">
        <v>80</v>
      </c>
      <c r="N11" s="86">
        <v>120</v>
      </c>
      <c r="O11" s="86">
        <v>650</v>
      </c>
      <c r="P11" s="85">
        <f t="shared" si="1"/>
        <v>718.83333333333337</v>
      </c>
      <c r="Q11" s="86" t="s">
        <v>544</v>
      </c>
      <c r="R11" s="86">
        <v>135</v>
      </c>
      <c r="S11" s="86">
        <v>170</v>
      </c>
      <c r="T11" s="86">
        <v>155</v>
      </c>
      <c r="U11" s="86">
        <v>40</v>
      </c>
      <c r="V11" s="86"/>
      <c r="W11" s="86"/>
      <c r="X11" s="86">
        <v>15</v>
      </c>
    </row>
    <row r="12" spans="1:24" s="84" customFormat="1" ht="16.5" x14ac:dyDescent="0.2">
      <c r="A12" s="86" t="s">
        <v>541</v>
      </c>
      <c r="B12" s="86"/>
      <c r="C12" s="86"/>
      <c r="D12" s="86">
        <v>400</v>
      </c>
      <c r="E12" s="86"/>
      <c r="F12" s="86"/>
      <c r="G12" s="86"/>
      <c r="H12" s="86"/>
      <c r="I12" s="86"/>
      <c r="J12" s="85">
        <f t="shared" si="0"/>
        <v>0</v>
      </c>
      <c r="K12" s="86">
        <v>273</v>
      </c>
      <c r="L12" s="86">
        <v>1.7</v>
      </c>
      <c r="M12" s="86">
        <v>80</v>
      </c>
      <c r="N12" s="86">
        <v>120</v>
      </c>
      <c r="O12" s="86">
        <v>650</v>
      </c>
      <c r="P12" s="85">
        <f t="shared" si="1"/>
        <v>864.5</v>
      </c>
      <c r="Q12" s="86" t="s">
        <v>544</v>
      </c>
      <c r="R12" s="86">
        <v>162</v>
      </c>
      <c r="S12" s="86">
        <v>204</v>
      </c>
      <c r="T12" s="86">
        <v>186</v>
      </c>
      <c r="U12" s="86">
        <v>48</v>
      </c>
      <c r="V12" s="86"/>
      <c r="W12" s="86"/>
      <c r="X12" s="86">
        <v>15</v>
      </c>
    </row>
    <row r="13" spans="1:24" ht="16.5" x14ac:dyDescent="0.2">
      <c r="A13" s="86" t="s">
        <v>518</v>
      </c>
      <c r="B13" s="86"/>
      <c r="C13" s="86"/>
      <c r="D13" s="86">
        <v>1000</v>
      </c>
      <c r="E13" s="86"/>
      <c r="F13" s="86">
        <v>120</v>
      </c>
      <c r="G13" s="86">
        <v>8</v>
      </c>
      <c r="H13" s="86">
        <v>16</v>
      </c>
      <c r="I13" s="86"/>
      <c r="J13" s="85">
        <f t="shared" si="0"/>
        <v>600</v>
      </c>
      <c r="K13" s="86">
        <v>80</v>
      </c>
      <c r="L13" s="86">
        <v>2</v>
      </c>
      <c r="M13" s="86">
        <v>75</v>
      </c>
      <c r="N13" s="86">
        <v>450</v>
      </c>
      <c r="O13" s="86">
        <v>250</v>
      </c>
      <c r="P13" s="85">
        <f t="shared" si="1"/>
        <v>146.66666666666669</v>
      </c>
      <c r="Q13" s="86" t="s">
        <v>543</v>
      </c>
      <c r="R13" s="86">
        <v>120</v>
      </c>
      <c r="S13" s="86">
        <v>85</v>
      </c>
      <c r="T13" s="86">
        <v>36</v>
      </c>
      <c r="U13" s="86">
        <v>40</v>
      </c>
      <c r="V13" s="86"/>
      <c r="W13" s="86">
        <v>50</v>
      </c>
      <c r="X13" s="86">
        <v>6</v>
      </c>
    </row>
    <row r="14" spans="1:24" ht="16.5" x14ac:dyDescent="0.2">
      <c r="A14" s="86" t="s">
        <v>519</v>
      </c>
      <c r="B14" s="86"/>
      <c r="C14" s="86"/>
      <c r="D14" s="86">
        <v>400</v>
      </c>
      <c r="E14" s="86"/>
      <c r="F14" s="86">
        <v>300</v>
      </c>
      <c r="G14" s="86">
        <v>20</v>
      </c>
      <c r="H14" s="86">
        <v>40</v>
      </c>
      <c r="I14" s="86"/>
      <c r="J14" s="85">
        <f t="shared" si="0"/>
        <v>1500</v>
      </c>
      <c r="K14" s="86">
        <v>180</v>
      </c>
      <c r="L14" s="86">
        <v>1.8</v>
      </c>
      <c r="M14" s="86">
        <v>120</v>
      </c>
      <c r="N14" s="86">
        <v>120</v>
      </c>
      <c r="O14" s="86">
        <v>250</v>
      </c>
      <c r="P14" s="85">
        <f t="shared" si="1"/>
        <v>330</v>
      </c>
      <c r="Q14" s="86" t="s">
        <v>543</v>
      </c>
      <c r="R14" s="86">
        <v>35</v>
      </c>
      <c r="S14" s="86">
        <v>35</v>
      </c>
      <c r="T14" s="86">
        <v>450</v>
      </c>
      <c r="U14" s="86">
        <v>35</v>
      </c>
      <c r="V14" s="86"/>
      <c r="W14" s="86"/>
      <c r="X14" s="86">
        <v>15</v>
      </c>
    </row>
    <row r="15" spans="1:24" ht="16.5" x14ac:dyDescent="0.2">
      <c r="A15" s="86" t="s">
        <v>542</v>
      </c>
      <c r="B15" s="86"/>
      <c r="C15" s="86"/>
      <c r="D15" s="86">
        <v>400</v>
      </c>
      <c r="E15" s="86"/>
      <c r="F15" s="86">
        <v>300</v>
      </c>
      <c r="G15" s="86">
        <v>20</v>
      </c>
      <c r="H15" s="86">
        <v>40</v>
      </c>
      <c r="I15" s="86"/>
      <c r="J15" s="85">
        <f t="shared" si="0"/>
        <v>1500</v>
      </c>
      <c r="K15" s="86">
        <v>220</v>
      </c>
      <c r="L15" s="86">
        <v>1.8</v>
      </c>
      <c r="M15" s="86">
        <v>120</v>
      </c>
      <c r="N15" s="86">
        <v>120</v>
      </c>
      <c r="O15" s="86">
        <v>250</v>
      </c>
      <c r="P15" s="85">
        <f t="shared" si="1"/>
        <v>403.33333333333337</v>
      </c>
      <c r="Q15" s="86" t="s">
        <v>543</v>
      </c>
      <c r="R15" s="86">
        <v>42</v>
      </c>
      <c r="S15" s="86">
        <v>42</v>
      </c>
      <c r="T15" s="86">
        <v>540</v>
      </c>
      <c r="U15" s="86">
        <v>42</v>
      </c>
      <c r="V15" s="86"/>
      <c r="W15" s="86"/>
      <c r="X15" s="86">
        <v>15</v>
      </c>
    </row>
    <row r="16" spans="1:24" ht="16.5" x14ac:dyDescent="0.2">
      <c r="A16" s="86" t="s">
        <v>547</v>
      </c>
      <c r="B16" s="86"/>
      <c r="C16" s="86"/>
      <c r="D16" s="86">
        <v>400</v>
      </c>
      <c r="E16" s="86"/>
      <c r="F16" s="86">
        <v>300</v>
      </c>
      <c r="G16" s="86">
        <v>20</v>
      </c>
      <c r="H16" s="86">
        <v>40</v>
      </c>
      <c r="I16" s="86"/>
      <c r="J16" s="85">
        <f t="shared" si="0"/>
        <v>1500</v>
      </c>
      <c r="K16" s="86">
        <v>216</v>
      </c>
      <c r="L16" s="86">
        <v>1.2</v>
      </c>
      <c r="M16" s="86">
        <v>220</v>
      </c>
      <c r="N16" s="86">
        <v>120</v>
      </c>
      <c r="O16" s="86">
        <v>50</v>
      </c>
      <c r="P16" s="85">
        <f t="shared" si="1"/>
        <v>252</v>
      </c>
      <c r="Q16" s="86" t="s">
        <v>537</v>
      </c>
      <c r="R16" s="86">
        <v>168</v>
      </c>
      <c r="S16" s="86">
        <v>384</v>
      </c>
      <c r="T16" s="86">
        <v>210</v>
      </c>
      <c r="U16" s="86">
        <v>168</v>
      </c>
      <c r="V16" s="86"/>
      <c r="W16" s="86"/>
      <c r="X16" s="86">
        <v>15</v>
      </c>
    </row>
    <row r="17" spans="1:24" ht="16.5" x14ac:dyDescent="0.2">
      <c r="A17" s="86" t="s">
        <v>550</v>
      </c>
      <c r="B17" s="86"/>
      <c r="C17" s="86"/>
      <c r="D17" s="86">
        <v>3</v>
      </c>
      <c r="E17" s="86"/>
      <c r="F17" s="86">
        <v>100</v>
      </c>
      <c r="G17" s="86"/>
      <c r="H17" s="86"/>
      <c r="I17" s="86"/>
      <c r="J17" s="85">
        <f t="shared" si="0"/>
        <v>100</v>
      </c>
      <c r="K17" s="86">
        <v>2000</v>
      </c>
      <c r="L17" s="86"/>
      <c r="M17" s="86"/>
      <c r="N17" s="86"/>
      <c r="O17" s="86">
        <v>0</v>
      </c>
      <c r="P17" s="85">
        <f t="shared" si="1"/>
        <v>2000</v>
      </c>
      <c r="Q17" s="86" t="s">
        <v>554</v>
      </c>
      <c r="R17" s="86">
        <v>10000</v>
      </c>
      <c r="S17" s="86">
        <v>10000</v>
      </c>
      <c r="T17" s="86">
        <v>5000</v>
      </c>
      <c r="U17" s="86">
        <v>0</v>
      </c>
      <c r="V17" s="86">
        <v>5000</v>
      </c>
      <c r="W17" s="86">
        <v>10000</v>
      </c>
      <c r="X17" s="86"/>
    </row>
    <row r="18" spans="1:24" ht="16.5" x14ac:dyDescent="0.2">
      <c r="A18" s="86" t="s">
        <v>551</v>
      </c>
      <c r="B18" s="86"/>
      <c r="C18" s="86"/>
      <c r="D18" s="86">
        <v>3</v>
      </c>
      <c r="E18" s="86"/>
      <c r="F18" s="86">
        <v>1500</v>
      </c>
      <c r="G18" s="86">
        <v>150</v>
      </c>
      <c r="H18" s="86"/>
      <c r="I18" s="86"/>
      <c r="J18" s="85">
        <f t="shared" si="0"/>
        <v>3000</v>
      </c>
      <c r="K18" s="86">
        <v>10000</v>
      </c>
      <c r="L18" s="86"/>
      <c r="M18" s="86"/>
      <c r="N18" s="86"/>
      <c r="O18" s="86">
        <v>0</v>
      </c>
      <c r="P18" s="85">
        <f t="shared" si="1"/>
        <v>10000</v>
      </c>
      <c r="Q18" s="86" t="s">
        <v>554</v>
      </c>
      <c r="R18" s="86">
        <v>25000</v>
      </c>
      <c r="S18" s="86">
        <v>25000</v>
      </c>
      <c r="T18" s="86">
        <v>12500</v>
      </c>
      <c r="U18" s="86">
        <v>0</v>
      </c>
      <c r="V18" s="86">
        <v>12500</v>
      </c>
      <c r="W18" s="86">
        <v>25000</v>
      </c>
      <c r="X18" s="86"/>
    </row>
    <row r="19" spans="1:24" ht="16.5" x14ac:dyDescent="0.2">
      <c r="A19" s="86" t="s">
        <v>552</v>
      </c>
      <c r="B19" s="86"/>
      <c r="C19" s="86"/>
      <c r="D19" s="86">
        <v>3</v>
      </c>
      <c r="E19" s="86"/>
      <c r="F19" s="86">
        <v>6000</v>
      </c>
      <c r="G19" s="86">
        <v>600</v>
      </c>
      <c r="H19" s="86"/>
      <c r="I19" s="86"/>
      <c r="J19" s="85">
        <f t="shared" si="0"/>
        <v>12000</v>
      </c>
      <c r="K19" s="86">
        <v>50000</v>
      </c>
      <c r="L19" s="86">
        <v>0</v>
      </c>
      <c r="M19" s="86">
        <v>225</v>
      </c>
      <c r="N19" s="86">
        <v>225</v>
      </c>
      <c r="O19" s="86">
        <v>0</v>
      </c>
      <c r="P19" s="85">
        <f t="shared" si="1"/>
        <v>50000</v>
      </c>
      <c r="Q19" s="86" t="s">
        <v>554</v>
      </c>
      <c r="R19" s="86">
        <v>100000</v>
      </c>
      <c r="S19" s="86">
        <v>100000</v>
      </c>
      <c r="T19" s="86">
        <v>50000</v>
      </c>
      <c r="U19" s="86">
        <v>0</v>
      </c>
      <c r="V19" s="86">
        <v>50000</v>
      </c>
      <c r="W19" s="86">
        <v>100000</v>
      </c>
      <c r="X19" s="86"/>
    </row>
    <row r="20" spans="1:24" ht="16.5" x14ac:dyDescent="0.2">
      <c r="A20" s="86" t="s">
        <v>553</v>
      </c>
      <c r="B20" s="86"/>
      <c r="C20" s="86"/>
      <c r="D20" s="86">
        <v>3</v>
      </c>
      <c r="E20" s="86"/>
      <c r="F20" s="86">
        <v>150000</v>
      </c>
      <c r="G20" s="86">
        <v>15000</v>
      </c>
      <c r="H20" s="86">
        <v>15000</v>
      </c>
      <c r="I20" s="86"/>
      <c r="J20" s="85">
        <f t="shared" si="0"/>
        <v>675000</v>
      </c>
      <c r="K20" s="86">
        <v>500000</v>
      </c>
      <c r="L20" s="86">
        <v>0</v>
      </c>
      <c r="M20" s="86">
        <v>270</v>
      </c>
      <c r="N20" s="86">
        <v>270</v>
      </c>
      <c r="O20" s="86">
        <v>0</v>
      </c>
      <c r="P20" s="85">
        <f t="shared" si="1"/>
        <v>500000</v>
      </c>
      <c r="Q20" s="86" t="s">
        <v>554</v>
      </c>
      <c r="R20" s="86">
        <v>300000</v>
      </c>
      <c r="S20" s="86">
        <v>300000</v>
      </c>
      <c r="T20" s="86">
        <v>150000</v>
      </c>
      <c r="U20" s="86">
        <v>0</v>
      </c>
      <c r="V20" s="86">
        <v>150000</v>
      </c>
      <c r="W20" s="86">
        <v>150000</v>
      </c>
      <c r="X20" s="86"/>
    </row>
    <row r="21" spans="1:24" x14ac:dyDescent="0.2">
      <c r="K21" t="s">
        <v>520</v>
      </c>
    </row>
  </sheetData>
  <mergeCells count="1">
    <mergeCell ref="A2:X2"/>
  </mergeCells>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23"/>
  <sheetViews>
    <sheetView workbookViewId="0">
      <selection activeCell="B40" sqref="B40"/>
    </sheetView>
  </sheetViews>
  <sheetFormatPr defaultRowHeight="14.25" x14ac:dyDescent="0.2"/>
  <cols>
    <col min="1" max="1" width="10.625" customWidth="1"/>
    <col min="2" max="2" width="54.625" customWidth="1"/>
    <col min="3" max="3" width="58.875" customWidth="1"/>
    <col min="4" max="4" width="37.875" customWidth="1"/>
    <col min="5" max="5" width="17.625" customWidth="1"/>
    <col min="6" max="7" width="16.125" style="84" customWidth="1"/>
    <col min="8" max="8" width="18.875" style="84" customWidth="1"/>
    <col min="9" max="9" width="13" customWidth="1"/>
    <col min="10" max="10" width="14.875" customWidth="1"/>
  </cols>
  <sheetData>
    <row r="1" spans="1:26" x14ac:dyDescent="0.2">
      <c r="V1" t="s">
        <v>418</v>
      </c>
      <c r="W1" t="s">
        <v>422</v>
      </c>
      <c r="X1" t="s">
        <v>419</v>
      </c>
      <c r="Z1" t="s">
        <v>428</v>
      </c>
    </row>
    <row r="2" spans="1:26" x14ac:dyDescent="0.2">
      <c r="A2" t="s">
        <v>429</v>
      </c>
      <c r="V2" t="s">
        <v>420</v>
      </c>
      <c r="W2" t="s">
        <v>421</v>
      </c>
      <c r="X2" t="s">
        <v>423</v>
      </c>
    </row>
    <row r="3" spans="1:26" x14ac:dyDescent="0.2">
      <c r="A3" t="s">
        <v>430</v>
      </c>
      <c r="B3" t="s">
        <v>431</v>
      </c>
      <c r="C3" t="s">
        <v>432</v>
      </c>
      <c r="D3" t="s">
        <v>433</v>
      </c>
      <c r="E3" t="s">
        <v>457</v>
      </c>
      <c r="F3" s="84" t="s">
        <v>458</v>
      </c>
      <c r="G3" s="84" t="s">
        <v>460</v>
      </c>
      <c r="H3" s="84" t="s">
        <v>439</v>
      </c>
      <c r="I3" s="84" t="s">
        <v>440</v>
      </c>
      <c r="J3" s="84" t="s">
        <v>459</v>
      </c>
      <c r="V3" t="s">
        <v>424</v>
      </c>
      <c r="W3" t="s">
        <v>425</v>
      </c>
      <c r="X3" t="s">
        <v>426</v>
      </c>
    </row>
    <row r="4" spans="1:26" x14ac:dyDescent="0.2">
      <c r="A4">
        <v>1</v>
      </c>
      <c r="C4" t="s">
        <v>434</v>
      </c>
      <c r="V4" s="84" t="s">
        <v>427</v>
      </c>
      <c r="X4" t="s">
        <v>402</v>
      </c>
    </row>
    <row r="5" spans="1:26" x14ac:dyDescent="0.2">
      <c r="A5">
        <v>2</v>
      </c>
      <c r="C5" s="84" t="s">
        <v>438</v>
      </c>
    </row>
    <row r="6" spans="1:26" x14ac:dyDescent="0.2">
      <c r="A6" s="84">
        <v>3</v>
      </c>
      <c r="B6" t="s">
        <v>435</v>
      </c>
      <c r="C6" s="84" t="s">
        <v>442</v>
      </c>
    </row>
    <row r="7" spans="1:26" x14ac:dyDescent="0.2">
      <c r="A7" s="84">
        <v>4</v>
      </c>
      <c r="B7" t="s">
        <v>436</v>
      </c>
      <c r="C7" s="84" t="s">
        <v>443</v>
      </c>
      <c r="D7" t="s">
        <v>437</v>
      </c>
    </row>
    <row r="8" spans="1:26" x14ac:dyDescent="0.2">
      <c r="A8" s="84">
        <v>5</v>
      </c>
      <c r="B8" s="84" t="s">
        <v>445</v>
      </c>
      <c r="C8" s="84" t="s">
        <v>451</v>
      </c>
      <c r="D8" s="84" t="s">
        <v>441</v>
      </c>
    </row>
    <row r="9" spans="1:26" x14ac:dyDescent="0.2">
      <c r="A9" s="84">
        <v>6</v>
      </c>
      <c r="B9" s="84" t="s">
        <v>446</v>
      </c>
      <c r="C9" s="84" t="s">
        <v>452</v>
      </c>
      <c r="D9" s="84" t="s">
        <v>444</v>
      </c>
    </row>
    <row r="10" spans="1:26" x14ac:dyDescent="0.2">
      <c r="A10" s="84">
        <v>7</v>
      </c>
      <c r="B10" s="84" t="s">
        <v>447</v>
      </c>
      <c r="C10" s="84" t="s">
        <v>453</v>
      </c>
    </row>
    <row r="11" spans="1:26" x14ac:dyDescent="0.2">
      <c r="A11" s="84">
        <v>8</v>
      </c>
      <c r="B11" s="84" t="s">
        <v>449</v>
      </c>
      <c r="C11" s="84" t="s">
        <v>454</v>
      </c>
      <c r="D11" t="s">
        <v>448</v>
      </c>
    </row>
    <row r="12" spans="1:26" x14ac:dyDescent="0.2">
      <c r="A12" s="84">
        <v>9</v>
      </c>
      <c r="B12" s="84" t="s">
        <v>450</v>
      </c>
      <c r="C12" s="84" t="s">
        <v>455</v>
      </c>
    </row>
    <row r="13" spans="1:26" x14ac:dyDescent="0.2">
      <c r="A13" s="84">
        <v>10</v>
      </c>
      <c r="B13" s="84" t="s">
        <v>450</v>
      </c>
      <c r="C13" s="84" t="s">
        <v>456</v>
      </c>
    </row>
    <row r="14" spans="1:26" x14ac:dyDescent="0.2">
      <c r="A14" s="84">
        <v>11</v>
      </c>
    </row>
    <row r="15" spans="1:26" x14ac:dyDescent="0.2">
      <c r="A15" s="84">
        <v>12</v>
      </c>
    </row>
    <row r="16" spans="1:26" x14ac:dyDescent="0.2">
      <c r="A16" s="84">
        <v>13</v>
      </c>
    </row>
    <row r="17" spans="1:1" x14ac:dyDescent="0.2">
      <c r="A17" s="84">
        <v>14</v>
      </c>
    </row>
    <row r="18" spans="1:1" x14ac:dyDescent="0.2">
      <c r="A18" s="84">
        <v>15</v>
      </c>
    </row>
    <row r="19" spans="1:1" x14ac:dyDescent="0.2">
      <c r="A19" s="84">
        <v>16</v>
      </c>
    </row>
    <row r="20" spans="1:1" x14ac:dyDescent="0.2">
      <c r="A20" s="84">
        <v>17</v>
      </c>
    </row>
    <row r="21" spans="1:1" x14ac:dyDescent="0.2">
      <c r="A21" s="84">
        <v>18</v>
      </c>
    </row>
    <row r="22" spans="1:1" x14ac:dyDescent="0.2">
      <c r="A22" s="84">
        <v>19</v>
      </c>
    </row>
    <row r="23" spans="1:1" x14ac:dyDescent="0.2">
      <c r="A23" s="84">
        <v>20</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E1842-AD8E-43B2-92B0-6CA781FB4BF9}">
  <dimension ref="A2:S25"/>
  <sheetViews>
    <sheetView tabSelected="1" workbookViewId="0">
      <selection activeCell="G29" sqref="G29"/>
    </sheetView>
  </sheetViews>
  <sheetFormatPr defaultRowHeight="14.25" x14ac:dyDescent="0.2"/>
  <cols>
    <col min="1" max="1" width="10.5" customWidth="1"/>
    <col min="2" max="2" width="12.875" customWidth="1"/>
    <col min="3" max="3" width="14.625" customWidth="1"/>
    <col min="4" max="4" width="12.5" customWidth="1"/>
    <col min="5" max="5" width="14.25" customWidth="1"/>
    <col min="6" max="6" width="12" customWidth="1"/>
    <col min="7" max="7" width="12" style="84" customWidth="1"/>
    <col min="8" max="8" width="11.25" customWidth="1"/>
    <col min="9" max="9" width="13.5" customWidth="1"/>
    <col min="10" max="10" width="13" customWidth="1"/>
    <col min="11" max="11" width="13.125" customWidth="1"/>
    <col min="12" max="12" width="13.25" customWidth="1"/>
    <col min="13" max="13" width="13.375" customWidth="1"/>
    <col min="14" max="14" width="10.625" customWidth="1"/>
    <col min="15" max="15" width="10.875" style="84" customWidth="1"/>
    <col min="16" max="16" width="10.75" customWidth="1"/>
    <col min="19" max="19" width="15.625" customWidth="1"/>
  </cols>
  <sheetData>
    <row r="2" spans="1:19" x14ac:dyDescent="0.2">
      <c r="A2" s="84" t="s">
        <v>430</v>
      </c>
      <c r="B2" t="s">
        <v>461</v>
      </c>
      <c r="C2" s="84" t="s">
        <v>462</v>
      </c>
      <c r="D2" s="84" t="s">
        <v>463</v>
      </c>
      <c r="E2" s="84" t="s">
        <v>464</v>
      </c>
      <c r="F2" s="84" t="s">
        <v>465</v>
      </c>
      <c r="G2" s="84" t="s">
        <v>478</v>
      </c>
      <c r="H2" s="84" t="s">
        <v>466</v>
      </c>
      <c r="I2" s="84" t="s">
        <v>467</v>
      </c>
      <c r="J2" s="84" t="s">
        <v>468</v>
      </c>
      <c r="K2" s="84" t="s">
        <v>469</v>
      </c>
      <c r="L2" s="84" t="s">
        <v>470</v>
      </c>
      <c r="M2" s="84" t="s">
        <v>471</v>
      </c>
      <c r="N2" t="s">
        <v>472</v>
      </c>
      <c r="O2" s="84" t="s">
        <v>474</v>
      </c>
      <c r="P2" t="s">
        <v>473</v>
      </c>
      <c r="Q2" t="s">
        <v>475</v>
      </c>
      <c r="R2" t="s">
        <v>476</v>
      </c>
      <c r="S2" t="s">
        <v>477</v>
      </c>
    </row>
    <row r="3" spans="1:19" x14ac:dyDescent="0.2">
      <c r="A3">
        <v>1</v>
      </c>
      <c r="C3" s="84">
        <v>100</v>
      </c>
      <c r="D3" s="84">
        <v>100</v>
      </c>
      <c r="E3" s="84">
        <v>100</v>
      </c>
      <c r="F3" s="84">
        <v>100</v>
      </c>
      <c r="G3" s="84">
        <f>F3*3</f>
        <v>300</v>
      </c>
      <c r="H3" s="84"/>
      <c r="K3" s="84">
        <v>100</v>
      </c>
      <c r="L3" s="84">
        <v>100</v>
      </c>
      <c r="M3" s="84">
        <v>100</v>
      </c>
    </row>
    <row r="4" spans="1:19" x14ac:dyDescent="0.2">
      <c r="A4">
        <v>2</v>
      </c>
      <c r="C4" s="84">
        <v>2000</v>
      </c>
      <c r="D4" s="84">
        <v>200</v>
      </c>
      <c r="E4" s="84">
        <v>200</v>
      </c>
      <c r="F4" s="84"/>
      <c r="G4" s="84">
        <f t="shared" ref="G4:G18" si="0">F4*3</f>
        <v>0</v>
      </c>
      <c r="H4" s="84"/>
      <c r="L4" s="84"/>
      <c r="M4" s="84"/>
    </row>
    <row r="5" spans="1:19" x14ac:dyDescent="0.2">
      <c r="A5" s="84">
        <v>3</v>
      </c>
      <c r="C5" s="84">
        <v>3000</v>
      </c>
      <c r="D5" s="84">
        <v>400</v>
      </c>
      <c r="E5" s="84">
        <v>400</v>
      </c>
      <c r="F5" s="84"/>
      <c r="G5" s="84">
        <f t="shared" si="0"/>
        <v>0</v>
      </c>
      <c r="L5" s="84"/>
      <c r="M5" s="84"/>
    </row>
    <row r="6" spans="1:19" x14ac:dyDescent="0.2">
      <c r="A6" s="84">
        <v>4</v>
      </c>
      <c r="C6" s="84">
        <v>6000</v>
      </c>
      <c r="D6" s="84">
        <v>600</v>
      </c>
      <c r="E6" s="84">
        <v>600</v>
      </c>
      <c r="F6" s="84"/>
      <c r="G6" s="84">
        <f t="shared" si="0"/>
        <v>0</v>
      </c>
      <c r="L6" s="84"/>
      <c r="M6" s="84"/>
    </row>
    <row r="7" spans="1:19" x14ac:dyDescent="0.2">
      <c r="A7" s="84">
        <v>5</v>
      </c>
      <c r="C7" s="84">
        <v>10000</v>
      </c>
      <c r="D7" s="84">
        <v>1200</v>
      </c>
      <c r="E7" s="84">
        <v>1200</v>
      </c>
      <c r="F7" s="84">
        <v>1500</v>
      </c>
      <c r="G7" s="84">
        <f t="shared" si="0"/>
        <v>4500</v>
      </c>
      <c r="H7">
        <v>2100</v>
      </c>
      <c r="K7" s="84">
        <v>3000</v>
      </c>
      <c r="L7" s="84">
        <v>3000</v>
      </c>
      <c r="M7" s="84">
        <v>3000</v>
      </c>
      <c r="N7" s="84">
        <v>4000</v>
      </c>
    </row>
    <row r="8" spans="1:19" x14ac:dyDescent="0.2">
      <c r="A8" s="84">
        <v>6</v>
      </c>
      <c r="C8" s="84">
        <v>12000</v>
      </c>
      <c r="D8" s="84">
        <v>2000</v>
      </c>
      <c r="E8" s="84">
        <v>2000</v>
      </c>
      <c r="F8" s="84"/>
      <c r="G8" s="84">
        <f t="shared" si="0"/>
        <v>0</v>
      </c>
      <c r="I8">
        <v>2100</v>
      </c>
      <c r="L8" s="84"/>
      <c r="M8" s="84"/>
    </row>
    <row r="9" spans="1:19" x14ac:dyDescent="0.2">
      <c r="A9" s="84">
        <v>7</v>
      </c>
      <c r="C9" s="84">
        <v>14000</v>
      </c>
      <c r="D9" s="84">
        <v>2400</v>
      </c>
      <c r="E9" s="84">
        <v>2400</v>
      </c>
      <c r="F9" s="84"/>
      <c r="G9" s="84">
        <f t="shared" si="0"/>
        <v>0</v>
      </c>
      <c r="L9" s="84"/>
      <c r="M9" s="84"/>
    </row>
    <row r="10" spans="1:19" x14ac:dyDescent="0.2">
      <c r="A10" s="84">
        <v>8</v>
      </c>
      <c r="C10" s="84">
        <v>16000</v>
      </c>
      <c r="D10" s="84">
        <v>2800</v>
      </c>
      <c r="E10" s="84">
        <v>2800</v>
      </c>
      <c r="F10" s="84"/>
      <c r="G10" s="84">
        <f t="shared" si="0"/>
        <v>0</v>
      </c>
      <c r="J10" s="84">
        <v>2800</v>
      </c>
      <c r="L10" s="84"/>
      <c r="M10" s="84"/>
    </row>
    <row r="11" spans="1:19" x14ac:dyDescent="0.2">
      <c r="A11" s="84">
        <v>9</v>
      </c>
      <c r="C11" s="84">
        <v>22000</v>
      </c>
      <c r="D11" s="84">
        <v>3200</v>
      </c>
      <c r="E11" s="84">
        <v>3200</v>
      </c>
      <c r="F11" s="84"/>
      <c r="G11" s="84">
        <f t="shared" si="0"/>
        <v>0</v>
      </c>
      <c r="L11" s="84"/>
      <c r="M11" s="84"/>
    </row>
    <row r="12" spans="1:19" x14ac:dyDescent="0.2">
      <c r="A12" s="84">
        <v>10</v>
      </c>
      <c r="C12" s="84">
        <v>100000</v>
      </c>
      <c r="D12" s="84">
        <v>4400</v>
      </c>
      <c r="E12" s="84">
        <v>4400</v>
      </c>
      <c r="F12" s="84">
        <v>6000</v>
      </c>
      <c r="G12" s="84">
        <f t="shared" si="0"/>
        <v>18000</v>
      </c>
      <c r="H12" s="84">
        <v>8000</v>
      </c>
      <c r="I12" s="84">
        <v>2000</v>
      </c>
      <c r="J12" s="84">
        <v>4400</v>
      </c>
      <c r="K12" s="84">
        <v>12000</v>
      </c>
      <c r="L12" s="84">
        <v>12000</v>
      </c>
      <c r="M12" s="84">
        <v>12000</v>
      </c>
      <c r="N12" s="84">
        <v>15000</v>
      </c>
    </row>
    <row r="13" spans="1:19" x14ac:dyDescent="0.2">
      <c r="A13" s="84">
        <v>11</v>
      </c>
      <c r="C13" s="84">
        <v>200000</v>
      </c>
      <c r="D13" s="84">
        <v>20000</v>
      </c>
      <c r="E13" s="84">
        <v>20000</v>
      </c>
      <c r="G13" s="84">
        <f t="shared" si="0"/>
        <v>0</v>
      </c>
      <c r="L13" s="84"/>
      <c r="M13" s="84"/>
    </row>
    <row r="14" spans="1:19" x14ac:dyDescent="0.2">
      <c r="A14" s="84">
        <v>12</v>
      </c>
      <c r="C14" s="84">
        <v>320000</v>
      </c>
      <c r="D14" s="84">
        <v>40000</v>
      </c>
      <c r="E14" s="84">
        <v>40000</v>
      </c>
      <c r="G14" s="84">
        <f t="shared" si="0"/>
        <v>0</v>
      </c>
      <c r="J14" s="84">
        <v>40000</v>
      </c>
      <c r="L14" s="84"/>
      <c r="M14" s="84"/>
    </row>
    <row r="15" spans="1:19" x14ac:dyDescent="0.2">
      <c r="A15" s="84">
        <v>13</v>
      </c>
      <c r="C15" s="84"/>
      <c r="D15" s="84">
        <v>64000</v>
      </c>
      <c r="E15" s="84">
        <v>64000</v>
      </c>
      <c r="G15" s="84">
        <f t="shared" si="0"/>
        <v>0</v>
      </c>
      <c r="L15" s="84"/>
      <c r="M15" s="84"/>
    </row>
    <row r="16" spans="1:19" x14ac:dyDescent="0.2">
      <c r="A16" s="84">
        <v>14</v>
      </c>
      <c r="C16" s="84">
        <v>570000</v>
      </c>
      <c r="D16" s="84">
        <v>90000</v>
      </c>
      <c r="E16" s="84">
        <v>90000</v>
      </c>
      <c r="G16" s="84">
        <f t="shared" si="0"/>
        <v>0</v>
      </c>
      <c r="L16" s="84"/>
      <c r="M16" s="84"/>
    </row>
    <row r="17" spans="1:14" x14ac:dyDescent="0.2">
      <c r="A17" s="84">
        <v>15</v>
      </c>
      <c r="C17" s="84"/>
      <c r="D17" s="84"/>
      <c r="E17" s="84"/>
      <c r="G17" s="84">
        <f t="shared" si="0"/>
        <v>0</v>
      </c>
      <c r="I17" s="84">
        <v>8000</v>
      </c>
      <c r="J17" s="84">
        <v>90000</v>
      </c>
      <c r="K17" s="84">
        <v>300000</v>
      </c>
      <c r="L17" s="84">
        <v>300000</v>
      </c>
      <c r="M17" s="84">
        <v>300000</v>
      </c>
      <c r="N17" s="84">
        <v>400000</v>
      </c>
    </row>
    <row r="18" spans="1:14" x14ac:dyDescent="0.2">
      <c r="A18" s="84">
        <v>16</v>
      </c>
      <c r="C18" s="84">
        <v>1500000</v>
      </c>
      <c r="D18" s="84">
        <v>162000</v>
      </c>
      <c r="E18" s="84">
        <v>162000</v>
      </c>
      <c r="G18" s="84">
        <f t="shared" si="0"/>
        <v>0</v>
      </c>
      <c r="L18" s="84"/>
      <c r="M18" s="84"/>
    </row>
    <row r="19" spans="1:14" x14ac:dyDescent="0.2">
      <c r="A19" s="84">
        <v>17</v>
      </c>
      <c r="C19" s="84"/>
      <c r="D19" s="84"/>
      <c r="E19" s="84"/>
      <c r="L19" s="84"/>
      <c r="M19" s="84"/>
    </row>
    <row r="20" spans="1:14" x14ac:dyDescent="0.2">
      <c r="A20" s="84">
        <v>18</v>
      </c>
      <c r="C20" s="84">
        <v>2700000</v>
      </c>
      <c r="D20" s="84"/>
      <c r="E20" s="84"/>
      <c r="L20" s="84"/>
      <c r="M20" s="84"/>
    </row>
    <row r="21" spans="1:14" x14ac:dyDescent="0.2">
      <c r="A21" s="84">
        <v>19</v>
      </c>
      <c r="C21" s="84"/>
      <c r="D21" s="84"/>
      <c r="E21" s="84"/>
      <c r="L21" s="84"/>
      <c r="M21" s="84"/>
    </row>
    <row r="22" spans="1:14" x14ac:dyDescent="0.2">
      <c r="A22" s="84">
        <v>20</v>
      </c>
      <c r="D22" s="84"/>
      <c r="E22" s="84"/>
      <c r="I22" s="84"/>
      <c r="L22" s="84"/>
      <c r="M22" s="84"/>
    </row>
    <row r="23" spans="1:14" x14ac:dyDescent="0.2">
      <c r="I23" s="84"/>
    </row>
    <row r="24" spans="1:14" x14ac:dyDescent="0.2">
      <c r="I24" s="84"/>
    </row>
    <row r="25" spans="1:14" x14ac:dyDescent="0.2">
      <c r="I25" s="84"/>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游戏前10天游戏内容</vt:lpstr>
      <vt:lpstr>活动</vt:lpstr>
      <vt:lpstr>功能开启节奏及引导说明</vt:lpstr>
      <vt:lpstr>文档说明</vt:lpstr>
      <vt:lpstr>数值统计</vt:lpstr>
      <vt:lpstr>数据透视</vt:lpstr>
      <vt:lpstr>兵种分析</vt:lpstr>
      <vt:lpstr>玩家行为</vt:lpstr>
      <vt:lpstr>军粮</vt:lpstr>
      <vt:lpstr>钢铁</vt:lpstr>
      <vt:lpstr>橡胶</vt:lpstr>
      <vt:lpstr>装备属性设定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2018-09-01T23:38:52Z</dcterms:modified>
</cp:coreProperties>
</file>