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-120" yWindow="-120" windowWidth="29040" windowHeight="15840" activeTab="5"/>
  </bookViews>
  <sheets>
    <sheet name="文档说明" sheetId="10" r:id="rId1"/>
    <sheet name="价值概述" sheetId="77" r:id="rId2"/>
    <sheet name="节奏总表" sheetId="85" r:id="rId3"/>
    <sheet name="挂机关卡" sheetId="80" r:id="rId4"/>
    <sheet name="章节关卡" sheetId="82" r:id="rId5"/>
    <sheet name="芦花古楼" sheetId="83" r:id="rId6"/>
    <sheet name="个人BOSS" sheetId="86" r:id="rId7"/>
    <sheet name="日常任务" sheetId="84" r:id="rId8"/>
    <sheet name="分段产出计算" sheetId="81" r:id="rId9"/>
  </sheets>
  <definedNames>
    <definedName name="卡牌类型名">#REF!</definedName>
    <definedName name="品质名称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V7" i="83" l="1"/>
  <c r="AV8" i="83"/>
  <c r="AV9" i="83"/>
  <c r="AV10" i="83"/>
  <c r="AV11" i="83"/>
  <c r="AV12" i="83"/>
  <c r="AV13" i="83"/>
  <c r="AV14" i="83"/>
  <c r="AV15" i="83"/>
  <c r="AV16" i="83"/>
  <c r="AV17" i="83"/>
  <c r="AV18" i="83"/>
  <c r="AV19" i="83"/>
  <c r="AV20" i="83"/>
  <c r="AV21" i="83"/>
  <c r="AV22" i="83"/>
  <c r="AV23" i="83"/>
  <c r="AV24" i="83"/>
  <c r="AV25" i="83"/>
  <c r="AV26" i="83"/>
  <c r="AV27" i="83"/>
  <c r="AV28" i="83"/>
  <c r="AV29" i="83"/>
  <c r="AV30" i="83"/>
  <c r="AV31" i="83"/>
  <c r="AV32" i="83"/>
  <c r="AV33" i="83"/>
  <c r="AV34" i="83"/>
  <c r="AV35" i="83"/>
  <c r="AV36" i="83"/>
  <c r="AV37" i="83"/>
  <c r="AV38" i="83"/>
  <c r="AV39" i="83"/>
  <c r="AV40" i="83"/>
  <c r="AV41" i="83"/>
  <c r="AV42" i="83"/>
  <c r="AV43" i="83"/>
  <c r="AV44" i="83"/>
  <c r="AV45" i="83"/>
  <c r="AV46" i="83"/>
  <c r="AV47" i="83"/>
  <c r="AV48" i="83"/>
  <c r="AV49" i="83"/>
  <c r="AV50" i="83"/>
  <c r="AV51" i="83"/>
  <c r="AV52" i="83"/>
  <c r="AV53" i="83"/>
  <c r="AV54" i="83"/>
  <c r="AV55" i="83"/>
  <c r="AV56" i="83"/>
  <c r="AV57" i="83"/>
  <c r="AV58" i="83"/>
  <c r="AV59" i="83"/>
  <c r="AV60" i="83"/>
  <c r="AV61" i="83"/>
  <c r="AV62" i="83"/>
  <c r="AV63" i="83"/>
  <c r="AV64" i="83"/>
  <c r="AV65" i="83"/>
  <c r="AV66" i="83"/>
  <c r="AV67" i="83"/>
  <c r="AV68" i="83"/>
  <c r="AV69" i="83"/>
  <c r="AV70" i="83"/>
  <c r="AV71" i="83"/>
  <c r="AV72" i="83"/>
  <c r="AV73" i="83"/>
  <c r="AV74" i="83"/>
  <c r="AV75" i="83"/>
  <c r="AV76" i="83"/>
  <c r="AV77" i="83"/>
  <c r="AV78" i="83"/>
  <c r="AV79" i="83"/>
  <c r="AV80" i="83"/>
  <c r="AV81" i="83"/>
  <c r="AV82" i="83"/>
  <c r="AV83" i="83"/>
  <c r="AV84" i="83"/>
  <c r="AV85" i="83"/>
  <c r="AV86" i="83"/>
  <c r="AV87" i="83"/>
  <c r="AV88" i="83"/>
  <c r="AV89" i="83"/>
  <c r="AV90" i="83"/>
  <c r="AV91" i="83"/>
  <c r="AV92" i="83"/>
  <c r="AV93" i="83"/>
  <c r="AV94" i="83"/>
  <c r="AV95" i="83"/>
  <c r="AV96" i="83"/>
  <c r="AV97" i="83"/>
  <c r="AV98" i="83"/>
  <c r="AV99" i="83"/>
  <c r="AV100" i="83"/>
  <c r="AV101" i="83"/>
  <c r="AV102" i="83"/>
  <c r="AV103" i="83"/>
  <c r="AV104" i="83"/>
  <c r="AV105" i="83"/>
  <c r="AV6" i="83"/>
  <c r="AU7" i="83"/>
  <c r="AU8" i="83"/>
  <c r="AU9" i="83"/>
  <c r="AU10" i="83"/>
  <c r="AU11" i="83"/>
  <c r="AU12" i="83"/>
  <c r="AU13" i="83"/>
  <c r="AU14" i="83"/>
  <c r="AU15" i="83"/>
  <c r="AU16" i="83"/>
  <c r="AU17" i="83"/>
  <c r="AU18" i="83"/>
  <c r="AU19" i="83"/>
  <c r="AU20" i="83"/>
  <c r="AU21" i="83"/>
  <c r="AU22" i="83"/>
  <c r="AU23" i="83"/>
  <c r="AU24" i="83"/>
  <c r="AU25" i="83"/>
  <c r="AU26" i="83"/>
  <c r="AU27" i="83"/>
  <c r="AU28" i="83"/>
  <c r="AU29" i="83"/>
  <c r="AU30" i="83"/>
  <c r="AU31" i="83"/>
  <c r="AU32" i="83"/>
  <c r="AU33" i="83"/>
  <c r="AU34" i="83"/>
  <c r="AU35" i="83"/>
  <c r="AU36" i="83"/>
  <c r="AU37" i="83"/>
  <c r="AU38" i="83"/>
  <c r="AU39" i="83"/>
  <c r="AU40" i="83"/>
  <c r="AU41" i="83"/>
  <c r="AU42" i="83"/>
  <c r="AU43" i="83"/>
  <c r="AU44" i="83"/>
  <c r="AU45" i="83"/>
  <c r="AU46" i="83"/>
  <c r="AU47" i="83"/>
  <c r="AU48" i="83"/>
  <c r="AU49" i="83"/>
  <c r="AU50" i="83"/>
  <c r="AU51" i="83"/>
  <c r="AU52" i="83"/>
  <c r="AU53" i="83"/>
  <c r="AU54" i="83"/>
  <c r="AU55" i="83"/>
  <c r="AU56" i="83"/>
  <c r="AU57" i="83"/>
  <c r="AU58" i="83"/>
  <c r="AU59" i="83"/>
  <c r="AU60" i="83"/>
  <c r="AU61" i="83"/>
  <c r="AU62" i="83"/>
  <c r="AU63" i="83"/>
  <c r="AU64" i="83"/>
  <c r="AU65" i="83"/>
  <c r="AU66" i="83"/>
  <c r="AU67" i="83"/>
  <c r="AU68" i="83"/>
  <c r="AU69" i="83"/>
  <c r="AU70" i="83"/>
  <c r="AU71" i="83"/>
  <c r="AU72" i="83"/>
  <c r="AU73" i="83"/>
  <c r="AU74" i="83"/>
  <c r="AU75" i="83"/>
  <c r="AU76" i="83"/>
  <c r="AU77" i="83"/>
  <c r="AU78" i="83"/>
  <c r="AU79" i="83"/>
  <c r="AU80" i="83"/>
  <c r="AU81" i="83"/>
  <c r="AU82" i="83"/>
  <c r="AU83" i="83"/>
  <c r="AU84" i="83"/>
  <c r="AU85" i="83"/>
  <c r="AU86" i="83"/>
  <c r="AU87" i="83"/>
  <c r="AU88" i="83"/>
  <c r="AU89" i="83"/>
  <c r="AU90" i="83"/>
  <c r="AU91" i="83"/>
  <c r="AU92" i="83"/>
  <c r="AU93" i="83"/>
  <c r="AU94" i="83"/>
  <c r="AU95" i="83"/>
  <c r="AU96" i="83"/>
  <c r="AU97" i="83"/>
  <c r="AU98" i="83"/>
  <c r="AU99" i="83"/>
  <c r="AU100" i="83"/>
  <c r="AU101" i="83"/>
  <c r="AU102" i="83"/>
  <c r="AU103" i="83"/>
  <c r="AU104" i="83"/>
  <c r="AU105" i="83"/>
  <c r="AU6" i="83"/>
  <c r="M12" i="85"/>
  <c r="M13" i="85"/>
  <c r="M14" i="85"/>
  <c r="M11" i="85"/>
  <c r="J12" i="85"/>
  <c r="J13" i="85"/>
  <c r="J14" i="85"/>
  <c r="J15" i="85"/>
  <c r="J16" i="85"/>
  <c r="J11" i="85"/>
  <c r="G17" i="85"/>
  <c r="G18" i="85"/>
  <c r="G12" i="85"/>
  <c r="G13" i="85"/>
  <c r="G14" i="85"/>
  <c r="G15" i="85"/>
  <c r="G16" i="85"/>
  <c r="G11" i="85"/>
  <c r="AN103" i="83"/>
  <c r="AQ103" i="83" s="1"/>
  <c r="AN99" i="83"/>
  <c r="AQ99" i="83" s="1"/>
  <c r="AN95" i="83"/>
  <c r="AQ95" i="83" s="1"/>
  <c r="AN91" i="83"/>
  <c r="AQ91" i="83" s="1"/>
  <c r="AN87" i="83"/>
  <c r="AQ87" i="83" s="1"/>
  <c r="AN83" i="83"/>
  <c r="AQ83" i="83" s="1"/>
  <c r="AN79" i="83"/>
  <c r="AQ79" i="83" s="1"/>
  <c r="AN75" i="83"/>
  <c r="AQ75" i="83" s="1"/>
  <c r="AN71" i="83"/>
  <c r="AQ71" i="83" s="1"/>
  <c r="AN67" i="83"/>
  <c r="AQ67" i="83" s="1"/>
  <c r="AN63" i="83"/>
  <c r="AQ63" i="83" s="1"/>
  <c r="AN59" i="83"/>
  <c r="AQ59" i="83" s="1"/>
  <c r="AN55" i="83"/>
  <c r="AQ55" i="83" s="1"/>
  <c r="AN51" i="83"/>
  <c r="AQ51" i="83" s="1"/>
  <c r="AN47" i="83"/>
  <c r="AQ47" i="83" s="1"/>
  <c r="AN43" i="83"/>
  <c r="AQ43" i="83" s="1"/>
  <c r="AN39" i="83"/>
  <c r="AQ39" i="83" s="1"/>
  <c r="AN35" i="83"/>
  <c r="AQ35" i="83" s="1"/>
  <c r="AN31" i="83"/>
  <c r="AQ31" i="83" s="1"/>
  <c r="AN27" i="83"/>
  <c r="AQ27" i="83" s="1"/>
  <c r="AN23" i="83"/>
  <c r="AQ23" i="83" s="1"/>
  <c r="AN19" i="83"/>
  <c r="AQ19" i="83" s="1"/>
  <c r="AN15" i="83"/>
  <c r="AQ15" i="83" s="1"/>
  <c r="AN11" i="83"/>
  <c r="AQ11" i="83" s="1"/>
  <c r="AN7" i="83"/>
  <c r="AQ7" i="83" s="1"/>
  <c r="AK7" i="83"/>
  <c r="AK8" i="83"/>
  <c r="AN8" i="83" s="1"/>
  <c r="AQ8" i="83" s="1"/>
  <c r="AK9" i="83"/>
  <c r="AN9" i="83" s="1"/>
  <c r="AQ9" i="83" s="1"/>
  <c r="AK10" i="83"/>
  <c r="AN10" i="83" s="1"/>
  <c r="AQ10" i="83" s="1"/>
  <c r="AK11" i="83"/>
  <c r="AK12" i="83"/>
  <c r="AN12" i="83" s="1"/>
  <c r="AQ12" i="83" s="1"/>
  <c r="AK13" i="83"/>
  <c r="AN13" i="83" s="1"/>
  <c r="AQ13" i="83" s="1"/>
  <c r="AK14" i="83"/>
  <c r="AN14" i="83" s="1"/>
  <c r="AQ14" i="83" s="1"/>
  <c r="AK15" i="83"/>
  <c r="AK16" i="83"/>
  <c r="AN16" i="83" s="1"/>
  <c r="AQ16" i="83" s="1"/>
  <c r="AK17" i="83"/>
  <c r="AN17" i="83" s="1"/>
  <c r="AQ17" i="83" s="1"/>
  <c r="AK18" i="83"/>
  <c r="AN18" i="83" s="1"/>
  <c r="AQ18" i="83" s="1"/>
  <c r="AK19" i="83"/>
  <c r="AK20" i="83"/>
  <c r="AN20" i="83" s="1"/>
  <c r="AQ20" i="83" s="1"/>
  <c r="AK21" i="83"/>
  <c r="AN21" i="83" s="1"/>
  <c r="AQ21" i="83" s="1"/>
  <c r="AK22" i="83"/>
  <c r="AN22" i="83" s="1"/>
  <c r="AQ22" i="83" s="1"/>
  <c r="AK23" i="83"/>
  <c r="AK24" i="83"/>
  <c r="AN24" i="83" s="1"/>
  <c r="AQ24" i="83" s="1"/>
  <c r="AK25" i="83"/>
  <c r="AN25" i="83" s="1"/>
  <c r="AQ25" i="83" s="1"/>
  <c r="AK26" i="83"/>
  <c r="AN26" i="83" s="1"/>
  <c r="AQ26" i="83" s="1"/>
  <c r="AK27" i="83"/>
  <c r="AK28" i="83"/>
  <c r="AN28" i="83" s="1"/>
  <c r="AQ28" i="83" s="1"/>
  <c r="AK29" i="83"/>
  <c r="AN29" i="83" s="1"/>
  <c r="AQ29" i="83" s="1"/>
  <c r="AK30" i="83"/>
  <c r="AN30" i="83" s="1"/>
  <c r="AQ30" i="83" s="1"/>
  <c r="AK31" i="83"/>
  <c r="AK32" i="83"/>
  <c r="AN32" i="83" s="1"/>
  <c r="AQ32" i="83" s="1"/>
  <c r="AK33" i="83"/>
  <c r="AN33" i="83" s="1"/>
  <c r="AQ33" i="83" s="1"/>
  <c r="AK34" i="83"/>
  <c r="AN34" i="83" s="1"/>
  <c r="AQ34" i="83" s="1"/>
  <c r="AK35" i="83"/>
  <c r="AK36" i="83"/>
  <c r="AN36" i="83" s="1"/>
  <c r="AQ36" i="83" s="1"/>
  <c r="AK37" i="83"/>
  <c r="AN37" i="83" s="1"/>
  <c r="AQ37" i="83" s="1"/>
  <c r="AK38" i="83"/>
  <c r="AN38" i="83" s="1"/>
  <c r="AQ38" i="83" s="1"/>
  <c r="AK39" i="83"/>
  <c r="AK40" i="83"/>
  <c r="AN40" i="83" s="1"/>
  <c r="AQ40" i="83" s="1"/>
  <c r="AK41" i="83"/>
  <c r="AN41" i="83" s="1"/>
  <c r="AQ41" i="83" s="1"/>
  <c r="AK42" i="83"/>
  <c r="AN42" i="83" s="1"/>
  <c r="AQ42" i="83" s="1"/>
  <c r="AK43" i="83"/>
  <c r="AK44" i="83"/>
  <c r="AN44" i="83" s="1"/>
  <c r="AQ44" i="83" s="1"/>
  <c r="AK45" i="83"/>
  <c r="AN45" i="83" s="1"/>
  <c r="AQ45" i="83" s="1"/>
  <c r="AK46" i="83"/>
  <c r="AN46" i="83" s="1"/>
  <c r="AQ46" i="83" s="1"/>
  <c r="AK47" i="83"/>
  <c r="AK48" i="83"/>
  <c r="AN48" i="83" s="1"/>
  <c r="AQ48" i="83" s="1"/>
  <c r="AK49" i="83"/>
  <c r="AN49" i="83" s="1"/>
  <c r="AQ49" i="83" s="1"/>
  <c r="AK50" i="83"/>
  <c r="AN50" i="83" s="1"/>
  <c r="AQ50" i="83" s="1"/>
  <c r="AK51" i="83"/>
  <c r="AK52" i="83"/>
  <c r="AN52" i="83" s="1"/>
  <c r="AQ52" i="83" s="1"/>
  <c r="AK53" i="83"/>
  <c r="AN53" i="83" s="1"/>
  <c r="AQ53" i="83" s="1"/>
  <c r="AK54" i="83"/>
  <c r="AN54" i="83" s="1"/>
  <c r="AQ54" i="83" s="1"/>
  <c r="AK55" i="83"/>
  <c r="AK56" i="83"/>
  <c r="AN56" i="83" s="1"/>
  <c r="AQ56" i="83" s="1"/>
  <c r="AK57" i="83"/>
  <c r="AN57" i="83" s="1"/>
  <c r="AQ57" i="83" s="1"/>
  <c r="AK58" i="83"/>
  <c r="AN58" i="83" s="1"/>
  <c r="AQ58" i="83" s="1"/>
  <c r="AK59" i="83"/>
  <c r="AK60" i="83"/>
  <c r="AN60" i="83" s="1"/>
  <c r="AQ60" i="83" s="1"/>
  <c r="AK61" i="83"/>
  <c r="AN61" i="83" s="1"/>
  <c r="AQ61" i="83" s="1"/>
  <c r="AK62" i="83"/>
  <c r="AN62" i="83" s="1"/>
  <c r="AQ62" i="83" s="1"/>
  <c r="AK63" i="83"/>
  <c r="AK64" i="83"/>
  <c r="AN64" i="83" s="1"/>
  <c r="AQ64" i="83" s="1"/>
  <c r="AK65" i="83"/>
  <c r="AN65" i="83" s="1"/>
  <c r="AQ65" i="83" s="1"/>
  <c r="AK66" i="83"/>
  <c r="AN66" i="83" s="1"/>
  <c r="AQ66" i="83" s="1"/>
  <c r="AK67" i="83"/>
  <c r="AK68" i="83"/>
  <c r="AN68" i="83" s="1"/>
  <c r="AQ68" i="83" s="1"/>
  <c r="AK69" i="83"/>
  <c r="AN69" i="83" s="1"/>
  <c r="AQ69" i="83" s="1"/>
  <c r="AK70" i="83"/>
  <c r="AN70" i="83" s="1"/>
  <c r="AQ70" i="83" s="1"/>
  <c r="AK71" i="83"/>
  <c r="AK72" i="83"/>
  <c r="AN72" i="83" s="1"/>
  <c r="AQ72" i="83" s="1"/>
  <c r="AK73" i="83"/>
  <c r="AN73" i="83" s="1"/>
  <c r="AQ73" i="83" s="1"/>
  <c r="AK74" i="83"/>
  <c r="AN74" i="83" s="1"/>
  <c r="AQ74" i="83" s="1"/>
  <c r="AK75" i="83"/>
  <c r="AK76" i="83"/>
  <c r="AN76" i="83" s="1"/>
  <c r="AQ76" i="83" s="1"/>
  <c r="AK77" i="83"/>
  <c r="AN77" i="83" s="1"/>
  <c r="AQ77" i="83" s="1"/>
  <c r="AK78" i="83"/>
  <c r="AN78" i="83" s="1"/>
  <c r="AQ78" i="83" s="1"/>
  <c r="AK79" i="83"/>
  <c r="AK80" i="83"/>
  <c r="AN80" i="83" s="1"/>
  <c r="AQ80" i="83" s="1"/>
  <c r="AK81" i="83"/>
  <c r="AN81" i="83" s="1"/>
  <c r="AQ81" i="83" s="1"/>
  <c r="AK82" i="83"/>
  <c r="AN82" i="83" s="1"/>
  <c r="AQ82" i="83" s="1"/>
  <c r="AK83" i="83"/>
  <c r="AK84" i="83"/>
  <c r="AN84" i="83" s="1"/>
  <c r="AQ84" i="83" s="1"/>
  <c r="AK85" i="83"/>
  <c r="AN85" i="83" s="1"/>
  <c r="AQ85" i="83" s="1"/>
  <c r="AK86" i="83"/>
  <c r="AN86" i="83" s="1"/>
  <c r="AQ86" i="83" s="1"/>
  <c r="AK87" i="83"/>
  <c r="AK88" i="83"/>
  <c r="AN88" i="83" s="1"/>
  <c r="AQ88" i="83" s="1"/>
  <c r="AK89" i="83"/>
  <c r="AN89" i="83" s="1"/>
  <c r="AQ89" i="83" s="1"/>
  <c r="AK90" i="83"/>
  <c r="AN90" i="83" s="1"/>
  <c r="AQ90" i="83" s="1"/>
  <c r="AK91" i="83"/>
  <c r="AK92" i="83"/>
  <c r="AN92" i="83" s="1"/>
  <c r="AQ92" i="83" s="1"/>
  <c r="AK93" i="83"/>
  <c r="AN93" i="83" s="1"/>
  <c r="AQ93" i="83" s="1"/>
  <c r="AK94" i="83"/>
  <c r="AN94" i="83" s="1"/>
  <c r="AQ94" i="83" s="1"/>
  <c r="AK95" i="83"/>
  <c r="AK96" i="83"/>
  <c r="AN96" i="83" s="1"/>
  <c r="AQ96" i="83" s="1"/>
  <c r="AK97" i="83"/>
  <c r="AN97" i="83" s="1"/>
  <c r="AQ97" i="83" s="1"/>
  <c r="AK98" i="83"/>
  <c r="AN98" i="83" s="1"/>
  <c r="AQ98" i="83" s="1"/>
  <c r="AK99" i="83"/>
  <c r="AK100" i="83"/>
  <c r="AN100" i="83" s="1"/>
  <c r="AQ100" i="83" s="1"/>
  <c r="AK101" i="83"/>
  <c r="AN101" i="83" s="1"/>
  <c r="AQ101" i="83" s="1"/>
  <c r="AK102" i="83"/>
  <c r="AN102" i="83" s="1"/>
  <c r="AQ102" i="83" s="1"/>
  <c r="AK103" i="83"/>
  <c r="AK104" i="83"/>
  <c r="AN104" i="83" s="1"/>
  <c r="AQ104" i="83" s="1"/>
  <c r="AK105" i="83"/>
  <c r="AN105" i="83" s="1"/>
  <c r="AQ105" i="83" s="1"/>
  <c r="AK6" i="83"/>
  <c r="AN6" i="83" s="1"/>
  <c r="AQ6" i="83" s="1"/>
  <c r="M41" i="81" l="1"/>
  <c r="N46" i="81" s="1"/>
  <c r="J46" i="81"/>
  <c r="D5" i="84"/>
  <c r="D6" i="84"/>
  <c r="D7" i="84"/>
  <c r="D8" i="84"/>
  <c r="D9" i="84"/>
  <c r="D10" i="84"/>
  <c r="D11" i="84"/>
  <c r="D12" i="84"/>
  <c r="D13" i="84"/>
  <c r="D14" i="84"/>
  <c r="D15" i="84"/>
  <c r="D16" i="84"/>
  <c r="D17" i="84"/>
  <c r="D18" i="84"/>
  <c r="D19" i="84"/>
  <c r="D4" i="84"/>
  <c r="C2" i="84"/>
  <c r="N49" i="81" l="1"/>
  <c r="N48" i="81"/>
  <c r="N43" i="81"/>
  <c r="N45" i="81"/>
  <c r="N52" i="81"/>
  <c r="N44" i="81"/>
  <c r="N51" i="81"/>
  <c r="N47" i="81"/>
  <c r="N50" i="81"/>
  <c r="J45" i="81"/>
  <c r="K47" i="81"/>
  <c r="J44" i="81"/>
  <c r="J43" i="81"/>
  <c r="M28" i="81"/>
  <c r="N34" i="81" s="1"/>
  <c r="J30" i="81"/>
  <c r="K33" i="81"/>
  <c r="J32" i="81"/>
  <c r="J31" i="81"/>
  <c r="K20" i="81"/>
  <c r="K6" i="81"/>
  <c r="J19" i="81"/>
  <c r="J18" i="81"/>
  <c r="J17" i="81"/>
  <c r="M15" i="81"/>
  <c r="N19" i="81" s="1"/>
  <c r="M3" i="81"/>
  <c r="N6" i="81" s="1"/>
  <c r="J5" i="81"/>
  <c r="J49" i="81" l="1"/>
  <c r="O44" i="81" s="1"/>
  <c r="J35" i="81"/>
  <c r="O36" i="81" s="1"/>
  <c r="N37" i="81"/>
  <c r="N33" i="81"/>
  <c r="N30" i="81"/>
  <c r="N36" i="81"/>
  <c r="N32" i="81"/>
  <c r="N39" i="81"/>
  <c r="N35" i="81"/>
  <c r="N31" i="81"/>
  <c r="N38" i="81"/>
  <c r="N26" i="81"/>
  <c r="N22" i="81"/>
  <c r="N18" i="81"/>
  <c r="N25" i="81"/>
  <c r="N24" i="81"/>
  <c r="N20" i="81"/>
  <c r="N21" i="81"/>
  <c r="N17" i="81"/>
  <c r="N23" i="81"/>
  <c r="J22" i="81"/>
  <c r="K21" i="81" s="1"/>
  <c r="J8" i="81"/>
  <c r="K7" i="81" s="1"/>
  <c r="N13" i="81"/>
  <c r="N9" i="81"/>
  <c r="N11" i="81"/>
  <c r="N7" i="81"/>
  <c r="N12" i="81"/>
  <c r="N8" i="81"/>
  <c r="N5" i="81"/>
  <c r="N10" i="81"/>
  <c r="O47" i="81" l="1"/>
  <c r="O50" i="81"/>
  <c r="O48" i="81"/>
  <c r="O49" i="81"/>
  <c r="O45" i="81"/>
  <c r="O52" i="81"/>
  <c r="K48" i="81"/>
  <c r="O46" i="81"/>
  <c r="O51" i="81"/>
  <c r="O43" i="81"/>
  <c r="O17" i="81"/>
  <c r="O33" i="81"/>
  <c r="K34" i="81"/>
  <c r="O31" i="81"/>
  <c r="O37" i="81"/>
  <c r="O35" i="81"/>
  <c r="O34" i="81"/>
  <c r="O39" i="81"/>
  <c r="O20" i="81"/>
  <c r="O21" i="81"/>
  <c r="O38" i="81"/>
  <c r="O32" i="81"/>
  <c r="O30" i="81"/>
  <c r="O24" i="81"/>
  <c r="O26" i="81"/>
  <c r="O22" i="81"/>
  <c r="O23" i="81"/>
  <c r="O18" i="81"/>
  <c r="O19" i="81"/>
  <c r="O25" i="81"/>
  <c r="O10" i="81"/>
  <c r="O11" i="81"/>
  <c r="O8" i="81"/>
  <c r="O9" i="81"/>
  <c r="O7" i="81"/>
  <c r="O5" i="81"/>
  <c r="O6" i="81"/>
  <c r="O12" i="81"/>
  <c r="O13" i="81"/>
  <c r="G194" i="80" l="1"/>
  <c r="G186" i="80"/>
  <c r="G179" i="80"/>
  <c r="G171" i="80"/>
  <c r="G164" i="80"/>
  <c r="G156" i="80"/>
  <c r="G149" i="80"/>
  <c r="G141" i="80"/>
  <c r="G134" i="80"/>
  <c r="G126" i="80"/>
  <c r="G119" i="80"/>
  <c r="G111" i="80"/>
  <c r="G104" i="80"/>
  <c r="G96" i="80"/>
  <c r="G89" i="80"/>
  <c r="G81" i="80"/>
  <c r="G74" i="80"/>
  <c r="G66" i="80"/>
  <c r="G59" i="80"/>
  <c r="G51" i="80"/>
  <c r="G44" i="80"/>
  <c r="G36" i="80"/>
  <c r="G29" i="80"/>
  <c r="G21" i="80"/>
  <c r="G14" i="80"/>
  <c r="G6" i="80"/>
</calcChain>
</file>

<file path=xl/sharedStrings.xml><?xml version="1.0" encoding="utf-8"?>
<sst xmlns="http://schemas.openxmlformats.org/spreadsheetml/2006/main" count="285" uniqueCount="183">
  <si>
    <t>负责人名</t>
    <phoneticPr fontId="4" type="noConversion"/>
  </si>
  <si>
    <t>系统名称</t>
    <phoneticPr fontId="4" type="noConversion"/>
  </si>
  <si>
    <t>文档状态</t>
    <phoneticPr fontId="4" type="noConversion"/>
  </si>
  <si>
    <t>文档说明</t>
    <phoneticPr fontId="4" type="noConversion"/>
  </si>
  <si>
    <t>文档修订记录</t>
    <phoneticPr fontId="4" type="noConversion"/>
  </si>
  <si>
    <t>日期</t>
    <phoneticPr fontId="4" type="noConversion"/>
  </si>
  <si>
    <t>修订人</t>
    <phoneticPr fontId="4" type="noConversion"/>
  </si>
  <si>
    <t>修订内容（后续任何修改都需要记录到此）</t>
    <phoneticPr fontId="4" type="noConversion"/>
  </si>
  <si>
    <t>初稿</t>
    <phoneticPr fontId="4" type="noConversion"/>
  </si>
  <si>
    <t>说明：文档内容尽量用Excel来完成（按模板），并同步下单至WorkTime。</t>
    <phoneticPr fontId="4" type="noConversion"/>
  </si>
  <si>
    <t>织法</t>
    <phoneticPr fontId="2" type="noConversion"/>
  </si>
  <si>
    <t>织法</t>
    <phoneticPr fontId="4" type="noConversion"/>
  </si>
  <si>
    <t>初稿</t>
  </si>
  <si>
    <t>《银镇魂街》经济总表</t>
    <phoneticPr fontId="4" type="noConversion"/>
  </si>
  <si>
    <t>经济总表</t>
    <phoneticPr fontId="4" type="noConversion"/>
  </si>
  <si>
    <t>游戏的产销</t>
    <phoneticPr fontId="2" type="noConversion"/>
  </si>
  <si>
    <t>道具</t>
    <phoneticPr fontId="2" type="noConversion"/>
  </si>
  <si>
    <t>初级三才</t>
    <phoneticPr fontId="2" type="noConversion"/>
  </si>
  <si>
    <t>中级三才</t>
    <phoneticPr fontId="2" type="noConversion"/>
  </si>
  <si>
    <t>高级三才</t>
    <phoneticPr fontId="2" type="noConversion"/>
  </si>
  <si>
    <t>价值金币</t>
    <phoneticPr fontId="2" type="noConversion"/>
  </si>
  <si>
    <t>价值钻石</t>
    <phoneticPr fontId="2" type="noConversion"/>
  </si>
  <si>
    <t>钻石</t>
    <phoneticPr fontId="2" type="noConversion"/>
  </si>
  <si>
    <t>五行修身</t>
    <phoneticPr fontId="2" type="noConversion"/>
  </si>
  <si>
    <t>芦花币</t>
    <phoneticPr fontId="2" type="noConversion"/>
  </si>
  <si>
    <t>初级配件</t>
    <phoneticPr fontId="2" type="noConversion"/>
  </si>
  <si>
    <t>中级配件</t>
    <phoneticPr fontId="2" type="noConversion"/>
  </si>
  <si>
    <t>高级配件</t>
    <phoneticPr fontId="2" type="noConversion"/>
  </si>
  <si>
    <t>神器升级精华</t>
    <phoneticPr fontId="2" type="noConversion"/>
  </si>
  <si>
    <t>初级强化石</t>
    <phoneticPr fontId="2" type="noConversion"/>
  </si>
  <si>
    <t>中级强化石</t>
    <phoneticPr fontId="2" type="noConversion"/>
  </si>
  <si>
    <t>高级强化石</t>
    <phoneticPr fontId="2" type="noConversion"/>
  </si>
  <si>
    <t>SSR专属武器碎片</t>
    <phoneticPr fontId="2" type="noConversion"/>
  </si>
  <si>
    <t>SR专属武器碎片</t>
    <phoneticPr fontId="2" type="noConversion"/>
  </si>
  <si>
    <t>R卡寄灵人碎片</t>
    <phoneticPr fontId="2" type="noConversion"/>
  </si>
  <si>
    <t>SR卡寄灵人碎片</t>
    <phoneticPr fontId="2" type="noConversion"/>
  </si>
  <si>
    <t>SSR卡寄灵人碎片</t>
    <phoneticPr fontId="2" type="noConversion"/>
  </si>
  <si>
    <t>R卡守护灵碎片</t>
    <phoneticPr fontId="2" type="noConversion"/>
  </si>
  <si>
    <t>SR卡守护灵碎片</t>
    <phoneticPr fontId="2" type="noConversion"/>
  </si>
  <si>
    <t>SSR卡守护灵碎片</t>
    <phoneticPr fontId="2" type="noConversion"/>
  </si>
  <si>
    <t>RowId</t>
    <phoneticPr fontId="2" type="noConversion"/>
  </si>
  <si>
    <t>Cha</t>
    <phoneticPr fontId="2" type="noConversion"/>
  </si>
  <si>
    <t>Level</t>
    <phoneticPr fontId="2" type="noConversion"/>
  </si>
  <si>
    <t>Exp</t>
    <phoneticPr fontId="2" type="noConversion"/>
  </si>
  <si>
    <t>Coin</t>
    <phoneticPr fontId="2" type="noConversion"/>
  </si>
  <si>
    <t>等级</t>
    <phoneticPr fontId="2" type="noConversion"/>
  </si>
  <si>
    <t>经验</t>
    <phoneticPr fontId="2" type="noConversion"/>
  </si>
  <si>
    <t>Exp</t>
    <phoneticPr fontId="2" type="noConversion"/>
  </si>
  <si>
    <t>普通</t>
    <phoneticPr fontId="2" type="noConversion"/>
  </si>
  <si>
    <t>困难</t>
    <phoneticPr fontId="2" type="noConversion"/>
  </si>
  <si>
    <t>芦花古楼</t>
  </si>
  <si>
    <t>通关第一章，挂机1~4扫荡1小时</t>
    <phoneticPr fontId="2" type="noConversion"/>
  </si>
  <si>
    <t>第一章经验</t>
    <phoneticPr fontId="2" type="noConversion"/>
  </si>
  <si>
    <t>挂机经验</t>
    <phoneticPr fontId="2" type="noConversion"/>
  </si>
  <si>
    <t>总和</t>
    <phoneticPr fontId="2" type="noConversion"/>
  </si>
  <si>
    <t>总和</t>
    <phoneticPr fontId="2" type="noConversion"/>
  </si>
  <si>
    <t>主线任务</t>
    <phoneticPr fontId="2" type="noConversion"/>
  </si>
  <si>
    <t>占比</t>
    <phoneticPr fontId="2" type="noConversion"/>
  </si>
  <si>
    <t>计算值</t>
    <phoneticPr fontId="2" type="noConversion"/>
  </si>
  <si>
    <t>权重</t>
    <phoneticPr fontId="2" type="noConversion"/>
  </si>
  <si>
    <t>通关第二章。
通关困难第一章。
芦花-风过4关。
挂机2-8扫荡2小时。</t>
    <phoneticPr fontId="2" type="noConversion"/>
  </si>
  <si>
    <t>困难第一章</t>
    <phoneticPr fontId="2" type="noConversion"/>
  </si>
  <si>
    <t>普通第二章</t>
    <phoneticPr fontId="2" type="noConversion"/>
  </si>
  <si>
    <t>芦花风4</t>
    <phoneticPr fontId="2" type="noConversion"/>
  </si>
  <si>
    <t>挂机扫荡</t>
    <phoneticPr fontId="2" type="noConversion"/>
  </si>
  <si>
    <t>Lv</t>
    <phoneticPr fontId="2" type="noConversion"/>
  </si>
  <si>
    <t>Exp</t>
    <phoneticPr fontId="2" type="noConversion"/>
  </si>
  <si>
    <t>ExHigh</t>
    <phoneticPr fontId="2" type="noConversion"/>
  </si>
  <si>
    <t>普通第三章</t>
    <phoneticPr fontId="2" type="noConversion"/>
  </si>
  <si>
    <t>困难第二章</t>
    <phoneticPr fontId="2" type="noConversion"/>
  </si>
  <si>
    <t>芦花风7</t>
    <phoneticPr fontId="2" type="noConversion"/>
  </si>
  <si>
    <t>挂机扫荡</t>
    <phoneticPr fontId="2" type="noConversion"/>
  </si>
  <si>
    <t>芦花风10</t>
    <phoneticPr fontId="2" type="noConversion"/>
  </si>
  <si>
    <t>芦花花5</t>
    <phoneticPr fontId="2" type="noConversion"/>
  </si>
  <si>
    <t>日常任务</t>
    <phoneticPr fontId="2" type="noConversion"/>
  </si>
  <si>
    <t>普通剧情</t>
  </si>
  <si>
    <t>困难剧情</t>
  </si>
  <si>
    <t>购买游戏币</t>
  </si>
  <si>
    <t>世界留言</t>
  </si>
  <si>
    <t>寄灵人升级</t>
  </si>
  <si>
    <t>守护灵升级</t>
  </si>
  <si>
    <t>技能升级</t>
  </si>
  <si>
    <t>专属武器强化</t>
  </si>
  <si>
    <t>获取技能经验</t>
  </si>
  <si>
    <t>神器升级</t>
  </si>
  <si>
    <t>普通寄灵人扭蛋</t>
  </si>
  <si>
    <t>普通守护灵扭蛋</t>
  </si>
  <si>
    <t>杂货店采购</t>
  </si>
  <si>
    <t>个人boss</t>
  </si>
  <si>
    <t>个人竞技</t>
  </si>
  <si>
    <t>Exp</t>
    <phoneticPr fontId="2" type="noConversion"/>
  </si>
  <si>
    <t>Title</t>
    <phoneticPr fontId="2" type="noConversion"/>
  </si>
  <si>
    <t>ExpWeight</t>
    <phoneticPr fontId="2" type="noConversion"/>
  </si>
  <si>
    <t>通关第3章8关。
通关困难第2章
芦花-风过7关。
挂机3-7扫荡5小时。</t>
    <phoneticPr fontId="2" type="noConversion"/>
  </si>
  <si>
    <t>通关第3章15关。
芦花-风过10关。
芦花-花5关
挂机3-15扫荡12小时。</t>
    <phoneticPr fontId="2" type="noConversion"/>
  </si>
  <si>
    <t>经验</t>
    <phoneticPr fontId="2" type="noConversion"/>
  </si>
  <si>
    <t>风</t>
    <phoneticPr fontId="2" type="noConversion"/>
  </si>
  <si>
    <t>花</t>
    <phoneticPr fontId="2" type="noConversion"/>
  </si>
  <si>
    <t>雪</t>
    <phoneticPr fontId="2" type="noConversion"/>
  </si>
  <si>
    <t>月</t>
    <phoneticPr fontId="2" type="noConversion"/>
  </si>
  <si>
    <t>40级</t>
    <phoneticPr fontId="2" type="noConversion"/>
  </si>
  <si>
    <t>神器1-1个</t>
  </si>
  <si>
    <t>初级强化石-10个</t>
  </si>
  <si>
    <t>神器2-1个</t>
  </si>
  <si>
    <t>45级</t>
    <phoneticPr fontId="2" type="noConversion"/>
  </si>
  <si>
    <t>神器1-2个</t>
  </si>
  <si>
    <t>初级强化石-15个</t>
  </si>
  <si>
    <t>神器3-1个</t>
  </si>
  <si>
    <t>中级强化石-10个</t>
  </si>
  <si>
    <t>50级</t>
    <phoneticPr fontId="2" type="noConversion"/>
  </si>
  <si>
    <t>神器2-2个</t>
  </si>
  <si>
    <t>神器4-1个</t>
  </si>
  <si>
    <t>55级</t>
    <phoneticPr fontId="2" type="noConversion"/>
  </si>
  <si>
    <t>神器1-4个</t>
  </si>
  <si>
    <t>初级强化石-20个</t>
  </si>
  <si>
    <t>神器3-2个</t>
  </si>
  <si>
    <t>中级强化石-15个</t>
  </si>
  <si>
    <t>60级</t>
    <phoneticPr fontId="2" type="noConversion"/>
  </si>
  <si>
    <t>神器5-1个</t>
  </si>
  <si>
    <t>高级强化石-10个</t>
  </si>
  <si>
    <t>神器6-1个</t>
  </si>
  <si>
    <t>神器7-1个</t>
  </si>
  <si>
    <t>65级</t>
    <phoneticPr fontId="2" type="noConversion"/>
  </si>
  <si>
    <t>神器2-4个</t>
  </si>
  <si>
    <t>70级</t>
    <phoneticPr fontId="2" type="noConversion"/>
  </si>
  <si>
    <t>神器4-2个</t>
  </si>
  <si>
    <t>神器1-8个</t>
  </si>
  <si>
    <t>初级强化石-30个</t>
  </si>
  <si>
    <t>神器3-4个</t>
  </si>
  <si>
    <t>中级强化石-20个</t>
  </si>
  <si>
    <t>神器5-2个</t>
  </si>
  <si>
    <t>高级强化石-15个</t>
  </si>
  <si>
    <t>80级</t>
    <phoneticPr fontId="2" type="noConversion"/>
  </si>
  <si>
    <t>神器6-2个</t>
  </si>
  <si>
    <t>神器7-2个</t>
  </si>
  <si>
    <t>神器2-8个</t>
  </si>
  <si>
    <t>85级</t>
    <phoneticPr fontId="2" type="noConversion"/>
  </si>
  <si>
    <t>神器4-4个</t>
  </si>
  <si>
    <t>神器3-8个</t>
  </si>
  <si>
    <t>中级强化石-30个</t>
  </si>
  <si>
    <t>90级</t>
    <phoneticPr fontId="2" type="noConversion"/>
  </si>
  <si>
    <t>神器5-4个</t>
  </si>
  <si>
    <t>高级强化石-20个</t>
  </si>
  <si>
    <t>神器6-4个</t>
  </si>
  <si>
    <t>95级</t>
    <phoneticPr fontId="2" type="noConversion"/>
  </si>
  <si>
    <t>神器7-4个</t>
  </si>
  <si>
    <t>100级</t>
    <phoneticPr fontId="2" type="noConversion"/>
  </si>
  <si>
    <t>神器4-8个</t>
  </si>
  <si>
    <t>神器5-8个</t>
  </si>
  <si>
    <t>高级强化石-30个</t>
  </si>
  <si>
    <t>神器6-8个</t>
  </si>
  <si>
    <t>神器7-8个</t>
  </si>
  <si>
    <t>40级</t>
    <phoneticPr fontId="2" type="noConversion"/>
  </si>
  <si>
    <t>70级</t>
    <phoneticPr fontId="2" type="noConversion"/>
  </si>
  <si>
    <t>75级</t>
    <phoneticPr fontId="2" type="noConversion"/>
  </si>
  <si>
    <t>80级</t>
    <phoneticPr fontId="2" type="noConversion"/>
  </si>
  <si>
    <t>90级</t>
    <phoneticPr fontId="2" type="noConversion"/>
  </si>
  <si>
    <t>LvLimit</t>
    <phoneticPr fontId="2" type="noConversion"/>
  </si>
  <si>
    <t>LvShow</t>
    <phoneticPr fontId="2" type="noConversion"/>
  </si>
  <si>
    <t>验证</t>
    <phoneticPr fontId="2" type="noConversion"/>
  </si>
  <si>
    <t>数量</t>
    <phoneticPr fontId="2" type="noConversion"/>
  </si>
  <si>
    <t>奖励1</t>
    <phoneticPr fontId="2" type="noConversion"/>
  </si>
  <si>
    <t>奖励2</t>
    <phoneticPr fontId="2" type="noConversion"/>
  </si>
  <si>
    <t>奖励3</t>
    <phoneticPr fontId="2" type="noConversion"/>
  </si>
  <si>
    <t>低级专属武器碎片</t>
    <phoneticPr fontId="2" type="noConversion"/>
  </si>
  <si>
    <t>低级专属武器碎片</t>
    <phoneticPr fontId="2" type="noConversion"/>
  </si>
  <si>
    <t>中级专属武器碎片</t>
    <phoneticPr fontId="2" type="noConversion"/>
  </si>
  <si>
    <t>高级专属武器碎片</t>
    <phoneticPr fontId="2" type="noConversion"/>
  </si>
  <si>
    <t>中级专属武器碎片，同时产低级</t>
    <phoneticPr fontId="2" type="noConversion"/>
  </si>
  <si>
    <t>高级专属武器碎片，同时产中级</t>
    <phoneticPr fontId="2" type="noConversion"/>
  </si>
  <si>
    <t>芦花币</t>
    <phoneticPr fontId="2" type="noConversion"/>
  </si>
  <si>
    <t>金币</t>
    <phoneticPr fontId="2" type="noConversion"/>
  </si>
  <si>
    <t>雪</t>
    <phoneticPr fontId="2" type="noConversion"/>
  </si>
  <si>
    <t>月</t>
    <phoneticPr fontId="2" type="noConversion"/>
  </si>
  <si>
    <t>层数</t>
    <phoneticPr fontId="2" type="noConversion"/>
  </si>
  <si>
    <t>时间</t>
    <phoneticPr fontId="2" type="noConversion"/>
  </si>
  <si>
    <t>时间</t>
    <phoneticPr fontId="2" type="noConversion"/>
  </si>
  <si>
    <t>时间</t>
    <phoneticPr fontId="2" type="noConversion"/>
  </si>
  <si>
    <t>等级</t>
    <phoneticPr fontId="2" type="noConversion"/>
  </si>
  <si>
    <t>等级</t>
    <phoneticPr fontId="2" type="noConversion"/>
  </si>
  <si>
    <t>芦花币</t>
    <phoneticPr fontId="2" type="noConversion"/>
  </si>
  <si>
    <t>等级</t>
    <phoneticPr fontId="2" type="noConversion"/>
  </si>
  <si>
    <t>碎片数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</si>
</sst>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9"/>
      <name val="等线"/>
      <family val="2"/>
      <charset val="134"/>
      <scheme val="minor"/>
    </font>
    <font>
      <sz val="12"/>
      <color theme="1"/>
      <name val="微软雅黑"/>
      <family val="2"/>
      <charset val="134"/>
    </font>
    <font>
      <sz val="12"/>
      <color theme="0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6"/>
      <color theme="1"/>
      <name val="等线"/>
      <family val="2"/>
      <scheme val="minor"/>
    </font>
    <font>
      <strike/>
      <sz val="11"/>
      <color theme="1"/>
      <name val="等线"/>
      <family val="3"/>
      <scheme val="minor"/>
    </font>
    <font>
      <u/>
      <sz val="12"/>
      <color theme="10"/>
      <name val="等线"/>
      <family val="2"/>
      <charset val="134"/>
      <scheme val="minor"/>
    </font>
    <font>
      <sz val="18"/>
      <color theme="0"/>
      <name val="微软雅黑"/>
      <family val="2"/>
      <charset val="134"/>
    </font>
    <font>
      <sz val="22"/>
      <color theme="1"/>
      <name val="微软雅黑"/>
      <family val="2"/>
      <charset val="134"/>
    </font>
    <font>
      <b/>
      <sz val="12"/>
      <color theme="0"/>
      <name val="微软雅黑"/>
      <family val="2"/>
      <charset val="134"/>
    </font>
    <font>
      <i/>
      <sz val="12"/>
      <color rgb="FFFF0000"/>
      <name val="微软雅黑"/>
      <family val="2"/>
      <charset val="134"/>
    </font>
    <font>
      <sz val="11"/>
      <color rgb="FF9C6500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EB9C"/>
      </patternFill>
    </fill>
    <fill>
      <patternFill patternType="solid">
        <fgColor rgb="FFF2F2F2"/>
      </patternFill>
    </fill>
  </fills>
  <borders count="3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theme="0" tint="-0.34998626667073579"/>
      </bottom>
      <diagonal/>
    </border>
    <border>
      <left/>
      <right/>
      <top style="medium">
        <color auto="1"/>
      </top>
      <bottom style="thin">
        <color theme="0" tint="-0.34998626667073579"/>
      </bottom>
      <diagonal/>
    </border>
    <border>
      <left/>
      <right style="medium">
        <color auto="1"/>
      </right>
      <top style="medium">
        <color auto="1"/>
      </top>
      <bottom style="thin">
        <color theme="0" tint="-0.34998626667073579"/>
      </bottom>
      <diagonal/>
    </border>
    <border>
      <left style="medium">
        <color auto="1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medium">
        <color auto="1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/>
      <right style="medium">
        <color auto="1"/>
      </right>
      <top/>
      <bottom style="thin">
        <color theme="0" tint="-0.34998626667073579"/>
      </bottom>
      <diagonal/>
    </border>
    <border>
      <left style="medium">
        <color auto="1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/>
      <right/>
      <top style="thin">
        <color theme="0" tint="-0.34998626667073579"/>
      </top>
      <bottom/>
      <diagonal/>
    </border>
    <border>
      <left style="thin">
        <color theme="0" tint="-0.34998626667073579"/>
      </left>
      <right style="medium">
        <color auto="1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medium">
        <color auto="1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auto="1"/>
      </left>
      <right style="thin">
        <color theme="0" tint="-0.34998626667073579"/>
      </right>
      <top style="thin">
        <color theme="0" tint="-0.34998626667073579"/>
      </top>
      <bottom style="medium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medium">
        <color auto="1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medium">
        <color auto="1"/>
      </bottom>
      <diagonal/>
    </border>
    <border>
      <left/>
      <right style="medium">
        <color auto="1"/>
      </right>
      <top style="thin">
        <color theme="0" tint="-0.34998626667073579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4">
    <xf numFmtId="0" fontId="0" fillId="0" borderId="0"/>
    <xf numFmtId="0" fontId="1" fillId="0" borderId="0">
      <alignment vertical="center"/>
    </xf>
    <xf numFmtId="0" fontId="3" fillId="3" borderId="0">
      <alignment horizontal="center" vertical="top"/>
    </xf>
    <xf numFmtId="0" fontId="8" fillId="0" borderId="3">
      <alignment horizontal="center" vertical="center"/>
    </xf>
    <xf numFmtId="0" fontId="7" fillId="0" borderId="4">
      <alignment vertical="top" wrapText="1"/>
    </xf>
    <xf numFmtId="0" fontId="5" fillId="5" borderId="4">
      <alignment horizontal="center" vertical="center" shrinkToFit="1"/>
    </xf>
    <xf numFmtId="0" fontId="9" fillId="6" borderId="0"/>
    <xf numFmtId="0" fontId="7" fillId="7" borderId="4">
      <alignment horizontal="center" vertical="center" wrapText="1"/>
    </xf>
    <xf numFmtId="0" fontId="1" fillId="8" borderId="4" applyFont="0">
      <alignment horizontal="center" vertical="center" wrapText="1"/>
    </xf>
    <xf numFmtId="0" fontId="7" fillId="2" borderId="0"/>
    <xf numFmtId="0" fontId="10" fillId="0" borderId="0" applyNumberFormat="0" applyFill="0" applyBorder="0" applyAlignment="0" applyProtection="0"/>
    <xf numFmtId="0" fontId="3" fillId="0" borderId="0">
      <alignment horizontal="center" vertical="center"/>
    </xf>
    <xf numFmtId="0" fontId="15" fillId="11" borderId="0" applyNumberFormat="0" applyBorder="0" applyAlignment="0" applyProtection="0">
      <alignment vertical="center"/>
    </xf>
    <xf numFmtId="0" fontId="16" fillId="12" borderId="22" applyNumberFormat="0" applyAlignment="0" applyProtection="0">
      <alignment vertical="center"/>
    </xf>
  </cellStyleXfs>
  <cellXfs count="68">
    <xf numFmtId="0" fontId="0" fillId="0" borderId="0" xfId="0"/>
    <xf numFmtId="0" fontId="5" fillId="2" borderId="0" xfId="0" applyFont="1" applyFill="1" applyAlignment="1">
      <alignment vertical="center"/>
    </xf>
    <xf numFmtId="0" fontId="6" fillId="10" borderId="8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6" fillId="10" borderId="13" xfId="0" applyFont="1" applyFill="1" applyBorder="1" applyAlignment="1">
      <alignment horizontal="center" vertical="center"/>
    </xf>
    <xf numFmtId="0" fontId="13" fillId="10" borderId="8" xfId="0" applyFont="1" applyFill="1" applyBorder="1" applyAlignment="1">
      <alignment horizontal="center" vertical="center"/>
    </xf>
    <xf numFmtId="0" fontId="13" fillId="10" borderId="1" xfId="0" applyFont="1" applyFill="1" applyBorder="1" applyAlignment="1">
      <alignment horizontal="center" vertical="center"/>
    </xf>
    <xf numFmtId="14" fontId="5" fillId="2" borderId="8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2" borderId="18" xfId="0" applyFont="1" applyFill="1" applyBorder="1" applyAlignment="1">
      <alignment horizontal="center" vertical="center"/>
    </xf>
    <xf numFmtId="0" fontId="5" fillId="2" borderId="19" xfId="0" applyFont="1" applyFill="1" applyBorder="1" applyAlignment="1">
      <alignment horizontal="center" vertical="center"/>
    </xf>
    <xf numFmtId="0" fontId="5" fillId="5" borderId="4" xfId="5">
      <alignment horizontal="center" vertical="center" shrinkToFit="1"/>
    </xf>
    <xf numFmtId="0" fontId="7" fillId="0" borderId="4" xfId="4">
      <alignment vertical="top" wrapText="1"/>
    </xf>
    <xf numFmtId="0" fontId="3" fillId="3" borderId="0" xfId="2">
      <alignment horizontal="center" vertical="top"/>
    </xf>
    <xf numFmtId="0" fontId="0" fillId="8" borderId="4" xfId="8" applyFont="1">
      <alignment horizontal="center" vertical="center" wrapText="1"/>
    </xf>
    <xf numFmtId="0" fontId="7" fillId="7" borderId="4" xfId="7">
      <alignment horizontal="center" vertical="center" wrapText="1"/>
    </xf>
    <xf numFmtId="0" fontId="1" fillId="0" borderId="0" xfId="1">
      <alignment vertical="center"/>
    </xf>
    <xf numFmtId="0" fontId="7" fillId="0" borderId="4" xfId="4">
      <alignment vertical="top" wrapText="1"/>
    </xf>
    <xf numFmtId="0" fontId="7" fillId="0" borderId="4" xfId="4">
      <alignment vertical="top" wrapText="1"/>
    </xf>
    <xf numFmtId="0" fontId="7" fillId="0" borderId="4" xfId="4">
      <alignment vertical="top" wrapText="1"/>
    </xf>
    <xf numFmtId="0" fontId="7" fillId="0" borderId="4" xfId="4">
      <alignment vertical="top" wrapText="1"/>
    </xf>
    <xf numFmtId="9" fontId="7" fillId="0" borderId="4" xfId="4" applyNumberFormat="1">
      <alignment vertical="top" wrapText="1"/>
    </xf>
    <xf numFmtId="10" fontId="7" fillId="7" borderId="4" xfId="7" applyNumberFormat="1">
      <alignment horizontal="center" vertical="center" wrapText="1"/>
    </xf>
    <xf numFmtId="10" fontId="7" fillId="0" borderId="4" xfId="4" applyNumberFormat="1">
      <alignment vertical="top" wrapText="1"/>
    </xf>
    <xf numFmtId="0" fontId="5" fillId="2" borderId="9" xfId="0" applyFont="1" applyFill="1" applyBorder="1" applyAlignment="1">
      <alignment horizontal="center" vertical="center"/>
    </xf>
    <xf numFmtId="0" fontId="5" fillId="2" borderId="17" xfId="0" applyFont="1" applyFill="1" applyBorder="1" applyAlignment="1">
      <alignment horizontal="center" vertical="center"/>
    </xf>
    <xf numFmtId="0" fontId="5" fillId="2" borderId="20" xfId="0" applyFont="1" applyFill="1" applyBorder="1" applyAlignment="1">
      <alignment horizontal="center" vertical="center"/>
    </xf>
    <xf numFmtId="0" fontId="5" fillId="2" borderId="21" xfId="0" applyFont="1" applyFill="1" applyBorder="1" applyAlignment="1">
      <alignment horizontal="center" vertical="center"/>
    </xf>
    <xf numFmtId="0" fontId="14" fillId="2" borderId="0" xfId="0" applyFont="1" applyFill="1" applyAlignment="1">
      <alignment horizontal="left" vertical="center"/>
    </xf>
    <xf numFmtId="0" fontId="13" fillId="10" borderId="1" xfId="0" applyFont="1" applyFill="1" applyBorder="1" applyAlignment="1">
      <alignment horizontal="center" vertical="center"/>
    </xf>
    <xf numFmtId="0" fontId="13" fillId="10" borderId="16" xfId="0" applyFont="1" applyFill="1" applyBorder="1" applyAlignment="1">
      <alignment horizontal="center" vertical="center"/>
    </xf>
    <xf numFmtId="0" fontId="11" fillId="9" borderId="5" xfId="0" applyFont="1" applyFill="1" applyBorder="1" applyAlignment="1">
      <alignment horizontal="center" vertical="center"/>
    </xf>
    <xf numFmtId="0" fontId="11" fillId="9" borderId="6" xfId="0" applyFont="1" applyFill="1" applyBorder="1" applyAlignment="1">
      <alignment horizontal="center" vertical="center"/>
    </xf>
    <xf numFmtId="0" fontId="11" fillId="9" borderId="7" xfId="0" applyFont="1" applyFill="1" applyBorder="1" applyAlignment="1">
      <alignment horizontal="center" vertical="center"/>
    </xf>
    <xf numFmtId="0" fontId="6" fillId="10" borderId="2" xfId="0" applyFont="1" applyFill="1" applyBorder="1" applyAlignment="1">
      <alignment horizontal="center" vertical="center"/>
    </xf>
    <xf numFmtId="0" fontId="6" fillId="10" borderId="11" xfId="0" applyFont="1" applyFill="1" applyBorder="1" applyAlignment="1">
      <alignment horizontal="center" vertical="center"/>
    </xf>
    <xf numFmtId="0" fontId="12" fillId="4" borderId="10" xfId="0" applyFont="1" applyFill="1" applyBorder="1" applyAlignment="1">
      <alignment horizontal="center" vertical="center"/>
    </xf>
    <xf numFmtId="0" fontId="12" fillId="4" borderId="12" xfId="0" applyFont="1" applyFill="1" applyBorder="1" applyAlignment="1">
      <alignment horizontal="center" vertical="center"/>
    </xf>
    <xf numFmtId="0" fontId="5" fillId="2" borderId="14" xfId="0" applyFont="1" applyFill="1" applyBorder="1" applyAlignment="1">
      <alignment horizontal="left" vertical="center"/>
    </xf>
    <xf numFmtId="0" fontId="5" fillId="2" borderId="15" xfId="0" applyFont="1" applyFill="1" applyBorder="1" applyAlignment="1">
      <alignment horizontal="left" vertical="center"/>
    </xf>
    <xf numFmtId="0" fontId="5" fillId="2" borderId="10" xfId="0" applyFont="1" applyFill="1" applyBorder="1" applyAlignment="1">
      <alignment horizontal="left" vertical="center"/>
    </xf>
    <xf numFmtId="0" fontId="13" fillId="9" borderId="8" xfId="0" applyFont="1" applyFill="1" applyBorder="1" applyAlignment="1">
      <alignment horizontal="center" vertical="center"/>
    </xf>
    <xf numFmtId="0" fontId="13" fillId="9" borderId="1" xfId="0" applyFont="1" applyFill="1" applyBorder="1" applyAlignment="1">
      <alignment horizontal="center" vertical="center"/>
    </xf>
    <xf numFmtId="0" fontId="13" fillId="9" borderId="16" xfId="0" applyFont="1" applyFill="1" applyBorder="1" applyAlignment="1">
      <alignment horizontal="center" vertical="center"/>
    </xf>
    <xf numFmtId="0" fontId="8" fillId="0" borderId="3" xfId="3">
      <alignment horizontal="center" vertical="center"/>
    </xf>
    <xf numFmtId="0" fontId="7" fillId="0" borderId="4" xfId="4">
      <alignment vertical="top" wrapText="1"/>
    </xf>
    <xf numFmtId="0" fontId="7" fillId="0" borderId="24" xfId="4" applyBorder="1" applyAlignment="1">
      <alignment horizontal="left" vertical="top" wrapText="1"/>
    </xf>
    <xf numFmtId="0" fontId="7" fillId="0" borderId="25" xfId="4" applyBorder="1" applyAlignment="1">
      <alignment horizontal="left" vertical="top" wrapText="1"/>
    </xf>
    <xf numFmtId="0" fontId="7" fillId="0" borderId="26" xfId="4" applyBorder="1" applyAlignment="1">
      <alignment horizontal="left" vertical="top" wrapText="1"/>
    </xf>
    <xf numFmtId="0" fontId="7" fillId="0" borderId="27" xfId="4" applyBorder="1" applyAlignment="1">
      <alignment horizontal="left" vertical="top" wrapText="1"/>
    </xf>
    <xf numFmtId="0" fontId="7" fillId="0" borderId="0" xfId="4" applyBorder="1" applyAlignment="1">
      <alignment horizontal="left" vertical="top" wrapText="1"/>
    </xf>
    <xf numFmtId="0" fontId="7" fillId="0" borderId="28" xfId="4" applyBorder="1" applyAlignment="1">
      <alignment horizontal="left" vertical="top" wrapText="1"/>
    </xf>
    <xf numFmtId="0" fontId="7" fillId="0" borderId="29" xfId="4" applyBorder="1" applyAlignment="1">
      <alignment horizontal="left" vertical="top" wrapText="1"/>
    </xf>
    <xf numFmtId="0" fontId="7" fillId="0" borderId="23" xfId="4" applyBorder="1" applyAlignment="1">
      <alignment horizontal="left" vertical="top" wrapText="1"/>
    </xf>
    <xf numFmtId="0" fontId="7" fillId="0" borderId="30" xfId="4" applyBorder="1" applyAlignment="1">
      <alignment horizontal="left" vertical="top" wrapText="1"/>
    </xf>
    <xf numFmtId="0" fontId="7" fillId="0" borderId="24" xfId="4" applyBorder="1" applyAlignment="1">
      <alignment horizontal="center" vertical="top" wrapText="1"/>
    </xf>
    <xf numFmtId="0" fontId="7" fillId="0" borderId="25" xfId="4" applyBorder="1" applyAlignment="1">
      <alignment horizontal="center" vertical="top" wrapText="1"/>
    </xf>
    <xf numFmtId="0" fontId="7" fillId="0" borderId="26" xfId="4" applyBorder="1" applyAlignment="1">
      <alignment horizontal="center" vertical="top" wrapText="1"/>
    </xf>
    <xf numFmtId="0" fontId="7" fillId="0" borderId="27" xfId="4" applyBorder="1" applyAlignment="1">
      <alignment horizontal="center" vertical="top" wrapText="1"/>
    </xf>
    <xf numFmtId="0" fontId="7" fillId="0" borderId="0" xfId="4" applyBorder="1" applyAlignment="1">
      <alignment horizontal="center" vertical="top" wrapText="1"/>
    </xf>
    <xf numFmtId="0" fontId="7" fillId="0" borderId="28" xfId="4" applyBorder="1" applyAlignment="1">
      <alignment horizontal="center" vertical="top" wrapText="1"/>
    </xf>
    <xf numFmtId="0" fontId="7" fillId="0" borderId="29" xfId="4" applyBorder="1" applyAlignment="1">
      <alignment horizontal="center" vertical="top" wrapText="1"/>
    </xf>
    <xf numFmtId="0" fontId="7" fillId="0" borderId="23" xfId="4" applyBorder="1" applyAlignment="1">
      <alignment horizontal="center" vertical="top" wrapText="1"/>
    </xf>
    <xf numFmtId="0" fontId="7" fillId="0" borderId="30" xfId="4" applyBorder="1" applyAlignment="1">
      <alignment horizontal="center" vertical="top" wrapText="1"/>
    </xf>
    <xf numFmtId="0" fontId="0" fillId="0" borderId="31" xfId="0" applyBorder="1" applyAlignment="1">
      <alignment horizontal="center"/>
    </xf>
    <xf numFmtId="0" fontId="0" fillId="0" borderId="32" xfId="0" applyBorder="1" applyAlignment="1">
      <alignment horizontal="center"/>
    </xf>
    <xf numFmtId="0" fontId="5" fillId="5" borderId="0" xfId="5" applyBorder="1">
      <alignment horizontal="center" vertical="center" shrinkToFit="1"/>
    </xf>
  </cellXfs>
  <cellStyles count="14">
    <cellStyle name="Grid" xfId="4"/>
    <cellStyle name="Normal" xfId="1"/>
    <cellStyle name="常规" xfId="0" builtinId="0"/>
    <cellStyle name="超链接 2" xfId="10"/>
    <cellStyle name="大标题" xfId="3"/>
    <cellStyle name="横向标题" xfId="5"/>
    <cellStyle name="计算" xfId="13" builtinId="22" hidden="1"/>
    <cellStyle name="适中" xfId="12" builtinId="28" hidden="1"/>
    <cellStyle name="文本" xfId="9"/>
    <cellStyle name="无效" xfId="6"/>
    <cellStyle name="因变Grid" xfId="7"/>
    <cellStyle name="英文标题" xfId="11"/>
    <cellStyle name="中文标题" xfId="2"/>
    <cellStyle name="纵向标题" xfId="8"/>
  </cellStyles>
  <dxfs count="3">
    <dxf>
      <font>
        <color theme="0" tint="-0.499984740745262"/>
      </font>
      <fill>
        <patternFill patternType="solid">
          <fgColor indexed="64"/>
          <bgColor theme="0" tint="-0.249977111117893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TableStyle="TableStyleMedium2" defaultPivotStyle="PivotStyleLight16"/>
  <colors>
    <mruColors>
      <color rgb="FFD5D854"/>
      <color rgb="FFF38279"/>
      <color rgb="FFFF3399"/>
      <color rgb="FFFF66CC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30"/>
  <sheetViews>
    <sheetView workbookViewId="0">
      <selection activeCell="I20" sqref="I20"/>
    </sheetView>
  </sheetViews>
  <sheetFormatPr defaultColWidth="10.875" defaultRowHeight="17.25" x14ac:dyDescent="0.2"/>
  <cols>
    <col min="1" max="1" width="4.125" style="1" customWidth="1"/>
    <col min="2" max="2" width="11.5" style="1" bestFit="1" customWidth="1"/>
    <col min="3" max="3" width="10.875" style="1"/>
    <col min="4" max="4" width="11.375" style="1" customWidth="1"/>
    <col min="5" max="5" width="43.875" style="1" customWidth="1"/>
    <col min="6" max="16384" width="10.875" style="1"/>
  </cols>
  <sheetData>
    <row r="1" spans="2:5" ht="18" thickBot="1" x14ac:dyDescent="0.25"/>
    <row r="2" spans="2:5" ht="29.1" customHeight="1" x14ac:dyDescent="0.2">
      <c r="B2" s="32" t="s">
        <v>13</v>
      </c>
      <c r="C2" s="33"/>
      <c r="D2" s="33"/>
      <c r="E2" s="34"/>
    </row>
    <row r="3" spans="2:5" ht="35.1" customHeight="1" x14ac:dyDescent="0.2">
      <c r="B3" s="2" t="s">
        <v>0</v>
      </c>
      <c r="C3" s="3" t="s">
        <v>11</v>
      </c>
      <c r="D3" s="35" t="s">
        <v>1</v>
      </c>
      <c r="E3" s="37" t="s">
        <v>14</v>
      </c>
    </row>
    <row r="4" spans="2:5" ht="35.1" customHeight="1" x14ac:dyDescent="0.2">
      <c r="B4" s="2" t="s">
        <v>2</v>
      </c>
      <c r="C4" s="3" t="s">
        <v>12</v>
      </c>
      <c r="D4" s="36"/>
      <c r="E4" s="38"/>
    </row>
    <row r="5" spans="2:5" ht="35.1" customHeight="1" x14ac:dyDescent="0.2">
      <c r="B5" s="4" t="s">
        <v>3</v>
      </c>
      <c r="C5" s="39" t="s">
        <v>15</v>
      </c>
      <c r="D5" s="40"/>
      <c r="E5" s="41"/>
    </row>
    <row r="6" spans="2:5" ht="18" x14ac:dyDescent="0.2">
      <c r="B6" s="42" t="s">
        <v>4</v>
      </c>
      <c r="C6" s="43"/>
      <c r="D6" s="43"/>
      <c r="E6" s="44"/>
    </row>
    <row r="7" spans="2:5" ht="18" x14ac:dyDescent="0.2">
      <c r="B7" s="5" t="s">
        <v>5</v>
      </c>
      <c r="C7" s="6" t="s">
        <v>6</v>
      </c>
      <c r="D7" s="30" t="s">
        <v>7</v>
      </c>
      <c r="E7" s="31"/>
    </row>
    <row r="8" spans="2:5" x14ac:dyDescent="0.2">
      <c r="B8" s="7">
        <v>43490</v>
      </c>
      <c r="C8" s="8" t="s">
        <v>10</v>
      </c>
      <c r="D8" s="25" t="s">
        <v>8</v>
      </c>
      <c r="E8" s="26"/>
    </row>
    <row r="9" spans="2:5" x14ac:dyDescent="0.2">
      <c r="B9" s="7"/>
      <c r="C9" s="8"/>
      <c r="D9" s="25"/>
      <c r="E9" s="26"/>
    </row>
    <row r="10" spans="2:5" x14ac:dyDescent="0.2">
      <c r="B10" s="9"/>
      <c r="C10" s="8"/>
      <c r="D10" s="25"/>
      <c r="E10" s="26"/>
    </row>
    <row r="11" spans="2:5" x14ac:dyDescent="0.2">
      <c r="B11" s="9"/>
      <c r="C11" s="8"/>
      <c r="D11" s="25"/>
      <c r="E11" s="26"/>
    </row>
    <row r="12" spans="2:5" x14ac:dyDescent="0.2">
      <c r="B12" s="9"/>
      <c r="C12" s="8"/>
      <c r="D12" s="25"/>
      <c r="E12" s="26"/>
    </row>
    <row r="13" spans="2:5" x14ac:dyDescent="0.2">
      <c r="B13" s="9"/>
      <c r="C13" s="8"/>
      <c r="D13" s="25"/>
      <c r="E13" s="26"/>
    </row>
    <row r="14" spans="2:5" x14ac:dyDescent="0.2">
      <c r="B14" s="9"/>
      <c r="C14" s="8"/>
      <c r="D14" s="25"/>
      <c r="E14" s="26"/>
    </row>
    <row r="15" spans="2:5" x14ac:dyDescent="0.2">
      <c r="B15" s="9"/>
      <c r="C15" s="8"/>
      <c r="D15" s="25"/>
      <c r="E15" s="26"/>
    </row>
    <row r="16" spans="2:5" x14ac:dyDescent="0.2">
      <c r="B16" s="9"/>
      <c r="C16" s="8"/>
      <c r="D16" s="25"/>
      <c r="E16" s="26"/>
    </row>
    <row r="17" spans="2:5" x14ac:dyDescent="0.2">
      <c r="B17" s="9"/>
      <c r="C17" s="8"/>
      <c r="D17" s="25"/>
      <c r="E17" s="26"/>
    </row>
    <row r="18" spans="2:5" x14ac:dyDescent="0.2">
      <c r="B18" s="9"/>
      <c r="C18" s="8"/>
      <c r="D18" s="25"/>
      <c r="E18" s="26"/>
    </row>
    <row r="19" spans="2:5" x14ac:dyDescent="0.2">
      <c r="B19" s="9"/>
      <c r="C19" s="8"/>
      <c r="D19" s="25"/>
      <c r="E19" s="26"/>
    </row>
    <row r="20" spans="2:5" x14ac:dyDescent="0.2">
      <c r="B20" s="9"/>
      <c r="C20" s="8"/>
      <c r="D20" s="25"/>
      <c r="E20" s="26"/>
    </row>
    <row r="21" spans="2:5" x14ac:dyDescent="0.2">
      <c r="B21" s="9"/>
      <c r="C21" s="8"/>
      <c r="D21" s="25"/>
      <c r="E21" s="26"/>
    </row>
    <row r="22" spans="2:5" x14ac:dyDescent="0.2">
      <c r="B22" s="9"/>
      <c r="C22" s="8"/>
      <c r="D22" s="25"/>
      <c r="E22" s="26"/>
    </row>
    <row r="23" spans="2:5" x14ac:dyDescent="0.2">
      <c r="B23" s="9"/>
      <c r="C23" s="8"/>
      <c r="D23" s="25"/>
      <c r="E23" s="26"/>
    </row>
    <row r="24" spans="2:5" x14ac:dyDescent="0.2">
      <c r="B24" s="9"/>
      <c r="C24" s="8"/>
      <c r="D24" s="25"/>
      <c r="E24" s="26"/>
    </row>
    <row r="25" spans="2:5" x14ac:dyDescent="0.2">
      <c r="B25" s="9"/>
      <c r="C25" s="8"/>
      <c r="D25" s="25"/>
      <c r="E25" s="26"/>
    </row>
    <row r="26" spans="2:5" x14ac:dyDescent="0.2">
      <c r="B26" s="9"/>
      <c r="C26" s="8"/>
      <c r="D26" s="25"/>
      <c r="E26" s="26"/>
    </row>
    <row r="27" spans="2:5" x14ac:dyDescent="0.2">
      <c r="B27" s="9"/>
      <c r="C27" s="8"/>
      <c r="D27" s="25"/>
      <c r="E27" s="26"/>
    </row>
    <row r="28" spans="2:5" ht="18" thickBot="1" x14ac:dyDescent="0.25">
      <c r="B28" s="10"/>
      <c r="C28" s="11"/>
      <c r="D28" s="27"/>
      <c r="E28" s="28"/>
    </row>
    <row r="30" spans="2:5" x14ac:dyDescent="0.2">
      <c r="B30" s="29" t="s">
        <v>9</v>
      </c>
      <c r="C30" s="29"/>
      <c r="D30" s="29"/>
      <c r="E30" s="29"/>
    </row>
  </sheetData>
  <mergeCells count="28">
    <mergeCell ref="D7:E7"/>
    <mergeCell ref="B2:E2"/>
    <mergeCell ref="D3:D4"/>
    <mergeCell ref="E3:E4"/>
    <mergeCell ref="C5:E5"/>
    <mergeCell ref="B6:E6"/>
    <mergeCell ref="D19:E19"/>
    <mergeCell ref="D8:E8"/>
    <mergeCell ref="D9:E9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D26:E26"/>
    <mergeCell ref="D27:E27"/>
    <mergeCell ref="D28:E28"/>
    <mergeCell ref="B30:E30"/>
    <mergeCell ref="D20:E20"/>
    <mergeCell ref="D21:E21"/>
    <mergeCell ref="D22:E22"/>
    <mergeCell ref="D23:E23"/>
    <mergeCell ref="D24:E24"/>
    <mergeCell ref="D25:E25"/>
  </mergeCells>
  <phoneticPr fontId="2" type="noConversion"/>
  <conditionalFormatting sqref="C4">
    <cfRule type="containsText" dxfId="2" priority="1" operator="containsText" text="迭代">
      <formula>NOT(ISERROR(SEARCH("迭代",C4)))</formula>
    </cfRule>
    <cfRule type="containsText" dxfId="1" priority="2" operator="containsText" text="初稿">
      <formula>NOT(ISERROR(SEARCH("初稿",C4)))</formula>
    </cfRule>
    <cfRule type="containsText" dxfId="0" priority="3" operator="containsText" text="废弃">
      <formula>NOT(ISERROR(SEARCH("废弃",C4)))</formula>
    </cfRule>
  </conditionalFormatting>
  <dataValidations count="1">
    <dataValidation type="list" allowBlank="1" showInputMessage="1" showErrorMessage="1" sqref="C4">
      <formula1>"草案,初稿,迭代,废弃"</formula1>
    </dataValidation>
  </dataValidations>
  <pageMargins left="0.75" right="0.75" top="1" bottom="1" header="0.5" footer="0.5"/>
  <pageSetup paperSize="9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3"/>
  <sheetViews>
    <sheetView workbookViewId="0">
      <selection activeCell="F26" sqref="F26"/>
    </sheetView>
  </sheetViews>
  <sheetFormatPr defaultRowHeight="14.25" x14ac:dyDescent="0.2"/>
  <cols>
    <col min="1" max="1" width="16" customWidth="1"/>
  </cols>
  <sheetData>
    <row r="2" spans="1:4" ht="17.25" x14ac:dyDescent="0.2">
      <c r="A2" s="12" t="s">
        <v>16</v>
      </c>
      <c r="B2" s="12" t="s">
        <v>20</v>
      </c>
      <c r="C2" s="12" t="s">
        <v>21</v>
      </c>
    </row>
    <row r="3" spans="1:4" ht="16.5" x14ac:dyDescent="0.2">
      <c r="A3" s="13" t="s">
        <v>22</v>
      </c>
      <c r="B3" s="13">
        <v>1000</v>
      </c>
      <c r="C3" s="13"/>
    </row>
    <row r="4" spans="1:4" ht="16.5" x14ac:dyDescent="0.2">
      <c r="A4" s="13" t="s">
        <v>17</v>
      </c>
      <c r="B4" s="13">
        <v>500</v>
      </c>
      <c r="C4" s="13"/>
    </row>
    <row r="5" spans="1:4" ht="16.5" x14ac:dyDescent="0.2">
      <c r="A5" s="13" t="s">
        <v>18</v>
      </c>
      <c r="B5" s="13">
        <v>1200</v>
      </c>
      <c r="C5" s="13"/>
    </row>
    <row r="6" spans="1:4" ht="16.5" x14ac:dyDescent="0.2">
      <c r="A6" s="13" t="s">
        <v>19</v>
      </c>
      <c r="B6" s="13">
        <v>3500</v>
      </c>
      <c r="C6" s="13"/>
    </row>
    <row r="7" spans="1:4" ht="16.5" x14ac:dyDescent="0.2">
      <c r="A7" s="13" t="s">
        <v>23</v>
      </c>
      <c r="B7" s="13"/>
      <c r="C7" s="13">
        <v>10</v>
      </c>
    </row>
    <row r="8" spans="1:4" ht="16.5" x14ac:dyDescent="0.2">
      <c r="A8" s="13" t="s">
        <v>24</v>
      </c>
      <c r="B8" s="13"/>
      <c r="C8" s="13">
        <v>0.5</v>
      </c>
      <c r="D8">
        <v>0.1</v>
      </c>
    </row>
    <row r="9" spans="1:4" ht="16.5" x14ac:dyDescent="0.2">
      <c r="A9" s="13" t="s">
        <v>25</v>
      </c>
      <c r="B9" s="13">
        <v>2000</v>
      </c>
      <c r="C9" s="13"/>
    </row>
    <row r="10" spans="1:4" ht="16.5" x14ac:dyDescent="0.2">
      <c r="A10" s="13" t="s">
        <v>26</v>
      </c>
      <c r="B10" s="13"/>
      <c r="C10" s="13">
        <v>5</v>
      </c>
    </row>
    <row r="11" spans="1:4" ht="16.5" x14ac:dyDescent="0.2">
      <c r="A11" s="13" t="s">
        <v>27</v>
      </c>
      <c r="B11" s="13"/>
      <c r="C11" s="13">
        <v>40</v>
      </c>
    </row>
    <row r="12" spans="1:4" ht="16.5" x14ac:dyDescent="0.2">
      <c r="A12" s="13" t="s">
        <v>28</v>
      </c>
      <c r="B12" s="13"/>
      <c r="C12" s="13">
        <v>50</v>
      </c>
    </row>
    <row r="13" spans="1:4" ht="16.5" x14ac:dyDescent="0.2">
      <c r="A13" s="18" t="s">
        <v>34</v>
      </c>
      <c r="B13" s="18"/>
      <c r="C13" s="18">
        <v>7</v>
      </c>
    </row>
    <row r="14" spans="1:4" ht="16.5" x14ac:dyDescent="0.2">
      <c r="A14" s="18" t="s">
        <v>35</v>
      </c>
      <c r="B14" s="18"/>
      <c r="C14" s="18">
        <v>35</v>
      </c>
    </row>
    <row r="15" spans="1:4" ht="16.5" x14ac:dyDescent="0.2">
      <c r="A15" s="18" t="s">
        <v>36</v>
      </c>
      <c r="B15" s="18"/>
      <c r="C15" s="18">
        <v>100</v>
      </c>
    </row>
    <row r="16" spans="1:4" ht="16.5" x14ac:dyDescent="0.2">
      <c r="A16" s="13" t="s">
        <v>37</v>
      </c>
      <c r="B16" s="13"/>
      <c r="C16" s="13">
        <v>10</v>
      </c>
    </row>
    <row r="17" spans="1:3" ht="16.5" x14ac:dyDescent="0.2">
      <c r="A17" s="13" t="s">
        <v>38</v>
      </c>
      <c r="B17" s="13"/>
      <c r="C17" s="13">
        <v>50</v>
      </c>
    </row>
    <row r="18" spans="1:3" ht="16.5" x14ac:dyDescent="0.2">
      <c r="A18" s="13" t="s">
        <v>39</v>
      </c>
      <c r="B18" s="13"/>
      <c r="C18" s="13">
        <v>200</v>
      </c>
    </row>
    <row r="19" spans="1:3" ht="16.5" x14ac:dyDescent="0.2">
      <c r="A19" s="13" t="s">
        <v>32</v>
      </c>
      <c r="B19" s="13"/>
      <c r="C19" s="13">
        <v>350</v>
      </c>
    </row>
    <row r="20" spans="1:3" ht="16.5" x14ac:dyDescent="0.2">
      <c r="A20" s="13" t="s">
        <v>33</v>
      </c>
      <c r="B20" s="13"/>
      <c r="C20" s="13">
        <v>75</v>
      </c>
    </row>
    <row r="21" spans="1:3" ht="16.5" x14ac:dyDescent="0.2">
      <c r="A21" s="13" t="s">
        <v>29</v>
      </c>
      <c r="B21" s="13">
        <v>5000</v>
      </c>
      <c r="C21" s="13">
        <v>5</v>
      </c>
    </row>
    <row r="22" spans="1:3" ht="16.5" x14ac:dyDescent="0.2">
      <c r="A22" s="13" t="s">
        <v>30</v>
      </c>
      <c r="B22" s="13">
        <v>10000</v>
      </c>
      <c r="C22" s="13">
        <v>10</v>
      </c>
    </row>
    <row r="23" spans="1:3" ht="16.5" x14ac:dyDescent="0.2">
      <c r="A23" s="13" t="s">
        <v>31</v>
      </c>
      <c r="B23" s="13">
        <v>50000</v>
      </c>
      <c r="C23" s="13">
        <v>50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103"/>
  <sheetViews>
    <sheetView workbookViewId="0">
      <selection activeCell="P22" sqref="P22"/>
    </sheetView>
  </sheetViews>
  <sheetFormatPr defaultRowHeight="14.25" x14ac:dyDescent="0.2"/>
  <sheetData>
    <row r="3" spans="1:13" ht="17.25" x14ac:dyDescent="0.2">
      <c r="A3" s="12" t="s">
        <v>177</v>
      </c>
      <c r="B3" s="12" t="s">
        <v>178</v>
      </c>
    </row>
    <row r="4" spans="1:13" ht="16.5" x14ac:dyDescent="0.2">
      <c r="A4" s="21">
        <v>1</v>
      </c>
      <c r="B4" s="21">
        <v>35</v>
      </c>
    </row>
    <row r="5" spans="1:13" ht="16.5" x14ac:dyDescent="0.2">
      <c r="A5" s="21">
        <v>2</v>
      </c>
      <c r="B5" s="21">
        <v>45</v>
      </c>
    </row>
    <row r="6" spans="1:13" ht="16.5" x14ac:dyDescent="0.2">
      <c r="A6" s="21">
        <v>3</v>
      </c>
      <c r="B6" s="21">
        <v>54</v>
      </c>
    </row>
    <row r="7" spans="1:13" ht="16.5" x14ac:dyDescent="0.2">
      <c r="A7" s="21">
        <v>4</v>
      </c>
      <c r="B7" s="21">
        <v>62</v>
      </c>
    </row>
    <row r="8" spans="1:13" ht="16.5" x14ac:dyDescent="0.2">
      <c r="A8" s="21">
        <v>5</v>
      </c>
      <c r="B8" s="21">
        <v>68</v>
      </c>
    </row>
    <row r="9" spans="1:13" ht="16.5" x14ac:dyDescent="0.2">
      <c r="A9" s="21">
        <v>6</v>
      </c>
      <c r="B9" s="21">
        <v>74</v>
      </c>
    </row>
    <row r="10" spans="1:13" ht="16.5" x14ac:dyDescent="0.2">
      <c r="A10" s="21">
        <v>7</v>
      </c>
      <c r="B10" s="21">
        <v>80</v>
      </c>
      <c r="F10">
        <v>8</v>
      </c>
      <c r="I10">
        <v>6</v>
      </c>
      <c r="L10">
        <v>4</v>
      </c>
    </row>
    <row r="11" spans="1:13" ht="16.5" x14ac:dyDescent="0.2">
      <c r="A11" s="21">
        <v>8</v>
      </c>
      <c r="B11" s="21">
        <v>85</v>
      </c>
      <c r="F11">
        <v>0</v>
      </c>
      <c r="G11">
        <f>$F$10/($F$10-F11)</f>
        <v>1</v>
      </c>
      <c r="I11">
        <v>0</v>
      </c>
      <c r="J11">
        <f>$I$10/($I$10-I11)</f>
        <v>1</v>
      </c>
      <c r="L11">
        <v>0</v>
      </c>
      <c r="M11">
        <f>$L$10/($L$10-L11)</f>
        <v>1</v>
      </c>
    </row>
    <row r="12" spans="1:13" ht="16.5" x14ac:dyDescent="0.2">
      <c r="A12" s="21">
        <v>9</v>
      </c>
      <c r="B12" s="21">
        <v>90</v>
      </c>
      <c r="F12">
        <v>1</v>
      </c>
      <c r="G12">
        <f t="shared" ref="G12:G18" si="0">$F$10/($F$10-F12)</f>
        <v>1.1428571428571428</v>
      </c>
      <c r="I12">
        <v>1</v>
      </c>
      <c r="J12">
        <f>$I$10/($I$10-I12)</f>
        <v>1.2</v>
      </c>
      <c r="L12">
        <v>1</v>
      </c>
      <c r="M12">
        <f t="shared" ref="M12:M14" si="1">$L$10/($L$10-L12)</f>
        <v>1.3333333333333333</v>
      </c>
    </row>
    <row r="13" spans="1:13" ht="16.5" x14ac:dyDescent="0.2">
      <c r="A13" s="21">
        <v>10</v>
      </c>
      <c r="B13" s="21">
        <v>92</v>
      </c>
      <c r="F13">
        <v>2</v>
      </c>
      <c r="G13">
        <f t="shared" si="0"/>
        <v>1.3333333333333333</v>
      </c>
      <c r="I13">
        <v>2</v>
      </c>
      <c r="J13">
        <f>$I$10/($I$10-I13)</f>
        <v>1.5</v>
      </c>
      <c r="L13">
        <v>2</v>
      </c>
      <c r="M13">
        <f t="shared" si="1"/>
        <v>2</v>
      </c>
    </row>
    <row r="14" spans="1:13" ht="16.5" x14ac:dyDescent="0.2">
      <c r="A14" s="21">
        <v>11</v>
      </c>
      <c r="B14" s="21">
        <v>94</v>
      </c>
      <c r="F14">
        <v>3</v>
      </c>
      <c r="G14">
        <f t="shared" si="0"/>
        <v>1.6</v>
      </c>
      <c r="I14">
        <v>3</v>
      </c>
      <c r="J14">
        <f>$I$10/($I$10-I14)</f>
        <v>2</v>
      </c>
      <c r="L14">
        <v>3</v>
      </c>
      <c r="M14">
        <f t="shared" si="1"/>
        <v>4</v>
      </c>
    </row>
    <row r="15" spans="1:13" ht="16.5" x14ac:dyDescent="0.2">
      <c r="A15" s="21">
        <v>12</v>
      </c>
      <c r="B15" s="21">
        <v>96</v>
      </c>
      <c r="F15">
        <v>4</v>
      </c>
      <c r="G15">
        <f t="shared" si="0"/>
        <v>2</v>
      </c>
      <c r="I15">
        <v>4</v>
      </c>
      <c r="J15">
        <f>$I$10/($I$10-I15)</f>
        <v>3</v>
      </c>
    </row>
    <row r="16" spans="1:13" ht="16.5" x14ac:dyDescent="0.2">
      <c r="A16" s="21">
        <v>13</v>
      </c>
      <c r="B16" s="21">
        <v>98</v>
      </c>
      <c r="F16">
        <v>5</v>
      </c>
      <c r="G16">
        <f t="shared" si="0"/>
        <v>2.6666666666666665</v>
      </c>
      <c r="I16">
        <v>5</v>
      </c>
      <c r="J16">
        <f>$I$10/($I$10-I16)</f>
        <v>6</v>
      </c>
    </row>
    <row r="17" spans="1:9" ht="16.5" x14ac:dyDescent="0.2">
      <c r="A17" s="21">
        <v>14</v>
      </c>
      <c r="B17" s="21">
        <v>100</v>
      </c>
      <c r="F17">
        <v>6</v>
      </c>
      <c r="G17">
        <f t="shared" si="0"/>
        <v>4</v>
      </c>
      <c r="I17">
        <v>6</v>
      </c>
    </row>
    <row r="18" spans="1:9" ht="16.5" x14ac:dyDescent="0.2">
      <c r="A18" s="21">
        <v>15</v>
      </c>
      <c r="B18" s="21">
        <v>101.9118</v>
      </c>
      <c r="F18">
        <v>7</v>
      </c>
      <c r="G18">
        <f t="shared" si="0"/>
        <v>8</v>
      </c>
      <c r="I18">
        <v>7</v>
      </c>
    </row>
    <row r="19" spans="1:9" ht="16.5" x14ac:dyDescent="0.2">
      <c r="A19" s="21">
        <v>16</v>
      </c>
      <c r="B19" s="21">
        <v>103.7354</v>
      </c>
      <c r="F19">
        <v>8</v>
      </c>
      <c r="I19">
        <v>8</v>
      </c>
    </row>
    <row r="20" spans="1:9" ht="16.5" x14ac:dyDescent="0.2">
      <c r="A20" s="21">
        <v>17</v>
      </c>
      <c r="B20" s="21">
        <v>105.4708</v>
      </c>
    </row>
    <row r="21" spans="1:9" ht="16.5" x14ac:dyDescent="0.2">
      <c r="A21" s="21">
        <v>18</v>
      </c>
      <c r="B21" s="21">
        <v>107.11799999999999</v>
      </c>
    </row>
    <row r="22" spans="1:9" ht="16.5" x14ac:dyDescent="0.2">
      <c r="A22" s="21">
        <v>19</v>
      </c>
      <c r="B22" s="21">
        <v>108.67699999999999</v>
      </c>
    </row>
    <row r="23" spans="1:9" ht="16.5" x14ac:dyDescent="0.2">
      <c r="A23" s="21">
        <v>20</v>
      </c>
      <c r="B23" s="21">
        <v>110.14779999999999</v>
      </c>
    </row>
    <row r="24" spans="1:9" ht="16.5" x14ac:dyDescent="0.2">
      <c r="A24" s="21">
        <v>21</v>
      </c>
      <c r="B24" s="21">
        <v>111.53039999999999</v>
      </c>
    </row>
    <row r="25" spans="1:9" ht="16.5" x14ac:dyDescent="0.2">
      <c r="A25" s="21">
        <v>22</v>
      </c>
      <c r="B25" s="21">
        <v>112.82479999999998</v>
      </c>
    </row>
    <row r="26" spans="1:9" ht="16.5" x14ac:dyDescent="0.2">
      <c r="A26" s="21">
        <v>23</v>
      </c>
      <c r="B26" s="21">
        <v>114.03099999999998</v>
      </c>
    </row>
    <row r="27" spans="1:9" ht="16.5" x14ac:dyDescent="0.2">
      <c r="A27" s="21">
        <v>24</v>
      </c>
      <c r="B27" s="21">
        <v>115.14899999999997</v>
      </c>
    </row>
    <row r="28" spans="1:9" ht="16.5" x14ac:dyDescent="0.2">
      <c r="A28" s="21">
        <v>25</v>
      </c>
      <c r="B28" s="21">
        <v>116.17879999999997</v>
      </c>
    </row>
    <row r="29" spans="1:9" ht="16.5" x14ac:dyDescent="0.2">
      <c r="A29" s="21">
        <v>26</v>
      </c>
      <c r="B29" s="21">
        <v>117.12039999999996</v>
      </c>
    </row>
    <row r="30" spans="1:9" ht="16.5" x14ac:dyDescent="0.2">
      <c r="A30" s="21">
        <v>27</v>
      </c>
      <c r="B30" s="21">
        <v>117.97379999999995</v>
      </c>
    </row>
    <row r="31" spans="1:9" ht="16.5" x14ac:dyDescent="0.2">
      <c r="A31" s="21">
        <v>28</v>
      </c>
      <c r="B31" s="21">
        <v>118.73899999999995</v>
      </c>
    </row>
    <row r="32" spans="1:9" ht="16.5" x14ac:dyDescent="0.2">
      <c r="A32" s="21">
        <v>29</v>
      </c>
      <c r="B32" s="21">
        <v>119.41599999999994</v>
      </c>
    </row>
    <row r="33" spans="1:2" ht="16.5" x14ac:dyDescent="0.2">
      <c r="A33" s="21">
        <v>30</v>
      </c>
      <c r="B33" s="21">
        <v>120</v>
      </c>
    </row>
    <row r="34" spans="1:2" ht="16.5" x14ac:dyDescent="0.2">
      <c r="A34" s="21">
        <v>31</v>
      </c>
      <c r="B34" s="21">
        <v>120.5</v>
      </c>
    </row>
    <row r="35" spans="1:2" ht="16.5" x14ac:dyDescent="0.2">
      <c r="A35" s="21">
        <v>32</v>
      </c>
      <c r="B35" s="21">
        <v>121</v>
      </c>
    </row>
    <row r="36" spans="1:2" ht="16.5" x14ac:dyDescent="0.2">
      <c r="A36" s="21">
        <v>33</v>
      </c>
      <c r="B36" s="21">
        <v>121.5</v>
      </c>
    </row>
    <row r="37" spans="1:2" ht="16.5" x14ac:dyDescent="0.2">
      <c r="A37" s="21">
        <v>34</v>
      </c>
      <c r="B37" s="21">
        <v>122</v>
      </c>
    </row>
    <row r="38" spans="1:2" ht="16.5" x14ac:dyDescent="0.2">
      <c r="A38" s="21">
        <v>35</v>
      </c>
      <c r="B38" s="21">
        <v>122.5</v>
      </c>
    </row>
    <row r="39" spans="1:2" ht="16.5" x14ac:dyDescent="0.2">
      <c r="A39" s="21">
        <v>36</v>
      </c>
      <c r="B39" s="21">
        <v>123</v>
      </c>
    </row>
    <row r="40" spans="1:2" ht="16.5" x14ac:dyDescent="0.2">
      <c r="A40" s="21">
        <v>37</v>
      </c>
      <c r="B40" s="21">
        <v>123.5</v>
      </c>
    </row>
    <row r="41" spans="1:2" ht="16.5" x14ac:dyDescent="0.2">
      <c r="A41" s="21">
        <v>38</v>
      </c>
      <c r="B41" s="21">
        <v>124</v>
      </c>
    </row>
    <row r="42" spans="1:2" ht="16.5" x14ac:dyDescent="0.2">
      <c r="A42" s="21">
        <v>39</v>
      </c>
      <c r="B42" s="21">
        <v>124.5</v>
      </c>
    </row>
    <row r="43" spans="1:2" ht="16.5" x14ac:dyDescent="0.2">
      <c r="A43" s="21">
        <v>40</v>
      </c>
      <c r="B43" s="21">
        <v>125</v>
      </c>
    </row>
    <row r="44" spans="1:2" ht="16.5" x14ac:dyDescent="0.2">
      <c r="A44" s="21">
        <v>41</v>
      </c>
      <c r="B44" s="21">
        <v>125.5</v>
      </c>
    </row>
    <row r="45" spans="1:2" ht="16.5" x14ac:dyDescent="0.2">
      <c r="A45" s="21">
        <v>42</v>
      </c>
      <c r="B45" s="21">
        <v>126</v>
      </c>
    </row>
    <row r="46" spans="1:2" ht="16.5" x14ac:dyDescent="0.2">
      <c r="A46" s="21">
        <v>43</v>
      </c>
      <c r="B46" s="21">
        <v>126.5</v>
      </c>
    </row>
    <row r="47" spans="1:2" ht="16.5" x14ac:dyDescent="0.2">
      <c r="A47" s="21">
        <v>44</v>
      </c>
      <c r="B47" s="21">
        <v>127</v>
      </c>
    </row>
    <row r="48" spans="1:2" ht="16.5" x14ac:dyDescent="0.2">
      <c r="A48" s="21">
        <v>45</v>
      </c>
      <c r="B48" s="21">
        <v>127.5</v>
      </c>
    </row>
    <row r="49" spans="1:2" ht="16.5" x14ac:dyDescent="0.2">
      <c r="A49" s="21">
        <v>46</v>
      </c>
      <c r="B49" s="21">
        <v>128</v>
      </c>
    </row>
    <row r="50" spans="1:2" ht="16.5" x14ac:dyDescent="0.2">
      <c r="A50" s="21">
        <v>47</v>
      </c>
      <c r="B50" s="21">
        <v>128.5</v>
      </c>
    </row>
    <row r="51" spans="1:2" ht="16.5" x14ac:dyDescent="0.2">
      <c r="A51" s="21">
        <v>48</v>
      </c>
      <c r="B51" s="21">
        <v>129</v>
      </c>
    </row>
    <row r="52" spans="1:2" ht="16.5" x14ac:dyDescent="0.2">
      <c r="A52" s="21">
        <v>49</v>
      </c>
      <c r="B52" s="21">
        <v>129.5</v>
      </c>
    </row>
    <row r="53" spans="1:2" ht="16.5" x14ac:dyDescent="0.2">
      <c r="A53" s="21">
        <v>50</v>
      </c>
      <c r="B53" s="21">
        <v>130</v>
      </c>
    </row>
    <row r="54" spans="1:2" ht="16.5" x14ac:dyDescent="0.2">
      <c r="A54" s="21">
        <v>51</v>
      </c>
      <c r="B54" s="21">
        <v>130.5</v>
      </c>
    </row>
    <row r="55" spans="1:2" ht="16.5" x14ac:dyDescent="0.2">
      <c r="A55" s="21">
        <v>52</v>
      </c>
      <c r="B55" s="21">
        <v>131</v>
      </c>
    </row>
    <row r="56" spans="1:2" ht="16.5" x14ac:dyDescent="0.2">
      <c r="A56" s="21">
        <v>53</v>
      </c>
      <c r="B56" s="21">
        <v>131.5</v>
      </c>
    </row>
    <row r="57" spans="1:2" ht="16.5" x14ac:dyDescent="0.2">
      <c r="A57" s="21">
        <v>54</v>
      </c>
      <c r="B57" s="21">
        <v>132</v>
      </c>
    </row>
    <row r="58" spans="1:2" ht="16.5" x14ac:dyDescent="0.2">
      <c r="A58" s="21">
        <v>55</v>
      </c>
      <c r="B58" s="21">
        <v>132.5</v>
      </c>
    </row>
    <row r="59" spans="1:2" ht="16.5" x14ac:dyDescent="0.2">
      <c r="A59" s="21">
        <v>56</v>
      </c>
      <c r="B59" s="21">
        <v>133</v>
      </c>
    </row>
    <row r="60" spans="1:2" ht="16.5" x14ac:dyDescent="0.2">
      <c r="A60" s="21">
        <v>57</v>
      </c>
      <c r="B60" s="21">
        <v>133.5</v>
      </c>
    </row>
    <row r="61" spans="1:2" ht="16.5" x14ac:dyDescent="0.2">
      <c r="A61" s="21">
        <v>58</v>
      </c>
      <c r="B61" s="21">
        <v>134</v>
      </c>
    </row>
    <row r="62" spans="1:2" ht="16.5" x14ac:dyDescent="0.2">
      <c r="A62" s="21">
        <v>59</v>
      </c>
      <c r="B62" s="21">
        <v>134.5</v>
      </c>
    </row>
    <row r="63" spans="1:2" ht="16.5" x14ac:dyDescent="0.2">
      <c r="A63" s="21">
        <v>60</v>
      </c>
      <c r="B63" s="21">
        <v>135</v>
      </c>
    </row>
    <row r="64" spans="1:2" ht="16.5" x14ac:dyDescent="0.2">
      <c r="A64" s="21">
        <v>61</v>
      </c>
      <c r="B64" s="21">
        <v>135.25</v>
      </c>
    </row>
    <row r="65" spans="1:2" ht="16.5" x14ac:dyDescent="0.2">
      <c r="A65" s="21">
        <v>62</v>
      </c>
      <c r="B65" s="21">
        <v>135.5</v>
      </c>
    </row>
    <row r="66" spans="1:2" ht="16.5" x14ac:dyDescent="0.2">
      <c r="A66" s="21">
        <v>63</v>
      </c>
      <c r="B66" s="21">
        <v>135.75</v>
      </c>
    </row>
    <row r="67" spans="1:2" ht="16.5" x14ac:dyDescent="0.2">
      <c r="A67" s="21">
        <v>64</v>
      </c>
      <c r="B67" s="21">
        <v>136</v>
      </c>
    </row>
    <row r="68" spans="1:2" ht="16.5" x14ac:dyDescent="0.2">
      <c r="A68" s="21">
        <v>65</v>
      </c>
      <c r="B68" s="21">
        <v>136.25</v>
      </c>
    </row>
    <row r="69" spans="1:2" ht="16.5" x14ac:dyDescent="0.2">
      <c r="A69" s="21">
        <v>66</v>
      </c>
      <c r="B69" s="21">
        <v>136.5</v>
      </c>
    </row>
    <row r="70" spans="1:2" ht="16.5" x14ac:dyDescent="0.2">
      <c r="A70" s="21">
        <v>67</v>
      </c>
      <c r="B70" s="21">
        <v>136.75</v>
      </c>
    </row>
    <row r="71" spans="1:2" ht="16.5" x14ac:dyDescent="0.2">
      <c r="A71" s="21">
        <v>68</v>
      </c>
      <c r="B71" s="21">
        <v>137</v>
      </c>
    </row>
    <row r="72" spans="1:2" ht="16.5" x14ac:dyDescent="0.2">
      <c r="A72" s="21">
        <v>69</v>
      </c>
      <c r="B72" s="21">
        <v>137.25</v>
      </c>
    </row>
    <row r="73" spans="1:2" ht="16.5" x14ac:dyDescent="0.2">
      <c r="A73" s="21">
        <v>70</v>
      </c>
      <c r="B73" s="21">
        <v>137.5</v>
      </c>
    </row>
    <row r="74" spans="1:2" ht="16.5" x14ac:dyDescent="0.2">
      <c r="A74" s="21">
        <v>71</v>
      </c>
      <c r="B74" s="21">
        <v>137.75</v>
      </c>
    </row>
    <row r="75" spans="1:2" ht="16.5" x14ac:dyDescent="0.2">
      <c r="A75" s="21">
        <v>72</v>
      </c>
      <c r="B75" s="21">
        <v>138</v>
      </c>
    </row>
    <row r="76" spans="1:2" ht="16.5" x14ac:dyDescent="0.2">
      <c r="A76" s="21">
        <v>73</v>
      </c>
      <c r="B76" s="21">
        <v>138.25</v>
      </c>
    </row>
    <row r="77" spans="1:2" ht="16.5" x14ac:dyDescent="0.2">
      <c r="A77" s="21">
        <v>74</v>
      </c>
      <c r="B77" s="21">
        <v>138.5</v>
      </c>
    </row>
    <row r="78" spans="1:2" ht="16.5" x14ac:dyDescent="0.2">
      <c r="A78" s="21">
        <v>75</v>
      </c>
      <c r="B78" s="21">
        <v>138.75</v>
      </c>
    </row>
    <row r="79" spans="1:2" ht="16.5" x14ac:dyDescent="0.2">
      <c r="A79" s="21">
        <v>76</v>
      </c>
      <c r="B79" s="21">
        <v>139</v>
      </c>
    </row>
    <row r="80" spans="1:2" ht="16.5" x14ac:dyDescent="0.2">
      <c r="A80" s="21">
        <v>77</v>
      </c>
      <c r="B80" s="21">
        <v>139.25</v>
      </c>
    </row>
    <row r="81" spans="1:2" ht="16.5" x14ac:dyDescent="0.2">
      <c r="A81" s="21">
        <v>78</v>
      </c>
      <c r="B81" s="21">
        <v>139.5</v>
      </c>
    </row>
    <row r="82" spans="1:2" ht="16.5" x14ac:dyDescent="0.2">
      <c r="A82" s="21">
        <v>79</v>
      </c>
      <c r="B82" s="21">
        <v>139.75</v>
      </c>
    </row>
    <row r="83" spans="1:2" ht="16.5" x14ac:dyDescent="0.2">
      <c r="A83" s="21">
        <v>80</v>
      </c>
      <c r="B83" s="21">
        <v>140</v>
      </c>
    </row>
    <row r="84" spans="1:2" ht="16.5" x14ac:dyDescent="0.2">
      <c r="A84" s="21">
        <v>81</v>
      </c>
      <c r="B84" s="21">
        <v>140.25</v>
      </c>
    </row>
    <row r="85" spans="1:2" ht="16.5" x14ac:dyDescent="0.2">
      <c r="A85" s="21">
        <v>82</v>
      </c>
      <c r="B85" s="21">
        <v>140.5</v>
      </c>
    </row>
    <row r="86" spans="1:2" ht="16.5" x14ac:dyDescent="0.2">
      <c r="A86" s="21">
        <v>83</v>
      </c>
      <c r="B86" s="21">
        <v>140.75</v>
      </c>
    </row>
    <row r="87" spans="1:2" ht="16.5" x14ac:dyDescent="0.2">
      <c r="A87" s="21">
        <v>84</v>
      </c>
      <c r="B87" s="21">
        <v>141</v>
      </c>
    </row>
    <row r="88" spans="1:2" ht="16.5" x14ac:dyDescent="0.2">
      <c r="A88" s="21">
        <v>85</v>
      </c>
      <c r="B88" s="21">
        <v>141.25</v>
      </c>
    </row>
    <row r="89" spans="1:2" ht="16.5" x14ac:dyDescent="0.2">
      <c r="A89" s="21">
        <v>86</v>
      </c>
      <c r="B89" s="21">
        <v>141.5</v>
      </c>
    </row>
    <row r="90" spans="1:2" ht="16.5" x14ac:dyDescent="0.2">
      <c r="A90" s="21">
        <v>87</v>
      </c>
      <c r="B90" s="21">
        <v>141.75</v>
      </c>
    </row>
    <row r="91" spans="1:2" ht="16.5" x14ac:dyDescent="0.2">
      <c r="A91" s="21">
        <v>88</v>
      </c>
      <c r="B91" s="21">
        <v>142</v>
      </c>
    </row>
    <row r="92" spans="1:2" ht="16.5" x14ac:dyDescent="0.2">
      <c r="A92" s="21">
        <v>89</v>
      </c>
      <c r="B92" s="21">
        <v>142.25</v>
      </c>
    </row>
    <row r="93" spans="1:2" ht="16.5" x14ac:dyDescent="0.2">
      <c r="A93" s="21">
        <v>90</v>
      </c>
      <c r="B93" s="21">
        <v>142.5</v>
      </c>
    </row>
    <row r="94" spans="1:2" ht="16.5" x14ac:dyDescent="0.2">
      <c r="A94" s="21">
        <v>91</v>
      </c>
      <c r="B94" s="21">
        <v>142.75</v>
      </c>
    </row>
    <row r="95" spans="1:2" ht="16.5" x14ac:dyDescent="0.2">
      <c r="A95" s="21">
        <v>92</v>
      </c>
      <c r="B95" s="21">
        <v>143</v>
      </c>
    </row>
    <row r="96" spans="1:2" ht="16.5" x14ac:dyDescent="0.2">
      <c r="A96" s="21">
        <v>93</v>
      </c>
      <c r="B96" s="21">
        <v>143.25</v>
      </c>
    </row>
    <row r="97" spans="1:2" ht="16.5" x14ac:dyDescent="0.2">
      <c r="A97" s="21">
        <v>94</v>
      </c>
      <c r="B97" s="21">
        <v>143.5</v>
      </c>
    </row>
    <row r="98" spans="1:2" ht="16.5" x14ac:dyDescent="0.2">
      <c r="A98" s="21">
        <v>95</v>
      </c>
      <c r="B98" s="21">
        <v>143.75</v>
      </c>
    </row>
    <row r="99" spans="1:2" ht="16.5" x14ac:dyDescent="0.2">
      <c r="A99" s="21">
        <v>96</v>
      </c>
      <c r="B99" s="21">
        <v>144</v>
      </c>
    </row>
    <row r="100" spans="1:2" ht="16.5" x14ac:dyDescent="0.2">
      <c r="A100" s="21">
        <v>97</v>
      </c>
      <c r="B100" s="21">
        <v>144.25</v>
      </c>
    </row>
    <row r="101" spans="1:2" ht="16.5" x14ac:dyDescent="0.2">
      <c r="A101" s="21">
        <v>98</v>
      </c>
      <c r="B101" s="21">
        <v>144.5</v>
      </c>
    </row>
    <row r="102" spans="1:2" ht="16.5" x14ac:dyDescent="0.2">
      <c r="A102" s="21">
        <v>99</v>
      </c>
      <c r="B102" s="21">
        <v>144.75</v>
      </c>
    </row>
    <row r="103" spans="1:2" ht="16.5" x14ac:dyDescent="0.2">
      <c r="A103" s="21">
        <v>100</v>
      </c>
      <c r="B103" s="21">
        <v>145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09"/>
  <sheetViews>
    <sheetView workbookViewId="0">
      <selection activeCell="H36" sqref="H35:H36"/>
    </sheetView>
  </sheetViews>
  <sheetFormatPr defaultRowHeight="14.25" x14ac:dyDescent="0.2"/>
  <cols>
    <col min="2" max="2" width="10" customWidth="1"/>
    <col min="3" max="3" width="10.125" customWidth="1"/>
    <col min="4" max="4" width="10.5" customWidth="1"/>
    <col min="5" max="5" width="10.125" customWidth="1"/>
    <col min="6" max="6" width="8.375" customWidth="1"/>
    <col min="7" max="7" width="9.625" customWidth="1"/>
  </cols>
  <sheetData>
    <row r="2" spans="2:7" ht="17.25" x14ac:dyDescent="0.2">
      <c r="B2" s="12" t="s">
        <v>40</v>
      </c>
      <c r="C2" s="12" t="s">
        <v>41</v>
      </c>
      <c r="D2" s="12" t="s">
        <v>42</v>
      </c>
      <c r="E2" s="12" t="s">
        <v>43</v>
      </c>
      <c r="F2" s="12" t="s">
        <v>67</v>
      </c>
      <c r="G2" s="12" t="s">
        <v>44</v>
      </c>
    </row>
    <row r="3" spans="2:7" ht="16.5" x14ac:dyDescent="0.2">
      <c r="B3" s="19">
        <v>1</v>
      </c>
      <c r="C3" s="19">
        <v>1</v>
      </c>
      <c r="D3" s="19">
        <v>1</v>
      </c>
      <c r="E3" s="19">
        <v>1</v>
      </c>
      <c r="F3" s="20">
        <v>5</v>
      </c>
      <c r="G3" s="19">
        <v>2</v>
      </c>
    </row>
    <row r="4" spans="2:7" ht="16.5" x14ac:dyDescent="0.2">
      <c r="B4" s="19">
        <v>2</v>
      </c>
      <c r="C4" s="19">
        <v>1</v>
      </c>
      <c r="D4" s="19">
        <v>2</v>
      </c>
      <c r="E4" s="19">
        <v>1</v>
      </c>
      <c r="F4" s="20">
        <v>5</v>
      </c>
      <c r="G4" s="19">
        <v>5</v>
      </c>
    </row>
    <row r="5" spans="2:7" ht="16.5" x14ac:dyDescent="0.2">
      <c r="B5" s="19">
        <v>3</v>
      </c>
      <c r="C5" s="19">
        <v>1</v>
      </c>
      <c r="D5" s="19">
        <v>3</v>
      </c>
      <c r="E5" s="19">
        <v>1</v>
      </c>
      <c r="F5" s="20">
        <v>5</v>
      </c>
      <c r="G5" s="19">
        <v>8</v>
      </c>
    </row>
    <row r="6" spans="2:7" ht="16.5" x14ac:dyDescent="0.2">
      <c r="B6" s="19">
        <v>4</v>
      </c>
      <c r="C6" s="19">
        <v>1</v>
      </c>
      <c r="D6" s="19">
        <v>4</v>
      </c>
      <c r="E6" s="19">
        <v>1</v>
      </c>
      <c r="F6" s="20">
        <v>5</v>
      </c>
      <c r="G6" s="19">
        <f>E6*10</f>
        <v>10</v>
      </c>
    </row>
    <row r="7" spans="2:7" ht="16.5" x14ac:dyDescent="0.2">
      <c r="B7" s="19">
        <v>5</v>
      </c>
      <c r="C7" s="19">
        <v>2</v>
      </c>
      <c r="D7" s="19">
        <v>1</v>
      </c>
      <c r="E7" s="19">
        <v>2</v>
      </c>
      <c r="F7" s="20">
        <v>5</v>
      </c>
      <c r="G7" s="19">
        <v>11</v>
      </c>
    </row>
    <row r="8" spans="2:7" ht="16.5" x14ac:dyDescent="0.2">
      <c r="B8" s="19">
        <v>6</v>
      </c>
      <c r="C8" s="19">
        <v>2</v>
      </c>
      <c r="D8" s="19">
        <v>2</v>
      </c>
      <c r="E8" s="19">
        <v>2</v>
      </c>
      <c r="F8" s="20">
        <v>5</v>
      </c>
      <c r="G8" s="19">
        <v>12</v>
      </c>
    </row>
    <row r="9" spans="2:7" ht="16.5" x14ac:dyDescent="0.2">
      <c r="B9" s="19">
        <v>7</v>
      </c>
      <c r="C9" s="19">
        <v>2</v>
      </c>
      <c r="D9" s="19">
        <v>3</v>
      </c>
      <c r="E9" s="19">
        <v>2</v>
      </c>
      <c r="F9" s="20">
        <v>5</v>
      </c>
      <c r="G9" s="19">
        <v>13</v>
      </c>
    </row>
    <row r="10" spans="2:7" ht="16.5" x14ac:dyDescent="0.2">
      <c r="B10" s="19">
        <v>8</v>
      </c>
      <c r="C10" s="19">
        <v>2</v>
      </c>
      <c r="D10" s="19">
        <v>4</v>
      </c>
      <c r="E10" s="19">
        <v>2</v>
      </c>
      <c r="F10" s="20">
        <v>5</v>
      </c>
      <c r="G10" s="19">
        <v>15</v>
      </c>
    </row>
    <row r="11" spans="2:7" ht="16.5" x14ac:dyDescent="0.2">
      <c r="B11" s="19">
        <v>9</v>
      </c>
      <c r="C11" s="19">
        <v>2</v>
      </c>
      <c r="D11" s="19">
        <v>5</v>
      </c>
      <c r="E11" s="19">
        <v>2</v>
      </c>
      <c r="F11" s="20">
        <v>5</v>
      </c>
      <c r="G11" s="19">
        <v>16</v>
      </c>
    </row>
    <row r="12" spans="2:7" ht="16.5" x14ac:dyDescent="0.2">
      <c r="B12" s="19">
        <v>10</v>
      </c>
      <c r="C12" s="19">
        <v>2</v>
      </c>
      <c r="D12" s="19">
        <v>6</v>
      </c>
      <c r="E12" s="19">
        <v>2</v>
      </c>
      <c r="F12" s="20">
        <v>5</v>
      </c>
      <c r="G12" s="19">
        <v>17</v>
      </c>
    </row>
    <row r="13" spans="2:7" ht="16.5" x14ac:dyDescent="0.2">
      <c r="B13" s="19">
        <v>11</v>
      </c>
      <c r="C13" s="19">
        <v>2</v>
      </c>
      <c r="D13" s="19">
        <v>7</v>
      </c>
      <c r="E13" s="19">
        <v>2</v>
      </c>
      <c r="F13" s="20">
        <v>5</v>
      </c>
      <c r="G13" s="19">
        <v>18</v>
      </c>
    </row>
    <row r="14" spans="2:7" ht="16.5" x14ac:dyDescent="0.2">
      <c r="B14" s="19">
        <v>12</v>
      </c>
      <c r="C14" s="19">
        <v>2</v>
      </c>
      <c r="D14" s="19">
        <v>8</v>
      </c>
      <c r="E14" s="19">
        <v>2</v>
      </c>
      <c r="F14" s="20">
        <v>5</v>
      </c>
      <c r="G14" s="19">
        <f>E14*10</f>
        <v>20</v>
      </c>
    </row>
    <row r="15" spans="2:7" ht="16.5" x14ac:dyDescent="0.2">
      <c r="B15" s="19">
        <v>13</v>
      </c>
      <c r="C15" s="19">
        <v>3</v>
      </c>
      <c r="D15" s="19">
        <v>1</v>
      </c>
      <c r="E15" s="19">
        <v>3</v>
      </c>
      <c r="F15" s="20">
        <v>5</v>
      </c>
      <c r="G15" s="19">
        <v>21</v>
      </c>
    </row>
    <row r="16" spans="2:7" ht="16.5" x14ac:dyDescent="0.2">
      <c r="B16" s="19">
        <v>14</v>
      </c>
      <c r="C16" s="19">
        <v>3</v>
      </c>
      <c r="D16" s="19">
        <v>2</v>
      </c>
      <c r="E16" s="19">
        <v>3</v>
      </c>
      <c r="F16" s="20">
        <v>5</v>
      </c>
      <c r="G16" s="19">
        <v>22</v>
      </c>
    </row>
    <row r="17" spans="2:7" ht="16.5" x14ac:dyDescent="0.2">
      <c r="B17" s="19">
        <v>15</v>
      </c>
      <c r="C17" s="19">
        <v>3</v>
      </c>
      <c r="D17" s="19">
        <v>3</v>
      </c>
      <c r="E17" s="19">
        <v>3</v>
      </c>
      <c r="F17" s="20">
        <v>5</v>
      </c>
      <c r="G17" s="19">
        <v>23</v>
      </c>
    </row>
    <row r="18" spans="2:7" ht="16.5" x14ac:dyDescent="0.2">
      <c r="B18" s="19">
        <v>16</v>
      </c>
      <c r="C18" s="19">
        <v>3</v>
      </c>
      <c r="D18" s="19">
        <v>4</v>
      </c>
      <c r="E18" s="19">
        <v>3</v>
      </c>
      <c r="F18" s="20">
        <v>5</v>
      </c>
      <c r="G18" s="19">
        <v>25</v>
      </c>
    </row>
    <row r="19" spans="2:7" ht="16.5" x14ac:dyDescent="0.2">
      <c r="B19" s="19">
        <v>17</v>
      </c>
      <c r="C19" s="19">
        <v>3</v>
      </c>
      <c r="D19" s="19">
        <v>5</v>
      </c>
      <c r="E19" s="19">
        <v>3</v>
      </c>
      <c r="F19" s="20">
        <v>5</v>
      </c>
      <c r="G19" s="19">
        <v>27</v>
      </c>
    </row>
    <row r="20" spans="2:7" ht="16.5" x14ac:dyDescent="0.2">
      <c r="B20" s="19">
        <v>18</v>
      </c>
      <c r="C20" s="19">
        <v>3</v>
      </c>
      <c r="D20" s="19">
        <v>6</v>
      </c>
      <c r="E20" s="19">
        <v>3</v>
      </c>
      <c r="F20" s="20">
        <v>5</v>
      </c>
      <c r="G20" s="19">
        <v>28</v>
      </c>
    </row>
    <row r="21" spans="2:7" ht="16.5" x14ac:dyDescent="0.2">
      <c r="B21" s="19">
        <v>19</v>
      </c>
      <c r="C21" s="19">
        <v>3</v>
      </c>
      <c r="D21" s="19">
        <v>7</v>
      </c>
      <c r="E21" s="19">
        <v>3</v>
      </c>
      <c r="F21" s="20">
        <v>5</v>
      </c>
      <c r="G21" s="19">
        <f>E21*10</f>
        <v>30</v>
      </c>
    </row>
    <row r="22" spans="2:7" ht="16.5" x14ac:dyDescent="0.2">
      <c r="B22" s="19">
        <v>20</v>
      </c>
      <c r="C22" s="19">
        <v>3</v>
      </c>
      <c r="D22" s="19">
        <v>8</v>
      </c>
      <c r="E22" s="19">
        <v>4</v>
      </c>
      <c r="F22" s="20">
        <v>5</v>
      </c>
      <c r="G22" s="19">
        <v>31</v>
      </c>
    </row>
    <row r="23" spans="2:7" ht="16.5" x14ac:dyDescent="0.2">
      <c r="B23" s="19">
        <v>21</v>
      </c>
      <c r="C23" s="19">
        <v>3</v>
      </c>
      <c r="D23" s="19">
        <v>9</v>
      </c>
      <c r="E23" s="19">
        <v>4</v>
      </c>
      <c r="F23" s="20">
        <v>5</v>
      </c>
      <c r="G23" s="19">
        <v>32</v>
      </c>
    </row>
    <row r="24" spans="2:7" ht="16.5" x14ac:dyDescent="0.2">
      <c r="B24" s="19">
        <v>22</v>
      </c>
      <c r="C24" s="19">
        <v>3</v>
      </c>
      <c r="D24" s="19">
        <v>10</v>
      </c>
      <c r="E24" s="19">
        <v>4</v>
      </c>
      <c r="F24" s="20">
        <v>5</v>
      </c>
      <c r="G24" s="19">
        <v>33</v>
      </c>
    </row>
    <row r="25" spans="2:7" ht="16.5" x14ac:dyDescent="0.2">
      <c r="B25" s="19">
        <v>23</v>
      </c>
      <c r="C25" s="19">
        <v>3</v>
      </c>
      <c r="D25" s="19">
        <v>11</v>
      </c>
      <c r="E25" s="19">
        <v>4</v>
      </c>
      <c r="F25" s="20">
        <v>5</v>
      </c>
      <c r="G25" s="19">
        <v>35</v>
      </c>
    </row>
    <row r="26" spans="2:7" ht="16.5" x14ac:dyDescent="0.2">
      <c r="B26" s="19">
        <v>24</v>
      </c>
      <c r="C26" s="19">
        <v>3</v>
      </c>
      <c r="D26" s="19">
        <v>12</v>
      </c>
      <c r="E26" s="19">
        <v>4</v>
      </c>
      <c r="F26" s="20">
        <v>5</v>
      </c>
      <c r="G26" s="19">
        <v>36</v>
      </c>
    </row>
    <row r="27" spans="2:7" ht="16.5" x14ac:dyDescent="0.2">
      <c r="B27" s="19">
        <v>25</v>
      </c>
      <c r="C27" s="19">
        <v>3</v>
      </c>
      <c r="D27" s="19">
        <v>13</v>
      </c>
      <c r="E27" s="19">
        <v>4</v>
      </c>
      <c r="F27" s="20">
        <v>5</v>
      </c>
      <c r="G27" s="19">
        <v>37</v>
      </c>
    </row>
    <row r="28" spans="2:7" ht="16.5" x14ac:dyDescent="0.2">
      <c r="B28" s="19">
        <v>26</v>
      </c>
      <c r="C28" s="19">
        <v>3</v>
      </c>
      <c r="D28" s="19">
        <v>14</v>
      </c>
      <c r="E28" s="19">
        <v>4</v>
      </c>
      <c r="F28" s="20">
        <v>5</v>
      </c>
      <c r="G28" s="19">
        <v>38</v>
      </c>
    </row>
    <row r="29" spans="2:7" ht="16.5" x14ac:dyDescent="0.2">
      <c r="B29" s="19">
        <v>27</v>
      </c>
      <c r="C29" s="19">
        <v>3</v>
      </c>
      <c r="D29" s="19">
        <v>15</v>
      </c>
      <c r="E29" s="19">
        <v>4</v>
      </c>
      <c r="F29" s="20">
        <v>5</v>
      </c>
      <c r="G29" s="19">
        <f>E29*10</f>
        <v>40</v>
      </c>
    </row>
    <row r="30" spans="2:7" ht="16.5" x14ac:dyDescent="0.2">
      <c r="B30" s="19">
        <v>28</v>
      </c>
      <c r="C30" s="19">
        <v>4</v>
      </c>
      <c r="D30" s="19">
        <v>1</v>
      </c>
      <c r="E30" s="19">
        <v>5</v>
      </c>
      <c r="F30" s="20">
        <v>5</v>
      </c>
      <c r="G30" s="19">
        <v>41</v>
      </c>
    </row>
    <row r="31" spans="2:7" ht="16.5" x14ac:dyDescent="0.2">
      <c r="B31" s="19">
        <v>29</v>
      </c>
      <c r="C31" s="19">
        <v>4</v>
      </c>
      <c r="D31" s="19">
        <v>2</v>
      </c>
      <c r="E31" s="19">
        <v>5</v>
      </c>
      <c r="F31" s="20">
        <v>5</v>
      </c>
      <c r="G31" s="19">
        <v>42</v>
      </c>
    </row>
    <row r="32" spans="2:7" ht="16.5" x14ac:dyDescent="0.2">
      <c r="B32" s="19">
        <v>30</v>
      </c>
      <c r="C32" s="19">
        <v>4</v>
      </c>
      <c r="D32" s="19">
        <v>3</v>
      </c>
      <c r="E32" s="19">
        <v>5</v>
      </c>
      <c r="F32" s="20">
        <v>5</v>
      </c>
      <c r="G32" s="19">
        <v>43</v>
      </c>
    </row>
    <row r="33" spans="2:7" ht="16.5" x14ac:dyDescent="0.2">
      <c r="B33" s="19">
        <v>31</v>
      </c>
      <c r="C33" s="19">
        <v>4</v>
      </c>
      <c r="D33" s="19">
        <v>4</v>
      </c>
      <c r="E33" s="19">
        <v>5</v>
      </c>
      <c r="F33" s="20">
        <v>5</v>
      </c>
      <c r="G33" s="19">
        <v>45</v>
      </c>
    </row>
    <row r="34" spans="2:7" ht="16.5" x14ac:dyDescent="0.2">
      <c r="B34" s="19">
        <v>32</v>
      </c>
      <c r="C34" s="19">
        <v>4</v>
      </c>
      <c r="D34" s="19">
        <v>5</v>
      </c>
      <c r="E34" s="19">
        <v>5</v>
      </c>
      <c r="F34" s="20">
        <v>5</v>
      </c>
      <c r="G34" s="19">
        <v>47</v>
      </c>
    </row>
    <row r="35" spans="2:7" ht="16.5" x14ac:dyDescent="0.2">
      <c r="B35" s="19">
        <v>33</v>
      </c>
      <c r="C35" s="19">
        <v>4</v>
      </c>
      <c r="D35" s="19">
        <v>6</v>
      </c>
      <c r="E35" s="19">
        <v>5</v>
      </c>
      <c r="F35" s="20">
        <v>5</v>
      </c>
      <c r="G35" s="19">
        <v>48</v>
      </c>
    </row>
    <row r="36" spans="2:7" ht="16.5" x14ac:dyDescent="0.2">
      <c r="B36" s="19">
        <v>34</v>
      </c>
      <c r="C36" s="19">
        <v>4</v>
      </c>
      <c r="D36" s="19">
        <v>7</v>
      </c>
      <c r="E36" s="19">
        <v>5</v>
      </c>
      <c r="F36" s="20">
        <v>5</v>
      </c>
      <c r="G36" s="19">
        <f>E36*10</f>
        <v>50</v>
      </c>
    </row>
    <row r="37" spans="2:7" ht="16.5" x14ac:dyDescent="0.2">
      <c r="B37" s="19">
        <v>35</v>
      </c>
      <c r="C37" s="19">
        <v>4</v>
      </c>
      <c r="D37" s="19">
        <v>8</v>
      </c>
      <c r="E37" s="19">
        <v>6</v>
      </c>
      <c r="F37" s="20">
        <v>5</v>
      </c>
      <c r="G37" s="19">
        <v>51</v>
      </c>
    </row>
    <row r="38" spans="2:7" ht="16.5" x14ac:dyDescent="0.2">
      <c r="B38" s="19">
        <v>36</v>
      </c>
      <c r="C38" s="19">
        <v>4</v>
      </c>
      <c r="D38" s="19">
        <v>9</v>
      </c>
      <c r="E38" s="19">
        <v>6</v>
      </c>
      <c r="F38" s="20">
        <v>5</v>
      </c>
      <c r="G38" s="19">
        <v>52</v>
      </c>
    </row>
    <row r="39" spans="2:7" ht="16.5" x14ac:dyDescent="0.2">
      <c r="B39" s="19">
        <v>37</v>
      </c>
      <c r="C39" s="19">
        <v>4</v>
      </c>
      <c r="D39" s="19">
        <v>10</v>
      </c>
      <c r="E39" s="19">
        <v>6</v>
      </c>
      <c r="F39" s="20">
        <v>5</v>
      </c>
      <c r="G39" s="19">
        <v>53</v>
      </c>
    </row>
    <row r="40" spans="2:7" ht="16.5" x14ac:dyDescent="0.2">
      <c r="B40" s="19">
        <v>38</v>
      </c>
      <c r="C40" s="19">
        <v>4</v>
      </c>
      <c r="D40" s="19">
        <v>11</v>
      </c>
      <c r="E40" s="19">
        <v>6</v>
      </c>
      <c r="F40" s="20">
        <v>5</v>
      </c>
      <c r="G40" s="19">
        <v>55</v>
      </c>
    </row>
    <row r="41" spans="2:7" ht="16.5" x14ac:dyDescent="0.2">
      <c r="B41" s="19">
        <v>39</v>
      </c>
      <c r="C41" s="19">
        <v>4</v>
      </c>
      <c r="D41" s="19">
        <v>12</v>
      </c>
      <c r="E41" s="19">
        <v>6</v>
      </c>
      <c r="F41" s="20">
        <v>5</v>
      </c>
      <c r="G41" s="19">
        <v>56</v>
      </c>
    </row>
    <row r="42" spans="2:7" ht="16.5" x14ac:dyDescent="0.2">
      <c r="B42" s="19">
        <v>40</v>
      </c>
      <c r="C42" s="19">
        <v>4</v>
      </c>
      <c r="D42" s="19">
        <v>13</v>
      </c>
      <c r="E42" s="19">
        <v>6</v>
      </c>
      <c r="F42" s="20">
        <v>5</v>
      </c>
      <c r="G42" s="19">
        <v>57</v>
      </c>
    </row>
    <row r="43" spans="2:7" ht="16.5" x14ac:dyDescent="0.2">
      <c r="B43" s="19">
        <v>41</v>
      </c>
      <c r="C43" s="19">
        <v>4</v>
      </c>
      <c r="D43" s="19">
        <v>14</v>
      </c>
      <c r="E43" s="19">
        <v>6</v>
      </c>
      <c r="F43" s="20">
        <v>5</v>
      </c>
      <c r="G43" s="19">
        <v>58</v>
      </c>
    </row>
    <row r="44" spans="2:7" ht="16.5" x14ac:dyDescent="0.2">
      <c r="B44" s="19">
        <v>42</v>
      </c>
      <c r="C44" s="19">
        <v>4</v>
      </c>
      <c r="D44" s="19">
        <v>15</v>
      </c>
      <c r="E44" s="19">
        <v>6</v>
      </c>
      <c r="F44" s="20">
        <v>5</v>
      </c>
      <c r="G44" s="19">
        <f>E44*10</f>
        <v>60</v>
      </c>
    </row>
    <row r="45" spans="2:7" ht="16.5" x14ac:dyDescent="0.2">
      <c r="B45" s="19">
        <v>43</v>
      </c>
      <c r="C45" s="19">
        <v>5</v>
      </c>
      <c r="D45" s="19">
        <v>1</v>
      </c>
      <c r="E45" s="19">
        <v>7</v>
      </c>
      <c r="F45" s="20">
        <v>5</v>
      </c>
      <c r="G45" s="19">
        <v>61</v>
      </c>
    </row>
    <row r="46" spans="2:7" ht="16.5" x14ac:dyDescent="0.2">
      <c r="B46" s="19">
        <v>44</v>
      </c>
      <c r="C46" s="19">
        <v>5</v>
      </c>
      <c r="D46" s="19">
        <v>2</v>
      </c>
      <c r="E46" s="19">
        <v>7</v>
      </c>
      <c r="F46" s="20">
        <v>5</v>
      </c>
      <c r="G46" s="19">
        <v>62</v>
      </c>
    </row>
    <row r="47" spans="2:7" ht="16.5" x14ac:dyDescent="0.2">
      <c r="B47" s="19">
        <v>45</v>
      </c>
      <c r="C47" s="19">
        <v>5</v>
      </c>
      <c r="D47" s="19">
        <v>3</v>
      </c>
      <c r="E47" s="19">
        <v>7</v>
      </c>
      <c r="F47" s="20">
        <v>5</v>
      </c>
      <c r="G47" s="19">
        <v>63</v>
      </c>
    </row>
    <row r="48" spans="2:7" ht="16.5" x14ac:dyDescent="0.2">
      <c r="B48" s="19">
        <v>46</v>
      </c>
      <c r="C48" s="19">
        <v>5</v>
      </c>
      <c r="D48" s="19">
        <v>4</v>
      </c>
      <c r="E48" s="19">
        <v>7</v>
      </c>
      <c r="F48" s="20">
        <v>5</v>
      </c>
      <c r="G48" s="19">
        <v>65</v>
      </c>
    </row>
    <row r="49" spans="2:7" ht="16.5" x14ac:dyDescent="0.2">
      <c r="B49" s="19">
        <v>47</v>
      </c>
      <c r="C49" s="19">
        <v>5</v>
      </c>
      <c r="D49" s="19">
        <v>5</v>
      </c>
      <c r="E49" s="19">
        <v>7</v>
      </c>
      <c r="F49" s="20">
        <v>5</v>
      </c>
      <c r="G49" s="19">
        <v>66</v>
      </c>
    </row>
    <row r="50" spans="2:7" ht="16.5" x14ac:dyDescent="0.2">
      <c r="B50" s="19">
        <v>48</v>
      </c>
      <c r="C50" s="19">
        <v>5</v>
      </c>
      <c r="D50" s="19">
        <v>6</v>
      </c>
      <c r="E50" s="19">
        <v>7</v>
      </c>
      <c r="F50" s="20">
        <v>5</v>
      </c>
      <c r="G50" s="19">
        <v>68</v>
      </c>
    </row>
    <row r="51" spans="2:7" ht="16.5" x14ac:dyDescent="0.2">
      <c r="B51" s="19">
        <v>49</v>
      </c>
      <c r="C51" s="19">
        <v>5</v>
      </c>
      <c r="D51" s="19">
        <v>7</v>
      </c>
      <c r="E51" s="19">
        <v>7</v>
      </c>
      <c r="F51" s="20">
        <v>5</v>
      </c>
      <c r="G51" s="19">
        <f>E51*10</f>
        <v>70</v>
      </c>
    </row>
    <row r="52" spans="2:7" ht="16.5" x14ac:dyDescent="0.2">
      <c r="B52" s="19">
        <v>50</v>
      </c>
      <c r="C52" s="19">
        <v>5</v>
      </c>
      <c r="D52" s="19">
        <v>8</v>
      </c>
      <c r="E52" s="19">
        <v>8</v>
      </c>
      <c r="F52" s="20">
        <v>5</v>
      </c>
      <c r="G52" s="19">
        <v>71</v>
      </c>
    </row>
    <row r="53" spans="2:7" ht="16.5" x14ac:dyDescent="0.2">
      <c r="B53" s="19">
        <v>51</v>
      </c>
      <c r="C53" s="19">
        <v>5</v>
      </c>
      <c r="D53" s="19">
        <v>9</v>
      </c>
      <c r="E53" s="19">
        <v>8</v>
      </c>
      <c r="F53" s="20">
        <v>5</v>
      </c>
      <c r="G53" s="19">
        <v>72</v>
      </c>
    </row>
    <row r="54" spans="2:7" ht="16.5" x14ac:dyDescent="0.2">
      <c r="B54" s="19">
        <v>52</v>
      </c>
      <c r="C54" s="19">
        <v>5</v>
      </c>
      <c r="D54" s="19">
        <v>10</v>
      </c>
      <c r="E54" s="19">
        <v>8</v>
      </c>
      <c r="F54" s="20">
        <v>5</v>
      </c>
      <c r="G54" s="19">
        <v>73</v>
      </c>
    </row>
    <row r="55" spans="2:7" ht="16.5" x14ac:dyDescent="0.2">
      <c r="B55" s="19">
        <v>53</v>
      </c>
      <c r="C55" s="19">
        <v>5</v>
      </c>
      <c r="D55" s="19">
        <v>11</v>
      </c>
      <c r="E55" s="19">
        <v>8</v>
      </c>
      <c r="F55" s="20">
        <v>5</v>
      </c>
      <c r="G55" s="19">
        <v>75</v>
      </c>
    </row>
    <row r="56" spans="2:7" ht="16.5" x14ac:dyDescent="0.2">
      <c r="B56" s="19">
        <v>54</v>
      </c>
      <c r="C56" s="19">
        <v>5</v>
      </c>
      <c r="D56" s="19">
        <v>12</v>
      </c>
      <c r="E56" s="19">
        <v>8</v>
      </c>
      <c r="F56" s="20">
        <v>5</v>
      </c>
      <c r="G56" s="19">
        <v>76</v>
      </c>
    </row>
    <row r="57" spans="2:7" ht="16.5" x14ac:dyDescent="0.2">
      <c r="B57" s="19">
        <v>55</v>
      </c>
      <c r="C57" s="19">
        <v>5</v>
      </c>
      <c r="D57" s="19">
        <v>13</v>
      </c>
      <c r="E57" s="19">
        <v>8</v>
      </c>
      <c r="F57" s="20">
        <v>5</v>
      </c>
      <c r="G57" s="19">
        <v>77</v>
      </c>
    </row>
    <row r="58" spans="2:7" ht="16.5" x14ac:dyDescent="0.2">
      <c r="B58" s="19">
        <v>56</v>
      </c>
      <c r="C58" s="19">
        <v>5</v>
      </c>
      <c r="D58" s="19">
        <v>14</v>
      </c>
      <c r="E58" s="19">
        <v>8</v>
      </c>
      <c r="F58" s="20">
        <v>5</v>
      </c>
      <c r="G58" s="19">
        <v>78</v>
      </c>
    </row>
    <row r="59" spans="2:7" ht="16.5" x14ac:dyDescent="0.2">
      <c r="B59" s="19">
        <v>57</v>
      </c>
      <c r="C59" s="19">
        <v>5</v>
      </c>
      <c r="D59" s="19">
        <v>15</v>
      </c>
      <c r="E59" s="19">
        <v>8</v>
      </c>
      <c r="F59" s="20">
        <v>5</v>
      </c>
      <c r="G59" s="19">
        <f>E59*10</f>
        <v>80</v>
      </c>
    </row>
    <row r="60" spans="2:7" ht="16.5" x14ac:dyDescent="0.2">
      <c r="B60" s="19">
        <v>58</v>
      </c>
      <c r="C60" s="19">
        <v>6</v>
      </c>
      <c r="D60" s="19">
        <v>1</v>
      </c>
      <c r="E60" s="19">
        <v>10</v>
      </c>
      <c r="F60" s="20">
        <v>5</v>
      </c>
      <c r="G60" s="19">
        <v>81</v>
      </c>
    </row>
    <row r="61" spans="2:7" ht="16.5" x14ac:dyDescent="0.2">
      <c r="B61" s="19">
        <v>59</v>
      </c>
      <c r="C61" s="19">
        <v>6</v>
      </c>
      <c r="D61" s="19">
        <v>2</v>
      </c>
      <c r="E61" s="19">
        <v>10</v>
      </c>
      <c r="F61" s="20">
        <v>5</v>
      </c>
      <c r="G61" s="19">
        <v>82</v>
      </c>
    </row>
    <row r="62" spans="2:7" ht="16.5" x14ac:dyDescent="0.2">
      <c r="B62" s="19">
        <v>60</v>
      </c>
      <c r="C62" s="19">
        <v>6</v>
      </c>
      <c r="D62" s="19">
        <v>3</v>
      </c>
      <c r="E62" s="19">
        <v>10</v>
      </c>
      <c r="F62" s="20">
        <v>5</v>
      </c>
      <c r="G62" s="19">
        <v>83</v>
      </c>
    </row>
    <row r="63" spans="2:7" ht="16.5" x14ac:dyDescent="0.2">
      <c r="B63" s="19">
        <v>61</v>
      </c>
      <c r="C63" s="19">
        <v>6</v>
      </c>
      <c r="D63" s="19">
        <v>4</v>
      </c>
      <c r="E63" s="19">
        <v>10</v>
      </c>
      <c r="F63" s="20">
        <v>5</v>
      </c>
      <c r="G63" s="19">
        <v>85</v>
      </c>
    </row>
    <row r="64" spans="2:7" ht="16.5" x14ac:dyDescent="0.2">
      <c r="B64" s="19">
        <v>62</v>
      </c>
      <c r="C64" s="19">
        <v>6</v>
      </c>
      <c r="D64" s="19">
        <v>5</v>
      </c>
      <c r="E64" s="19">
        <v>10</v>
      </c>
      <c r="F64" s="20">
        <v>5</v>
      </c>
      <c r="G64" s="19">
        <v>86</v>
      </c>
    </row>
    <row r="65" spans="2:7" ht="16.5" x14ac:dyDescent="0.2">
      <c r="B65" s="19">
        <v>63</v>
      </c>
      <c r="C65" s="19">
        <v>6</v>
      </c>
      <c r="D65" s="19">
        <v>6</v>
      </c>
      <c r="E65" s="19">
        <v>10</v>
      </c>
      <c r="F65" s="20">
        <v>5</v>
      </c>
      <c r="G65" s="19">
        <v>88</v>
      </c>
    </row>
    <row r="66" spans="2:7" ht="16.5" x14ac:dyDescent="0.2">
      <c r="B66" s="19">
        <v>64</v>
      </c>
      <c r="C66" s="19">
        <v>6</v>
      </c>
      <c r="D66" s="19">
        <v>7</v>
      </c>
      <c r="E66" s="19">
        <v>10</v>
      </c>
      <c r="F66" s="20">
        <v>5</v>
      </c>
      <c r="G66" s="19">
        <f>E66*10</f>
        <v>100</v>
      </c>
    </row>
    <row r="67" spans="2:7" ht="16.5" x14ac:dyDescent="0.2">
      <c r="B67" s="19">
        <v>65</v>
      </c>
      <c r="C67" s="19">
        <v>6</v>
      </c>
      <c r="D67" s="19">
        <v>8</v>
      </c>
      <c r="E67" s="19">
        <v>12</v>
      </c>
      <c r="F67" s="20">
        <v>5</v>
      </c>
      <c r="G67" s="19">
        <v>101</v>
      </c>
    </row>
    <row r="68" spans="2:7" ht="16.5" x14ac:dyDescent="0.2">
      <c r="B68" s="19">
        <v>66</v>
      </c>
      <c r="C68" s="19">
        <v>6</v>
      </c>
      <c r="D68" s="19">
        <v>9</v>
      </c>
      <c r="E68" s="19">
        <v>12</v>
      </c>
      <c r="F68" s="20">
        <v>5</v>
      </c>
      <c r="G68" s="19">
        <v>102</v>
      </c>
    </row>
    <row r="69" spans="2:7" ht="16.5" x14ac:dyDescent="0.2">
      <c r="B69" s="19">
        <v>67</v>
      </c>
      <c r="C69" s="19">
        <v>6</v>
      </c>
      <c r="D69" s="19">
        <v>10</v>
      </c>
      <c r="E69" s="19">
        <v>12</v>
      </c>
      <c r="F69" s="20">
        <v>5</v>
      </c>
      <c r="G69" s="19">
        <v>103</v>
      </c>
    </row>
    <row r="70" spans="2:7" ht="16.5" x14ac:dyDescent="0.2">
      <c r="B70" s="19">
        <v>68</v>
      </c>
      <c r="C70" s="19">
        <v>6</v>
      </c>
      <c r="D70" s="19">
        <v>11</v>
      </c>
      <c r="E70" s="19">
        <v>12</v>
      </c>
      <c r="F70" s="20">
        <v>5</v>
      </c>
      <c r="G70" s="19">
        <v>105</v>
      </c>
    </row>
    <row r="71" spans="2:7" ht="16.5" x14ac:dyDescent="0.2">
      <c r="B71" s="19">
        <v>69</v>
      </c>
      <c r="C71" s="19">
        <v>6</v>
      </c>
      <c r="D71" s="19">
        <v>12</v>
      </c>
      <c r="E71" s="19">
        <v>12</v>
      </c>
      <c r="F71" s="20">
        <v>5</v>
      </c>
      <c r="G71" s="19">
        <v>106</v>
      </c>
    </row>
    <row r="72" spans="2:7" ht="16.5" x14ac:dyDescent="0.2">
      <c r="B72" s="19">
        <v>70</v>
      </c>
      <c r="C72" s="19">
        <v>6</v>
      </c>
      <c r="D72" s="19">
        <v>13</v>
      </c>
      <c r="E72" s="19">
        <v>12</v>
      </c>
      <c r="F72" s="20">
        <v>5</v>
      </c>
      <c r="G72" s="19">
        <v>107</v>
      </c>
    </row>
    <row r="73" spans="2:7" ht="16.5" x14ac:dyDescent="0.2">
      <c r="B73" s="19">
        <v>71</v>
      </c>
      <c r="C73" s="19">
        <v>6</v>
      </c>
      <c r="D73" s="19">
        <v>14</v>
      </c>
      <c r="E73" s="19">
        <v>12</v>
      </c>
      <c r="F73" s="20">
        <v>5</v>
      </c>
      <c r="G73" s="19">
        <v>108</v>
      </c>
    </row>
    <row r="74" spans="2:7" ht="16.5" x14ac:dyDescent="0.2">
      <c r="B74" s="19">
        <v>72</v>
      </c>
      <c r="C74" s="19">
        <v>6</v>
      </c>
      <c r="D74" s="19">
        <v>15</v>
      </c>
      <c r="E74" s="19">
        <v>12</v>
      </c>
      <c r="F74" s="20">
        <v>5</v>
      </c>
      <c r="G74" s="19">
        <f>ROUND((E74/10)^0.5*20,0)*5</f>
        <v>110</v>
      </c>
    </row>
    <row r="75" spans="2:7" ht="16.5" x14ac:dyDescent="0.2">
      <c r="B75" s="19">
        <v>73</v>
      </c>
      <c r="C75" s="19">
        <v>7</v>
      </c>
      <c r="D75" s="19">
        <v>1</v>
      </c>
      <c r="E75" s="19">
        <v>15</v>
      </c>
      <c r="F75" s="20">
        <v>5</v>
      </c>
      <c r="G75" s="19">
        <v>111</v>
      </c>
    </row>
    <row r="76" spans="2:7" ht="16.5" x14ac:dyDescent="0.2">
      <c r="B76" s="19">
        <v>74</v>
      </c>
      <c r="C76" s="19">
        <v>7</v>
      </c>
      <c r="D76" s="19">
        <v>2</v>
      </c>
      <c r="E76" s="19">
        <v>15</v>
      </c>
      <c r="F76" s="20">
        <v>5</v>
      </c>
      <c r="G76" s="19">
        <v>112</v>
      </c>
    </row>
    <row r="77" spans="2:7" ht="16.5" x14ac:dyDescent="0.2">
      <c r="B77" s="19">
        <v>75</v>
      </c>
      <c r="C77" s="19">
        <v>7</v>
      </c>
      <c r="D77" s="19">
        <v>3</v>
      </c>
      <c r="E77" s="19">
        <v>15</v>
      </c>
      <c r="F77" s="20">
        <v>5</v>
      </c>
      <c r="G77" s="19">
        <v>113</v>
      </c>
    </row>
    <row r="78" spans="2:7" ht="16.5" x14ac:dyDescent="0.2">
      <c r="B78" s="19">
        <v>76</v>
      </c>
      <c r="C78" s="19">
        <v>7</v>
      </c>
      <c r="D78" s="19">
        <v>4</v>
      </c>
      <c r="E78" s="19">
        <v>15</v>
      </c>
      <c r="F78" s="20">
        <v>5</v>
      </c>
      <c r="G78" s="19">
        <v>115</v>
      </c>
    </row>
    <row r="79" spans="2:7" ht="16.5" x14ac:dyDescent="0.2">
      <c r="B79" s="19">
        <v>77</v>
      </c>
      <c r="C79" s="19">
        <v>7</v>
      </c>
      <c r="D79" s="19">
        <v>5</v>
      </c>
      <c r="E79" s="19">
        <v>15</v>
      </c>
      <c r="F79" s="20">
        <v>5</v>
      </c>
      <c r="G79" s="19">
        <v>117</v>
      </c>
    </row>
    <row r="80" spans="2:7" ht="16.5" x14ac:dyDescent="0.2">
      <c r="B80" s="19">
        <v>78</v>
      </c>
      <c r="C80" s="19">
        <v>7</v>
      </c>
      <c r="D80" s="19">
        <v>6</v>
      </c>
      <c r="E80" s="19">
        <v>15</v>
      </c>
      <c r="F80" s="20">
        <v>5</v>
      </c>
      <c r="G80" s="19">
        <v>118</v>
      </c>
    </row>
    <row r="81" spans="2:7" ht="16.5" x14ac:dyDescent="0.2">
      <c r="B81" s="19">
        <v>79</v>
      </c>
      <c r="C81" s="19">
        <v>7</v>
      </c>
      <c r="D81" s="19">
        <v>7</v>
      </c>
      <c r="E81" s="19">
        <v>15</v>
      </c>
      <c r="F81" s="20">
        <v>5</v>
      </c>
      <c r="G81" s="19">
        <f>ROUND((E81/10)^0.5*20,0)*5</f>
        <v>120</v>
      </c>
    </row>
    <row r="82" spans="2:7" ht="16.5" x14ac:dyDescent="0.2">
      <c r="B82" s="19">
        <v>80</v>
      </c>
      <c r="C82" s="19">
        <v>7</v>
      </c>
      <c r="D82" s="19">
        <v>8</v>
      </c>
      <c r="E82" s="19">
        <v>18</v>
      </c>
      <c r="F82" s="20">
        <v>5</v>
      </c>
      <c r="G82" s="19">
        <v>121</v>
      </c>
    </row>
    <row r="83" spans="2:7" ht="16.5" x14ac:dyDescent="0.2">
      <c r="B83" s="19">
        <v>81</v>
      </c>
      <c r="C83" s="19">
        <v>7</v>
      </c>
      <c r="D83" s="19">
        <v>9</v>
      </c>
      <c r="E83" s="19">
        <v>18</v>
      </c>
      <c r="F83" s="20">
        <v>5</v>
      </c>
      <c r="G83" s="19">
        <v>123</v>
      </c>
    </row>
    <row r="84" spans="2:7" ht="16.5" x14ac:dyDescent="0.2">
      <c r="B84" s="19">
        <v>82</v>
      </c>
      <c r="C84" s="19">
        <v>7</v>
      </c>
      <c r="D84" s="19">
        <v>10</v>
      </c>
      <c r="E84" s="19">
        <v>18</v>
      </c>
      <c r="F84" s="20">
        <v>5</v>
      </c>
      <c r="G84" s="20">
        <v>125</v>
      </c>
    </row>
    <row r="85" spans="2:7" ht="16.5" x14ac:dyDescent="0.2">
      <c r="B85" s="19">
        <v>83</v>
      </c>
      <c r="C85" s="19">
        <v>7</v>
      </c>
      <c r="D85" s="19">
        <v>11</v>
      </c>
      <c r="E85" s="19">
        <v>18</v>
      </c>
      <c r="F85" s="20">
        <v>5</v>
      </c>
      <c r="G85" s="20">
        <v>127</v>
      </c>
    </row>
    <row r="86" spans="2:7" ht="16.5" x14ac:dyDescent="0.2">
      <c r="B86" s="19">
        <v>84</v>
      </c>
      <c r="C86" s="19">
        <v>7</v>
      </c>
      <c r="D86" s="19">
        <v>12</v>
      </c>
      <c r="E86" s="19">
        <v>18</v>
      </c>
      <c r="F86" s="20">
        <v>5</v>
      </c>
      <c r="G86" s="20">
        <v>129</v>
      </c>
    </row>
    <row r="87" spans="2:7" ht="16.5" x14ac:dyDescent="0.2">
      <c r="B87" s="19">
        <v>85</v>
      </c>
      <c r="C87" s="19">
        <v>7</v>
      </c>
      <c r="D87" s="19">
        <v>13</v>
      </c>
      <c r="E87" s="19">
        <v>18</v>
      </c>
      <c r="F87" s="20">
        <v>5</v>
      </c>
      <c r="G87" s="20">
        <v>131</v>
      </c>
    </row>
    <row r="88" spans="2:7" ht="16.5" x14ac:dyDescent="0.2">
      <c r="B88" s="19">
        <v>86</v>
      </c>
      <c r="C88" s="19">
        <v>7</v>
      </c>
      <c r="D88" s="19">
        <v>14</v>
      </c>
      <c r="E88" s="19">
        <v>18</v>
      </c>
      <c r="F88" s="20">
        <v>5</v>
      </c>
      <c r="G88" s="20">
        <v>133</v>
      </c>
    </row>
    <row r="89" spans="2:7" ht="16.5" x14ac:dyDescent="0.2">
      <c r="B89" s="19">
        <v>87</v>
      </c>
      <c r="C89" s="19">
        <v>7</v>
      </c>
      <c r="D89" s="19">
        <v>15</v>
      </c>
      <c r="E89" s="19">
        <v>18</v>
      </c>
      <c r="F89" s="20">
        <v>5</v>
      </c>
      <c r="G89" s="19">
        <f>ROUND((E89/10)^0.5*20,0)*5</f>
        <v>135</v>
      </c>
    </row>
    <row r="90" spans="2:7" ht="16.5" x14ac:dyDescent="0.2">
      <c r="B90" s="19">
        <v>88</v>
      </c>
      <c r="C90" s="19">
        <v>8</v>
      </c>
      <c r="D90" s="19">
        <v>1</v>
      </c>
      <c r="E90" s="19">
        <v>21</v>
      </c>
      <c r="F90" s="20">
        <v>5</v>
      </c>
      <c r="G90" s="19">
        <v>136</v>
      </c>
    </row>
    <row r="91" spans="2:7" ht="16.5" x14ac:dyDescent="0.2">
      <c r="B91" s="19">
        <v>89</v>
      </c>
      <c r="C91" s="19">
        <v>8</v>
      </c>
      <c r="D91" s="19">
        <v>2</v>
      </c>
      <c r="E91" s="19">
        <v>21</v>
      </c>
      <c r="F91" s="20">
        <v>5</v>
      </c>
      <c r="G91" s="19">
        <v>137</v>
      </c>
    </row>
    <row r="92" spans="2:7" ht="16.5" x14ac:dyDescent="0.2">
      <c r="B92" s="19">
        <v>90</v>
      </c>
      <c r="C92" s="19">
        <v>8</v>
      </c>
      <c r="D92" s="19">
        <v>3</v>
      </c>
      <c r="E92" s="19">
        <v>21</v>
      </c>
      <c r="F92" s="20">
        <v>5</v>
      </c>
      <c r="G92" s="20">
        <v>138</v>
      </c>
    </row>
    <row r="93" spans="2:7" ht="16.5" x14ac:dyDescent="0.2">
      <c r="B93" s="19">
        <v>91</v>
      </c>
      <c r="C93" s="19">
        <v>8</v>
      </c>
      <c r="D93" s="19">
        <v>4</v>
      </c>
      <c r="E93" s="19">
        <v>21</v>
      </c>
      <c r="F93" s="20">
        <v>5</v>
      </c>
      <c r="G93" s="20">
        <v>140</v>
      </c>
    </row>
    <row r="94" spans="2:7" ht="16.5" x14ac:dyDescent="0.2">
      <c r="B94" s="19">
        <v>92</v>
      </c>
      <c r="C94" s="19">
        <v>8</v>
      </c>
      <c r="D94" s="19">
        <v>5</v>
      </c>
      <c r="E94" s="19">
        <v>21</v>
      </c>
      <c r="F94" s="20">
        <v>5</v>
      </c>
      <c r="G94" s="19">
        <v>142</v>
      </c>
    </row>
    <row r="95" spans="2:7" ht="16.5" x14ac:dyDescent="0.2">
      <c r="B95" s="19">
        <v>93</v>
      </c>
      <c r="C95" s="19">
        <v>8</v>
      </c>
      <c r="D95" s="19">
        <v>6</v>
      </c>
      <c r="E95" s="19">
        <v>21</v>
      </c>
      <c r="F95" s="20">
        <v>5</v>
      </c>
      <c r="G95" s="19">
        <v>143</v>
      </c>
    </row>
    <row r="96" spans="2:7" ht="16.5" x14ac:dyDescent="0.2">
      <c r="B96" s="19">
        <v>94</v>
      </c>
      <c r="C96" s="19">
        <v>8</v>
      </c>
      <c r="D96" s="19">
        <v>7</v>
      </c>
      <c r="E96" s="19">
        <v>21</v>
      </c>
      <c r="F96" s="20">
        <v>5</v>
      </c>
      <c r="G96" s="19">
        <f>ROUND((E96/10)^0.5*20,0)*5</f>
        <v>145</v>
      </c>
    </row>
    <row r="97" spans="2:7" ht="16.5" x14ac:dyDescent="0.2">
      <c r="B97" s="19">
        <v>95</v>
      </c>
      <c r="C97" s="19">
        <v>8</v>
      </c>
      <c r="D97" s="19">
        <v>8</v>
      </c>
      <c r="E97" s="19">
        <v>24</v>
      </c>
      <c r="F97" s="20">
        <v>5</v>
      </c>
      <c r="G97" s="19">
        <v>146</v>
      </c>
    </row>
    <row r="98" spans="2:7" ht="16.5" x14ac:dyDescent="0.2">
      <c r="B98" s="19">
        <v>96</v>
      </c>
      <c r="C98" s="19">
        <v>8</v>
      </c>
      <c r="D98" s="19">
        <v>9</v>
      </c>
      <c r="E98" s="19">
        <v>24</v>
      </c>
      <c r="F98" s="20">
        <v>5</v>
      </c>
      <c r="G98" s="19">
        <v>147</v>
      </c>
    </row>
    <row r="99" spans="2:7" ht="16.5" x14ac:dyDescent="0.2">
      <c r="B99" s="19">
        <v>97</v>
      </c>
      <c r="C99" s="19">
        <v>8</v>
      </c>
      <c r="D99" s="19">
        <v>10</v>
      </c>
      <c r="E99" s="19">
        <v>24</v>
      </c>
      <c r="F99" s="20">
        <v>5</v>
      </c>
      <c r="G99" s="20">
        <v>148</v>
      </c>
    </row>
    <row r="100" spans="2:7" ht="16.5" x14ac:dyDescent="0.2">
      <c r="B100" s="19">
        <v>98</v>
      </c>
      <c r="C100" s="19">
        <v>8</v>
      </c>
      <c r="D100" s="19">
        <v>11</v>
      </c>
      <c r="E100" s="19">
        <v>24</v>
      </c>
      <c r="F100" s="20">
        <v>5</v>
      </c>
      <c r="G100" s="19">
        <v>150</v>
      </c>
    </row>
    <row r="101" spans="2:7" ht="16.5" x14ac:dyDescent="0.2">
      <c r="B101" s="19">
        <v>99</v>
      </c>
      <c r="C101" s="19">
        <v>8</v>
      </c>
      <c r="D101" s="19">
        <v>12</v>
      </c>
      <c r="E101" s="19">
        <v>24</v>
      </c>
      <c r="F101" s="20">
        <v>5</v>
      </c>
      <c r="G101" s="19">
        <v>151</v>
      </c>
    </row>
    <row r="102" spans="2:7" ht="16.5" x14ac:dyDescent="0.2">
      <c r="B102" s="19">
        <v>100</v>
      </c>
      <c r="C102" s="19">
        <v>8</v>
      </c>
      <c r="D102" s="19">
        <v>13</v>
      </c>
      <c r="E102" s="19">
        <v>24</v>
      </c>
      <c r="F102" s="20">
        <v>5</v>
      </c>
      <c r="G102" s="19">
        <v>152</v>
      </c>
    </row>
    <row r="103" spans="2:7" ht="16.5" x14ac:dyDescent="0.2">
      <c r="B103" s="19">
        <v>101</v>
      </c>
      <c r="C103" s="19">
        <v>8</v>
      </c>
      <c r="D103" s="19">
        <v>14</v>
      </c>
      <c r="E103" s="19">
        <v>24</v>
      </c>
      <c r="F103" s="20">
        <v>5</v>
      </c>
      <c r="G103" s="19">
        <v>153</v>
      </c>
    </row>
    <row r="104" spans="2:7" ht="16.5" x14ac:dyDescent="0.2">
      <c r="B104" s="19">
        <v>102</v>
      </c>
      <c r="C104" s="19">
        <v>8</v>
      </c>
      <c r="D104" s="19">
        <v>15</v>
      </c>
      <c r="E104" s="19">
        <v>24</v>
      </c>
      <c r="F104" s="20">
        <v>5</v>
      </c>
      <c r="G104" s="19">
        <f>ROUND((E104/10)^0.5*20,0)*5</f>
        <v>155</v>
      </c>
    </row>
    <row r="105" spans="2:7" ht="16.5" x14ac:dyDescent="0.2">
      <c r="B105" s="19">
        <v>103</v>
      </c>
      <c r="C105" s="19">
        <v>9</v>
      </c>
      <c r="D105" s="19">
        <v>1</v>
      </c>
      <c r="E105" s="19">
        <v>27</v>
      </c>
      <c r="F105" s="20">
        <v>5</v>
      </c>
      <c r="G105" s="19">
        <v>157</v>
      </c>
    </row>
    <row r="106" spans="2:7" ht="16.5" x14ac:dyDescent="0.2">
      <c r="B106" s="19">
        <v>104</v>
      </c>
      <c r="C106" s="19">
        <v>9</v>
      </c>
      <c r="D106" s="19">
        <v>2</v>
      </c>
      <c r="E106" s="19">
        <v>27</v>
      </c>
      <c r="F106" s="20">
        <v>5</v>
      </c>
      <c r="G106" s="19">
        <v>158</v>
      </c>
    </row>
    <row r="107" spans="2:7" ht="16.5" x14ac:dyDescent="0.2">
      <c r="B107" s="19">
        <v>105</v>
      </c>
      <c r="C107" s="19">
        <v>9</v>
      </c>
      <c r="D107" s="19">
        <v>3</v>
      </c>
      <c r="E107" s="19">
        <v>27</v>
      </c>
      <c r="F107" s="20">
        <v>5</v>
      </c>
      <c r="G107" s="19">
        <v>160</v>
      </c>
    </row>
    <row r="108" spans="2:7" ht="16.5" x14ac:dyDescent="0.2">
      <c r="B108" s="19">
        <v>106</v>
      </c>
      <c r="C108" s="19">
        <v>9</v>
      </c>
      <c r="D108" s="19">
        <v>4</v>
      </c>
      <c r="E108" s="19">
        <v>27</v>
      </c>
      <c r="F108" s="20">
        <v>5</v>
      </c>
      <c r="G108" s="19">
        <v>161</v>
      </c>
    </row>
    <row r="109" spans="2:7" ht="16.5" x14ac:dyDescent="0.2">
      <c r="B109" s="19">
        <v>107</v>
      </c>
      <c r="C109" s="19">
        <v>9</v>
      </c>
      <c r="D109" s="19">
        <v>5</v>
      </c>
      <c r="E109" s="19">
        <v>27</v>
      </c>
      <c r="F109" s="20">
        <v>5</v>
      </c>
      <c r="G109" s="19">
        <v>162</v>
      </c>
    </row>
    <row r="110" spans="2:7" ht="16.5" x14ac:dyDescent="0.2">
      <c r="B110" s="19">
        <v>108</v>
      </c>
      <c r="C110" s="19">
        <v>9</v>
      </c>
      <c r="D110" s="19">
        <v>6</v>
      </c>
      <c r="E110" s="19">
        <v>27</v>
      </c>
      <c r="F110" s="20">
        <v>5</v>
      </c>
      <c r="G110" s="19">
        <v>163</v>
      </c>
    </row>
    <row r="111" spans="2:7" ht="16.5" x14ac:dyDescent="0.2">
      <c r="B111" s="19">
        <v>109</v>
      </c>
      <c r="C111" s="19">
        <v>9</v>
      </c>
      <c r="D111" s="19">
        <v>7</v>
      </c>
      <c r="E111" s="19">
        <v>27</v>
      </c>
      <c r="F111" s="20">
        <v>5</v>
      </c>
      <c r="G111" s="19">
        <f>ROUND((E111/10)^0.5*20,0)*5</f>
        <v>165</v>
      </c>
    </row>
    <row r="112" spans="2:7" ht="16.5" x14ac:dyDescent="0.2">
      <c r="B112" s="19">
        <v>110</v>
      </c>
      <c r="C112" s="19">
        <v>9</v>
      </c>
      <c r="D112" s="19">
        <v>8</v>
      </c>
      <c r="E112" s="19">
        <v>30</v>
      </c>
      <c r="F112" s="20">
        <v>5</v>
      </c>
      <c r="G112" s="19">
        <v>166</v>
      </c>
    </row>
    <row r="113" spans="2:7" ht="16.5" x14ac:dyDescent="0.2">
      <c r="B113" s="19">
        <v>111</v>
      </c>
      <c r="C113" s="19">
        <v>9</v>
      </c>
      <c r="D113" s="19">
        <v>9</v>
      </c>
      <c r="E113" s="19">
        <v>30</v>
      </c>
      <c r="F113" s="20">
        <v>5</v>
      </c>
      <c r="G113" s="19">
        <v>167</v>
      </c>
    </row>
    <row r="114" spans="2:7" ht="16.5" x14ac:dyDescent="0.2">
      <c r="B114" s="19">
        <v>112</v>
      </c>
      <c r="C114" s="19">
        <v>9</v>
      </c>
      <c r="D114" s="19">
        <v>10</v>
      </c>
      <c r="E114" s="19">
        <v>30</v>
      </c>
      <c r="F114" s="20">
        <v>5</v>
      </c>
      <c r="G114" s="19">
        <v>168</v>
      </c>
    </row>
    <row r="115" spans="2:7" ht="16.5" x14ac:dyDescent="0.2">
      <c r="B115" s="19">
        <v>113</v>
      </c>
      <c r="C115" s="19">
        <v>9</v>
      </c>
      <c r="D115" s="19">
        <v>11</v>
      </c>
      <c r="E115" s="19">
        <v>30</v>
      </c>
      <c r="F115" s="20">
        <v>5</v>
      </c>
      <c r="G115" s="19">
        <v>170</v>
      </c>
    </row>
    <row r="116" spans="2:7" ht="16.5" x14ac:dyDescent="0.2">
      <c r="B116" s="19">
        <v>114</v>
      </c>
      <c r="C116" s="19">
        <v>9</v>
      </c>
      <c r="D116" s="19">
        <v>12</v>
      </c>
      <c r="E116" s="19">
        <v>30</v>
      </c>
      <c r="F116" s="20">
        <v>5</v>
      </c>
      <c r="G116" s="19">
        <v>171</v>
      </c>
    </row>
    <row r="117" spans="2:7" ht="16.5" x14ac:dyDescent="0.2">
      <c r="B117" s="19">
        <v>115</v>
      </c>
      <c r="C117" s="19">
        <v>9</v>
      </c>
      <c r="D117" s="19">
        <v>13</v>
      </c>
      <c r="E117" s="19">
        <v>30</v>
      </c>
      <c r="F117" s="20">
        <v>5</v>
      </c>
      <c r="G117" s="19">
        <v>172</v>
      </c>
    </row>
    <row r="118" spans="2:7" ht="16.5" x14ac:dyDescent="0.2">
      <c r="B118" s="19">
        <v>116</v>
      </c>
      <c r="C118" s="19">
        <v>9</v>
      </c>
      <c r="D118" s="19">
        <v>14</v>
      </c>
      <c r="E118" s="19">
        <v>30</v>
      </c>
      <c r="F118" s="20">
        <v>5</v>
      </c>
      <c r="G118" s="19">
        <v>173</v>
      </c>
    </row>
    <row r="119" spans="2:7" ht="16.5" x14ac:dyDescent="0.2">
      <c r="B119" s="19">
        <v>117</v>
      </c>
      <c r="C119" s="19">
        <v>9</v>
      </c>
      <c r="D119" s="19">
        <v>15</v>
      </c>
      <c r="E119" s="19">
        <v>30</v>
      </c>
      <c r="F119" s="20">
        <v>5</v>
      </c>
      <c r="G119" s="19">
        <f>ROUND((E119/10)^0.5*20,0)*5</f>
        <v>175</v>
      </c>
    </row>
    <row r="120" spans="2:7" ht="16.5" x14ac:dyDescent="0.2">
      <c r="B120" s="19">
        <v>118</v>
      </c>
      <c r="C120" s="19">
        <v>10</v>
      </c>
      <c r="D120" s="19">
        <v>1</v>
      </c>
      <c r="E120" s="19">
        <v>35</v>
      </c>
      <c r="F120" s="20">
        <v>5</v>
      </c>
      <c r="G120" s="19">
        <v>176</v>
      </c>
    </row>
    <row r="121" spans="2:7" ht="16.5" x14ac:dyDescent="0.2">
      <c r="B121" s="19">
        <v>119</v>
      </c>
      <c r="C121" s="19">
        <v>10</v>
      </c>
      <c r="D121" s="19">
        <v>2</v>
      </c>
      <c r="E121" s="19">
        <v>35</v>
      </c>
      <c r="F121" s="20">
        <v>5</v>
      </c>
      <c r="G121" s="19">
        <v>178</v>
      </c>
    </row>
    <row r="122" spans="2:7" ht="16.5" x14ac:dyDescent="0.2">
      <c r="B122" s="19">
        <v>120</v>
      </c>
      <c r="C122" s="19">
        <v>10</v>
      </c>
      <c r="D122" s="19">
        <v>3</v>
      </c>
      <c r="E122" s="19">
        <v>35</v>
      </c>
      <c r="F122" s="20">
        <v>5</v>
      </c>
      <c r="G122" s="19">
        <v>180</v>
      </c>
    </row>
    <row r="123" spans="2:7" ht="16.5" x14ac:dyDescent="0.2">
      <c r="B123" s="19">
        <v>121</v>
      </c>
      <c r="C123" s="19">
        <v>10</v>
      </c>
      <c r="D123" s="19">
        <v>4</v>
      </c>
      <c r="E123" s="19">
        <v>35</v>
      </c>
      <c r="F123" s="20">
        <v>5</v>
      </c>
      <c r="G123" s="19">
        <v>181</v>
      </c>
    </row>
    <row r="124" spans="2:7" ht="16.5" x14ac:dyDescent="0.2">
      <c r="B124" s="19">
        <v>122</v>
      </c>
      <c r="C124" s="19">
        <v>10</v>
      </c>
      <c r="D124" s="19">
        <v>5</v>
      </c>
      <c r="E124" s="19">
        <v>35</v>
      </c>
      <c r="F124" s="20">
        <v>5</v>
      </c>
      <c r="G124" s="19">
        <v>182</v>
      </c>
    </row>
    <row r="125" spans="2:7" ht="16.5" x14ac:dyDescent="0.2">
      <c r="B125" s="19">
        <v>123</v>
      </c>
      <c r="C125" s="19">
        <v>10</v>
      </c>
      <c r="D125" s="19">
        <v>6</v>
      </c>
      <c r="E125" s="19">
        <v>35</v>
      </c>
      <c r="F125" s="20">
        <v>5</v>
      </c>
      <c r="G125" s="19">
        <v>183</v>
      </c>
    </row>
    <row r="126" spans="2:7" ht="16.5" x14ac:dyDescent="0.2">
      <c r="B126" s="19">
        <v>124</v>
      </c>
      <c r="C126" s="19">
        <v>10</v>
      </c>
      <c r="D126" s="19">
        <v>7</v>
      </c>
      <c r="E126" s="19">
        <v>35</v>
      </c>
      <c r="F126" s="20">
        <v>5</v>
      </c>
      <c r="G126" s="19">
        <f>ROUND((E126/10)^0.5*20,0)*5</f>
        <v>185</v>
      </c>
    </row>
    <row r="127" spans="2:7" ht="16.5" x14ac:dyDescent="0.2">
      <c r="B127" s="19">
        <v>125</v>
      </c>
      <c r="C127" s="19">
        <v>10</v>
      </c>
      <c r="D127" s="19">
        <v>8</v>
      </c>
      <c r="E127" s="19">
        <v>40</v>
      </c>
      <c r="F127" s="20">
        <v>5</v>
      </c>
      <c r="G127" s="19">
        <v>187</v>
      </c>
    </row>
    <row r="128" spans="2:7" ht="16.5" x14ac:dyDescent="0.2">
      <c r="B128" s="19">
        <v>126</v>
      </c>
      <c r="C128" s="19">
        <v>10</v>
      </c>
      <c r="D128" s="19">
        <v>9</v>
      </c>
      <c r="E128" s="19">
        <v>40</v>
      </c>
      <c r="F128" s="20">
        <v>5</v>
      </c>
      <c r="G128" s="19">
        <v>188</v>
      </c>
    </row>
    <row r="129" spans="2:7" ht="16.5" x14ac:dyDescent="0.2">
      <c r="B129" s="19">
        <v>127</v>
      </c>
      <c r="C129" s="19">
        <v>10</v>
      </c>
      <c r="D129" s="19">
        <v>10</v>
      </c>
      <c r="E129" s="19">
        <v>40</v>
      </c>
      <c r="F129" s="20">
        <v>5</v>
      </c>
      <c r="G129" s="19">
        <v>190</v>
      </c>
    </row>
    <row r="130" spans="2:7" ht="16.5" x14ac:dyDescent="0.2">
      <c r="B130" s="19">
        <v>128</v>
      </c>
      <c r="C130" s="19">
        <v>10</v>
      </c>
      <c r="D130" s="19">
        <v>11</v>
      </c>
      <c r="E130" s="19">
        <v>40</v>
      </c>
      <c r="F130" s="20">
        <v>5</v>
      </c>
      <c r="G130" s="19">
        <v>192</v>
      </c>
    </row>
    <row r="131" spans="2:7" ht="16.5" x14ac:dyDescent="0.2">
      <c r="B131" s="19">
        <v>129</v>
      </c>
      <c r="C131" s="19">
        <v>10</v>
      </c>
      <c r="D131" s="19">
        <v>12</v>
      </c>
      <c r="E131" s="19">
        <v>40</v>
      </c>
      <c r="F131" s="20">
        <v>5</v>
      </c>
      <c r="G131" s="20">
        <v>194</v>
      </c>
    </row>
    <row r="132" spans="2:7" ht="16.5" x14ac:dyDescent="0.2">
      <c r="B132" s="19">
        <v>130</v>
      </c>
      <c r="C132" s="19">
        <v>10</v>
      </c>
      <c r="D132" s="19">
        <v>13</v>
      </c>
      <c r="E132" s="19">
        <v>40</v>
      </c>
      <c r="F132" s="20">
        <v>5</v>
      </c>
      <c r="G132" s="20">
        <v>196</v>
      </c>
    </row>
    <row r="133" spans="2:7" ht="16.5" x14ac:dyDescent="0.2">
      <c r="B133" s="19">
        <v>131</v>
      </c>
      <c r="C133" s="19">
        <v>10</v>
      </c>
      <c r="D133" s="19">
        <v>14</v>
      </c>
      <c r="E133" s="19">
        <v>40</v>
      </c>
      <c r="F133" s="20">
        <v>5</v>
      </c>
      <c r="G133" s="20">
        <v>198</v>
      </c>
    </row>
    <row r="134" spans="2:7" ht="16.5" x14ac:dyDescent="0.2">
      <c r="B134" s="19">
        <v>132</v>
      </c>
      <c r="C134" s="19">
        <v>10</v>
      </c>
      <c r="D134" s="19">
        <v>15</v>
      </c>
      <c r="E134" s="19">
        <v>40</v>
      </c>
      <c r="F134" s="20">
        <v>5</v>
      </c>
      <c r="G134" s="19">
        <f>ROUND((E134/10)^0.5*20,0)*5</f>
        <v>200</v>
      </c>
    </row>
    <row r="135" spans="2:7" ht="16.5" x14ac:dyDescent="0.2">
      <c r="B135" s="19">
        <v>133</v>
      </c>
      <c r="C135" s="19">
        <v>11</v>
      </c>
      <c r="D135" s="19">
        <v>1</v>
      </c>
      <c r="E135" s="19">
        <v>45</v>
      </c>
      <c r="F135" s="20">
        <v>5</v>
      </c>
      <c r="G135" s="19">
        <v>202</v>
      </c>
    </row>
    <row r="136" spans="2:7" ht="16.5" x14ac:dyDescent="0.2">
      <c r="B136" s="19">
        <v>134</v>
      </c>
      <c r="C136" s="19">
        <v>11</v>
      </c>
      <c r="D136" s="19">
        <v>2</v>
      </c>
      <c r="E136" s="19">
        <v>45</v>
      </c>
      <c r="F136" s="20">
        <v>5</v>
      </c>
      <c r="G136" s="19">
        <v>203</v>
      </c>
    </row>
    <row r="137" spans="2:7" ht="16.5" x14ac:dyDescent="0.2">
      <c r="B137" s="19">
        <v>135</v>
      </c>
      <c r="C137" s="19">
        <v>11</v>
      </c>
      <c r="D137" s="19">
        <v>3</v>
      </c>
      <c r="E137" s="19">
        <v>45</v>
      </c>
      <c r="F137" s="20">
        <v>5</v>
      </c>
      <c r="G137" s="19">
        <v>205</v>
      </c>
    </row>
    <row r="138" spans="2:7" ht="16.5" x14ac:dyDescent="0.2">
      <c r="B138" s="19">
        <v>136</v>
      </c>
      <c r="C138" s="19">
        <v>11</v>
      </c>
      <c r="D138" s="19">
        <v>4</v>
      </c>
      <c r="E138" s="19">
        <v>45</v>
      </c>
      <c r="F138" s="20">
        <v>5</v>
      </c>
      <c r="G138" s="19">
        <v>206</v>
      </c>
    </row>
    <row r="139" spans="2:7" ht="16.5" x14ac:dyDescent="0.2">
      <c r="B139" s="19">
        <v>137</v>
      </c>
      <c r="C139" s="19">
        <v>11</v>
      </c>
      <c r="D139" s="19">
        <v>5</v>
      </c>
      <c r="E139" s="19">
        <v>45</v>
      </c>
      <c r="F139" s="20">
        <v>5</v>
      </c>
      <c r="G139" s="20">
        <v>207</v>
      </c>
    </row>
    <row r="140" spans="2:7" ht="16.5" x14ac:dyDescent="0.2">
      <c r="B140" s="19">
        <v>138</v>
      </c>
      <c r="C140" s="19">
        <v>11</v>
      </c>
      <c r="D140" s="19">
        <v>6</v>
      </c>
      <c r="E140" s="19">
        <v>45</v>
      </c>
      <c r="F140" s="20">
        <v>5</v>
      </c>
      <c r="G140" s="20">
        <v>208</v>
      </c>
    </row>
    <row r="141" spans="2:7" ht="16.5" x14ac:dyDescent="0.2">
      <c r="B141" s="19">
        <v>139</v>
      </c>
      <c r="C141" s="19">
        <v>11</v>
      </c>
      <c r="D141" s="19">
        <v>7</v>
      </c>
      <c r="E141" s="19">
        <v>45</v>
      </c>
      <c r="F141" s="20">
        <v>5</v>
      </c>
      <c r="G141" s="19">
        <f>ROUND((E141/10)^0.5*20,0)*5</f>
        <v>210</v>
      </c>
    </row>
    <row r="142" spans="2:7" ht="16.5" x14ac:dyDescent="0.2">
      <c r="B142" s="19">
        <v>140</v>
      </c>
      <c r="C142" s="19">
        <v>11</v>
      </c>
      <c r="D142" s="19">
        <v>8</v>
      </c>
      <c r="E142" s="19">
        <v>50</v>
      </c>
      <c r="F142" s="20">
        <v>5</v>
      </c>
      <c r="G142" s="19">
        <v>212</v>
      </c>
    </row>
    <row r="143" spans="2:7" ht="16.5" x14ac:dyDescent="0.2">
      <c r="B143" s="19">
        <v>141</v>
      </c>
      <c r="C143" s="19">
        <v>11</v>
      </c>
      <c r="D143" s="19">
        <v>9</v>
      </c>
      <c r="E143" s="19">
        <v>50</v>
      </c>
      <c r="F143" s="20">
        <v>5</v>
      </c>
      <c r="G143" s="19">
        <v>214</v>
      </c>
    </row>
    <row r="144" spans="2:7" ht="16.5" x14ac:dyDescent="0.2">
      <c r="B144" s="19">
        <v>142</v>
      </c>
      <c r="C144" s="19">
        <v>11</v>
      </c>
      <c r="D144" s="19">
        <v>10</v>
      </c>
      <c r="E144" s="19">
        <v>50</v>
      </c>
      <c r="F144" s="20">
        <v>5</v>
      </c>
      <c r="G144" s="20">
        <v>216</v>
      </c>
    </row>
    <row r="145" spans="2:7" ht="16.5" x14ac:dyDescent="0.2">
      <c r="B145" s="19">
        <v>143</v>
      </c>
      <c r="C145" s="19">
        <v>11</v>
      </c>
      <c r="D145" s="19">
        <v>11</v>
      </c>
      <c r="E145" s="19">
        <v>50</v>
      </c>
      <c r="F145" s="20">
        <v>5</v>
      </c>
      <c r="G145" s="20">
        <v>218</v>
      </c>
    </row>
    <row r="146" spans="2:7" ht="16.5" x14ac:dyDescent="0.2">
      <c r="B146" s="19">
        <v>144</v>
      </c>
      <c r="C146" s="19">
        <v>11</v>
      </c>
      <c r="D146" s="19">
        <v>12</v>
      </c>
      <c r="E146" s="19">
        <v>50</v>
      </c>
      <c r="F146" s="20">
        <v>5</v>
      </c>
      <c r="G146" s="20">
        <v>220</v>
      </c>
    </row>
    <row r="147" spans="2:7" ht="16.5" x14ac:dyDescent="0.2">
      <c r="B147" s="19">
        <v>145</v>
      </c>
      <c r="C147" s="19">
        <v>11</v>
      </c>
      <c r="D147" s="19">
        <v>13</v>
      </c>
      <c r="E147" s="19">
        <v>50</v>
      </c>
      <c r="F147" s="20">
        <v>5</v>
      </c>
      <c r="G147" s="20">
        <v>222</v>
      </c>
    </row>
    <row r="148" spans="2:7" ht="16.5" x14ac:dyDescent="0.2">
      <c r="B148" s="19">
        <v>146</v>
      </c>
      <c r="C148" s="19">
        <v>11</v>
      </c>
      <c r="D148" s="19">
        <v>14</v>
      </c>
      <c r="E148" s="19">
        <v>50</v>
      </c>
      <c r="F148" s="20">
        <v>5</v>
      </c>
      <c r="G148" s="20">
        <v>224</v>
      </c>
    </row>
    <row r="149" spans="2:7" ht="16.5" x14ac:dyDescent="0.2">
      <c r="B149" s="19">
        <v>147</v>
      </c>
      <c r="C149" s="19">
        <v>11</v>
      </c>
      <c r="D149" s="19">
        <v>15</v>
      </c>
      <c r="E149" s="19">
        <v>50</v>
      </c>
      <c r="F149" s="20">
        <v>5</v>
      </c>
      <c r="G149" s="19">
        <f>ROUND((E149/10)^0.5*20,0)*5</f>
        <v>225</v>
      </c>
    </row>
    <row r="150" spans="2:7" ht="16.5" x14ac:dyDescent="0.2">
      <c r="B150" s="19">
        <v>148</v>
      </c>
      <c r="C150" s="19">
        <v>12</v>
      </c>
      <c r="D150" s="19">
        <v>1</v>
      </c>
      <c r="E150" s="19">
        <v>55</v>
      </c>
      <c r="F150" s="20">
        <v>5</v>
      </c>
      <c r="G150" s="19">
        <v>227</v>
      </c>
    </row>
    <row r="151" spans="2:7" ht="16.5" x14ac:dyDescent="0.2">
      <c r="B151" s="19">
        <v>149</v>
      </c>
      <c r="C151" s="19">
        <v>12</v>
      </c>
      <c r="D151" s="19">
        <v>2</v>
      </c>
      <c r="E151" s="19">
        <v>55</v>
      </c>
      <c r="F151" s="20">
        <v>5</v>
      </c>
      <c r="G151" s="19">
        <v>229</v>
      </c>
    </row>
    <row r="152" spans="2:7" ht="16.5" x14ac:dyDescent="0.2">
      <c r="B152" s="19">
        <v>150</v>
      </c>
      <c r="C152" s="19">
        <v>12</v>
      </c>
      <c r="D152" s="19">
        <v>3</v>
      </c>
      <c r="E152" s="19">
        <v>55</v>
      </c>
      <c r="F152" s="20">
        <v>5</v>
      </c>
      <c r="G152" s="19">
        <v>230</v>
      </c>
    </row>
    <row r="153" spans="2:7" ht="16.5" x14ac:dyDescent="0.2">
      <c r="B153" s="19">
        <v>151</v>
      </c>
      <c r="C153" s="19">
        <v>12</v>
      </c>
      <c r="D153" s="19">
        <v>4</v>
      </c>
      <c r="E153" s="19">
        <v>55</v>
      </c>
      <c r="F153" s="20">
        <v>5</v>
      </c>
      <c r="G153" s="19">
        <v>231</v>
      </c>
    </row>
    <row r="154" spans="2:7" ht="16.5" x14ac:dyDescent="0.2">
      <c r="B154" s="19">
        <v>152</v>
      </c>
      <c r="C154" s="19">
        <v>12</v>
      </c>
      <c r="D154" s="19">
        <v>5</v>
      </c>
      <c r="E154" s="19">
        <v>55</v>
      </c>
      <c r="F154" s="20">
        <v>5</v>
      </c>
      <c r="G154" s="20">
        <v>232</v>
      </c>
    </row>
    <row r="155" spans="2:7" ht="16.5" x14ac:dyDescent="0.2">
      <c r="B155" s="19">
        <v>153</v>
      </c>
      <c r="C155" s="19">
        <v>12</v>
      </c>
      <c r="D155" s="19">
        <v>6</v>
      </c>
      <c r="E155" s="19">
        <v>55</v>
      </c>
      <c r="F155" s="20">
        <v>5</v>
      </c>
      <c r="G155" s="20">
        <v>233</v>
      </c>
    </row>
    <row r="156" spans="2:7" ht="16.5" x14ac:dyDescent="0.2">
      <c r="B156" s="19">
        <v>154</v>
      </c>
      <c r="C156" s="19">
        <v>12</v>
      </c>
      <c r="D156" s="19">
        <v>7</v>
      </c>
      <c r="E156" s="19">
        <v>55</v>
      </c>
      <c r="F156" s="20">
        <v>5</v>
      </c>
      <c r="G156" s="19">
        <f>ROUND((E156/10)^0.5*20,0)*5</f>
        <v>235</v>
      </c>
    </row>
    <row r="157" spans="2:7" ht="16.5" x14ac:dyDescent="0.2">
      <c r="B157" s="19">
        <v>155</v>
      </c>
      <c r="C157" s="19">
        <v>12</v>
      </c>
      <c r="D157" s="19">
        <v>8</v>
      </c>
      <c r="E157" s="19">
        <v>60</v>
      </c>
      <c r="F157" s="20">
        <v>5</v>
      </c>
      <c r="G157" s="19">
        <v>236</v>
      </c>
    </row>
    <row r="158" spans="2:7" ht="16.5" x14ac:dyDescent="0.2">
      <c r="B158" s="19">
        <v>156</v>
      </c>
      <c r="C158" s="19">
        <v>12</v>
      </c>
      <c r="D158" s="19">
        <v>9</v>
      </c>
      <c r="E158" s="19">
        <v>60</v>
      </c>
      <c r="F158" s="20">
        <v>5</v>
      </c>
      <c r="G158" s="19">
        <v>237</v>
      </c>
    </row>
    <row r="159" spans="2:7" ht="16.5" x14ac:dyDescent="0.2">
      <c r="B159" s="19">
        <v>157</v>
      </c>
      <c r="C159" s="19">
        <v>12</v>
      </c>
      <c r="D159" s="19">
        <v>10</v>
      </c>
      <c r="E159" s="19">
        <v>60</v>
      </c>
      <c r="F159" s="20">
        <v>5</v>
      </c>
      <c r="G159" s="20">
        <v>238</v>
      </c>
    </row>
    <row r="160" spans="2:7" ht="16.5" x14ac:dyDescent="0.2">
      <c r="B160" s="19">
        <v>158</v>
      </c>
      <c r="C160" s="19">
        <v>12</v>
      </c>
      <c r="D160" s="19">
        <v>11</v>
      </c>
      <c r="E160" s="19">
        <v>60</v>
      </c>
      <c r="F160" s="20">
        <v>5</v>
      </c>
      <c r="G160" s="19">
        <v>240</v>
      </c>
    </row>
    <row r="161" spans="2:7" ht="16.5" x14ac:dyDescent="0.2">
      <c r="B161" s="19">
        <v>159</v>
      </c>
      <c r="C161" s="19">
        <v>12</v>
      </c>
      <c r="D161" s="19">
        <v>12</v>
      </c>
      <c r="E161" s="19">
        <v>60</v>
      </c>
      <c r="F161" s="20">
        <v>5</v>
      </c>
      <c r="G161" s="19">
        <v>241</v>
      </c>
    </row>
    <row r="162" spans="2:7" ht="16.5" x14ac:dyDescent="0.2">
      <c r="B162" s="19">
        <v>160</v>
      </c>
      <c r="C162" s="19">
        <v>12</v>
      </c>
      <c r="D162" s="19">
        <v>13</v>
      </c>
      <c r="E162" s="19">
        <v>60</v>
      </c>
      <c r="F162" s="20">
        <v>5</v>
      </c>
      <c r="G162" s="19">
        <v>242</v>
      </c>
    </row>
    <row r="163" spans="2:7" ht="16.5" x14ac:dyDescent="0.2">
      <c r="B163" s="19">
        <v>161</v>
      </c>
      <c r="C163" s="19">
        <v>12</v>
      </c>
      <c r="D163" s="19">
        <v>14</v>
      </c>
      <c r="E163" s="19">
        <v>60</v>
      </c>
      <c r="F163" s="20">
        <v>5</v>
      </c>
      <c r="G163" s="19">
        <v>243</v>
      </c>
    </row>
    <row r="164" spans="2:7" ht="16.5" x14ac:dyDescent="0.2">
      <c r="B164" s="19">
        <v>162</v>
      </c>
      <c r="C164" s="19">
        <v>12</v>
      </c>
      <c r="D164" s="19">
        <v>15</v>
      </c>
      <c r="E164" s="19">
        <v>60</v>
      </c>
      <c r="F164" s="20">
        <v>5</v>
      </c>
      <c r="G164" s="19">
        <f>ROUND((E164/10)^0.5*20,0)*5</f>
        <v>245</v>
      </c>
    </row>
    <row r="165" spans="2:7" ht="16.5" x14ac:dyDescent="0.2">
      <c r="B165" s="19">
        <v>163</v>
      </c>
      <c r="C165" s="19">
        <v>13</v>
      </c>
      <c r="D165" s="19">
        <v>1</v>
      </c>
      <c r="E165" s="19">
        <v>65</v>
      </c>
      <c r="F165" s="20">
        <v>5</v>
      </c>
      <c r="G165" s="19">
        <v>246</v>
      </c>
    </row>
    <row r="166" spans="2:7" ht="16.5" x14ac:dyDescent="0.2">
      <c r="B166" s="19">
        <v>164</v>
      </c>
      <c r="C166" s="19">
        <v>13</v>
      </c>
      <c r="D166" s="19">
        <v>2</v>
      </c>
      <c r="E166" s="19">
        <v>65</v>
      </c>
      <c r="F166" s="20">
        <v>5</v>
      </c>
      <c r="G166" s="19">
        <v>248</v>
      </c>
    </row>
    <row r="167" spans="2:7" ht="16.5" x14ac:dyDescent="0.2">
      <c r="B167" s="19">
        <v>165</v>
      </c>
      <c r="C167" s="19">
        <v>13</v>
      </c>
      <c r="D167" s="19">
        <v>3</v>
      </c>
      <c r="E167" s="19">
        <v>65</v>
      </c>
      <c r="F167" s="20">
        <v>5</v>
      </c>
      <c r="G167" s="20">
        <v>250</v>
      </c>
    </row>
    <row r="168" spans="2:7" ht="16.5" x14ac:dyDescent="0.2">
      <c r="B168" s="19">
        <v>166</v>
      </c>
      <c r="C168" s="19">
        <v>13</v>
      </c>
      <c r="D168" s="19">
        <v>4</v>
      </c>
      <c r="E168" s="19">
        <v>65</v>
      </c>
      <c r="F168" s="20">
        <v>5</v>
      </c>
      <c r="G168" s="19">
        <v>251</v>
      </c>
    </row>
    <row r="169" spans="2:7" ht="16.5" x14ac:dyDescent="0.2">
      <c r="B169" s="19">
        <v>167</v>
      </c>
      <c r="C169" s="19">
        <v>13</v>
      </c>
      <c r="D169" s="19">
        <v>5</v>
      </c>
      <c r="E169" s="19">
        <v>65</v>
      </c>
      <c r="F169" s="20">
        <v>5</v>
      </c>
      <c r="G169" s="20">
        <v>252</v>
      </c>
    </row>
    <row r="170" spans="2:7" ht="16.5" x14ac:dyDescent="0.2">
      <c r="B170" s="19">
        <v>168</v>
      </c>
      <c r="C170" s="19">
        <v>13</v>
      </c>
      <c r="D170" s="19">
        <v>6</v>
      </c>
      <c r="E170" s="19">
        <v>65</v>
      </c>
      <c r="F170" s="20">
        <v>5</v>
      </c>
      <c r="G170" s="20">
        <v>253</v>
      </c>
    </row>
    <row r="171" spans="2:7" ht="16.5" x14ac:dyDescent="0.2">
      <c r="B171" s="19">
        <v>169</v>
      </c>
      <c r="C171" s="19">
        <v>13</v>
      </c>
      <c r="D171" s="19">
        <v>7</v>
      </c>
      <c r="E171" s="19">
        <v>65</v>
      </c>
      <c r="F171" s="20">
        <v>5</v>
      </c>
      <c r="G171" s="19">
        <f>ROUND((E171/10)^0.5*20,0)*5</f>
        <v>255</v>
      </c>
    </row>
    <row r="172" spans="2:7" ht="16.5" x14ac:dyDescent="0.2">
      <c r="B172" s="19">
        <v>170</v>
      </c>
      <c r="C172" s="19">
        <v>13</v>
      </c>
      <c r="D172" s="19">
        <v>8</v>
      </c>
      <c r="E172" s="19">
        <v>70</v>
      </c>
      <c r="F172" s="20">
        <v>5</v>
      </c>
      <c r="G172" s="19">
        <v>256</v>
      </c>
    </row>
    <row r="173" spans="2:7" ht="16.5" x14ac:dyDescent="0.2">
      <c r="B173" s="19">
        <v>171</v>
      </c>
      <c r="C173" s="19">
        <v>13</v>
      </c>
      <c r="D173" s="19">
        <v>9</v>
      </c>
      <c r="E173" s="19">
        <v>70</v>
      </c>
      <c r="F173" s="20">
        <v>5</v>
      </c>
      <c r="G173" s="19">
        <v>257</v>
      </c>
    </row>
    <row r="174" spans="2:7" ht="16.5" x14ac:dyDescent="0.2">
      <c r="B174" s="19">
        <v>172</v>
      </c>
      <c r="C174" s="19">
        <v>13</v>
      </c>
      <c r="D174" s="19">
        <v>10</v>
      </c>
      <c r="E174" s="19">
        <v>70</v>
      </c>
      <c r="F174" s="20">
        <v>5</v>
      </c>
      <c r="G174" s="20">
        <v>258</v>
      </c>
    </row>
    <row r="175" spans="2:7" ht="16.5" x14ac:dyDescent="0.2">
      <c r="B175" s="19">
        <v>173</v>
      </c>
      <c r="C175" s="19">
        <v>13</v>
      </c>
      <c r="D175" s="19">
        <v>11</v>
      </c>
      <c r="E175" s="19">
        <v>70</v>
      </c>
      <c r="F175" s="20">
        <v>5</v>
      </c>
      <c r="G175" s="19">
        <v>260</v>
      </c>
    </row>
    <row r="176" spans="2:7" ht="16.5" x14ac:dyDescent="0.2">
      <c r="B176" s="19">
        <v>174</v>
      </c>
      <c r="C176" s="19">
        <v>13</v>
      </c>
      <c r="D176" s="19">
        <v>12</v>
      </c>
      <c r="E176" s="19">
        <v>70</v>
      </c>
      <c r="F176" s="20">
        <v>5</v>
      </c>
      <c r="G176" s="19">
        <v>261</v>
      </c>
    </row>
    <row r="177" spans="2:7" ht="16.5" x14ac:dyDescent="0.2">
      <c r="B177" s="19">
        <v>175</v>
      </c>
      <c r="C177" s="19">
        <v>13</v>
      </c>
      <c r="D177" s="19">
        <v>13</v>
      </c>
      <c r="E177" s="19">
        <v>70</v>
      </c>
      <c r="F177" s="20">
        <v>5</v>
      </c>
      <c r="G177" s="20">
        <v>262</v>
      </c>
    </row>
    <row r="178" spans="2:7" ht="16.5" x14ac:dyDescent="0.2">
      <c r="B178" s="19">
        <v>176</v>
      </c>
      <c r="C178" s="19">
        <v>13</v>
      </c>
      <c r="D178" s="19">
        <v>14</v>
      </c>
      <c r="E178" s="19">
        <v>70</v>
      </c>
      <c r="F178" s="20">
        <v>5</v>
      </c>
      <c r="G178" s="20">
        <v>263</v>
      </c>
    </row>
    <row r="179" spans="2:7" ht="16.5" x14ac:dyDescent="0.2">
      <c r="B179" s="19">
        <v>177</v>
      </c>
      <c r="C179" s="19">
        <v>13</v>
      </c>
      <c r="D179" s="19">
        <v>15</v>
      </c>
      <c r="E179" s="19">
        <v>70</v>
      </c>
      <c r="F179" s="20">
        <v>5</v>
      </c>
      <c r="G179" s="19">
        <f>ROUND((E179/10)^0.5*20,0)*5</f>
        <v>265</v>
      </c>
    </row>
    <row r="180" spans="2:7" ht="16.5" x14ac:dyDescent="0.2">
      <c r="B180" s="19">
        <v>178</v>
      </c>
      <c r="C180" s="19">
        <v>14</v>
      </c>
      <c r="D180" s="19">
        <v>1</v>
      </c>
      <c r="E180" s="19">
        <v>75</v>
      </c>
      <c r="F180" s="20">
        <v>5</v>
      </c>
      <c r="G180" s="19">
        <v>266</v>
      </c>
    </row>
    <row r="181" spans="2:7" ht="16.5" x14ac:dyDescent="0.2">
      <c r="B181" s="19">
        <v>179</v>
      </c>
      <c r="C181" s="19">
        <v>14</v>
      </c>
      <c r="D181" s="19">
        <v>2</v>
      </c>
      <c r="E181" s="19">
        <v>75</v>
      </c>
      <c r="F181" s="20">
        <v>5</v>
      </c>
      <c r="G181" s="19">
        <v>268</v>
      </c>
    </row>
    <row r="182" spans="2:7" ht="16.5" x14ac:dyDescent="0.2">
      <c r="B182" s="19">
        <v>180</v>
      </c>
      <c r="C182" s="19">
        <v>14</v>
      </c>
      <c r="D182" s="19">
        <v>3</v>
      </c>
      <c r="E182" s="19">
        <v>75</v>
      </c>
      <c r="F182" s="20">
        <v>5</v>
      </c>
      <c r="G182" s="19">
        <v>270</v>
      </c>
    </row>
    <row r="183" spans="2:7" ht="16.5" x14ac:dyDescent="0.2">
      <c r="B183" s="19">
        <v>181</v>
      </c>
      <c r="C183" s="19">
        <v>14</v>
      </c>
      <c r="D183" s="19">
        <v>4</v>
      </c>
      <c r="E183" s="19">
        <v>75</v>
      </c>
      <c r="F183" s="20">
        <v>5</v>
      </c>
      <c r="G183" s="19">
        <v>271</v>
      </c>
    </row>
    <row r="184" spans="2:7" ht="16.5" x14ac:dyDescent="0.2">
      <c r="B184" s="19">
        <v>182</v>
      </c>
      <c r="C184" s="19">
        <v>14</v>
      </c>
      <c r="D184" s="19">
        <v>5</v>
      </c>
      <c r="E184" s="19">
        <v>75</v>
      </c>
      <c r="F184" s="20">
        <v>5</v>
      </c>
      <c r="G184" s="19">
        <v>272</v>
      </c>
    </row>
    <row r="185" spans="2:7" ht="16.5" x14ac:dyDescent="0.2">
      <c r="B185" s="19">
        <v>183</v>
      </c>
      <c r="C185" s="19">
        <v>14</v>
      </c>
      <c r="D185" s="19">
        <v>6</v>
      </c>
      <c r="E185" s="19">
        <v>75</v>
      </c>
      <c r="F185" s="20">
        <v>5</v>
      </c>
      <c r="G185" s="19">
        <v>273</v>
      </c>
    </row>
    <row r="186" spans="2:7" ht="16.5" x14ac:dyDescent="0.2">
      <c r="B186" s="19">
        <v>184</v>
      </c>
      <c r="C186" s="19">
        <v>14</v>
      </c>
      <c r="D186" s="19">
        <v>7</v>
      </c>
      <c r="E186" s="19">
        <v>75</v>
      </c>
      <c r="F186" s="20">
        <v>5</v>
      </c>
      <c r="G186" s="19">
        <f>ROUND((E186/10)^0.5*20,0)*5</f>
        <v>275</v>
      </c>
    </row>
    <row r="187" spans="2:7" ht="16.5" x14ac:dyDescent="0.2">
      <c r="B187" s="19">
        <v>185</v>
      </c>
      <c r="C187" s="19">
        <v>14</v>
      </c>
      <c r="D187" s="19">
        <v>8</v>
      </c>
      <c r="E187" s="19">
        <v>80</v>
      </c>
      <c r="F187" s="20">
        <v>5</v>
      </c>
      <c r="G187" s="19">
        <v>276</v>
      </c>
    </row>
    <row r="188" spans="2:7" ht="16.5" x14ac:dyDescent="0.2">
      <c r="B188" s="19">
        <v>186</v>
      </c>
      <c r="C188" s="19">
        <v>14</v>
      </c>
      <c r="D188" s="19">
        <v>9</v>
      </c>
      <c r="E188" s="19">
        <v>80</v>
      </c>
      <c r="F188" s="20">
        <v>5</v>
      </c>
      <c r="G188" s="19">
        <v>277</v>
      </c>
    </row>
    <row r="189" spans="2:7" ht="16.5" x14ac:dyDescent="0.2">
      <c r="B189" s="19">
        <v>187</v>
      </c>
      <c r="C189" s="19">
        <v>14</v>
      </c>
      <c r="D189" s="19">
        <v>10</v>
      </c>
      <c r="E189" s="19">
        <v>80</v>
      </c>
      <c r="F189" s="20">
        <v>5</v>
      </c>
      <c r="G189" s="19">
        <v>278</v>
      </c>
    </row>
    <row r="190" spans="2:7" ht="16.5" x14ac:dyDescent="0.2">
      <c r="B190" s="19">
        <v>188</v>
      </c>
      <c r="C190" s="19">
        <v>14</v>
      </c>
      <c r="D190" s="19">
        <v>11</v>
      </c>
      <c r="E190" s="19">
        <v>80</v>
      </c>
      <c r="F190" s="20">
        <v>5</v>
      </c>
      <c r="G190" s="19">
        <v>280</v>
      </c>
    </row>
    <row r="191" spans="2:7" ht="16.5" x14ac:dyDescent="0.2">
      <c r="B191" s="19">
        <v>189</v>
      </c>
      <c r="C191" s="19">
        <v>14</v>
      </c>
      <c r="D191" s="19">
        <v>12</v>
      </c>
      <c r="E191" s="19">
        <v>80</v>
      </c>
      <c r="F191" s="20">
        <v>5</v>
      </c>
      <c r="G191" s="19">
        <v>281</v>
      </c>
    </row>
    <row r="192" spans="2:7" ht="16.5" x14ac:dyDescent="0.2">
      <c r="B192" s="19">
        <v>190</v>
      </c>
      <c r="C192" s="19">
        <v>14</v>
      </c>
      <c r="D192" s="19">
        <v>13</v>
      </c>
      <c r="E192" s="19">
        <v>80</v>
      </c>
      <c r="F192" s="20">
        <v>5</v>
      </c>
      <c r="G192" s="19">
        <v>282</v>
      </c>
    </row>
    <row r="193" spans="2:7" ht="16.5" x14ac:dyDescent="0.2">
      <c r="B193" s="19">
        <v>191</v>
      </c>
      <c r="C193" s="19">
        <v>14</v>
      </c>
      <c r="D193" s="19">
        <v>14</v>
      </c>
      <c r="E193" s="19">
        <v>80</v>
      </c>
      <c r="F193" s="20">
        <v>5</v>
      </c>
      <c r="G193" s="19">
        <v>283</v>
      </c>
    </row>
    <row r="194" spans="2:7" ht="16.5" x14ac:dyDescent="0.2">
      <c r="B194" s="19">
        <v>192</v>
      </c>
      <c r="C194" s="19">
        <v>14</v>
      </c>
      <c r="D194" s="19">
        <v>15</v>
      </c>
      <c r="E194" s="19">
        <v>80</v>
      </c>
      <c r="F194" s="20">
        <v>5</v>
      </c>
      <c r="G194" s="19">
        <f>ROUND((E194/10)^0.5*20,0)*5</f>
        <v>285</v>
      </c>
    </row>
    <row r="195" spans="2:7" ht="16.5" x14ac:dyDescent="0.2">
      <c r="B195" s="19">
        <v>193</v>
      </c>
      <c r="C195" s="19">
        <v>15</v>
      </c>
      <c r="D195" s="19">
        <v>1</v>
      </c>
      <c r="E195" s="19">
        <v>85</v>
      </c>
      <c r="F195" s="20">
        <v>5</v>
      </c>
      <c r="G195" s="19">
        <v>286</v>
      </c>
    </row>
    <row r="196" spans="2:7" ht="16.5" x14ac:dyDescent="0.2">
      <c r="B196" s="19">
        <v>194</v>
      </c>
      <c r="C196" s="19">
        <v>15</v>
      </c>
      <c r="D196" s="19">
        <v>2</v>
      </c>
      <c r="E196" s="19">
        <v>85</v>
      </c>
      <c r="F196" s="20">
        <v>5</v>
      </c>
      <c r="G196" s="19">
        <v>287</v>
      </c>
    </row>
    <row r="197" spans="2:7" ht="16.5" x14ac:dyDescent="0.2">
      <c r="B197" s="19">
        <v>195</v>
      </c>
      <c r="C197" s="19">
        <v>15</v>
      </c>
      <c r="D197" s="19">
        <v>3</v>
      </c>
      <c r="E197" s="19">
        <v>85</v>
      </c>
      <c r="F197" s="20">
        <v>5</v>
      </c>
      <c r="G197" s="20">
        <v>288</v>
      </c>
    </row>
    <row r="198" spans="2:7" ht="16.5" x14ac:dyDescent="0.2">
      <c r="B198" s="19">
        <v>196</v>
      </c>
      <c r="C198" s="19">
        <v>15</v>
      </c>
      <c r="D198" s="19">
        <v>4</v>
      </c>
      <c r="E198" s="19">
        <v>85</v>
      </c>
      <c r="F198" s="20">
        <v>5</v>
      </c>
      <c r="G198" s="20">
        <v>289</v>
      </c>
    </row>
    <row r="199" spans="2:7" ht="16.5" x14ac:dyDescent="0.2">
      <c r="B199" s="19">
        <v>197</v>
      </c>
      <c r="C199" s="19">
        <v>15</v>
      </c>
      <c r="D199" s="19">
        <v>5</v>
      </c>
      <c r="E199" s="19">
        <v>85</v>
      </c>
      <c r="F199" s="20">
        <v>5</v>
      </c>
      <c r="G199" s="20">
        <v>290</v>
      </c>
    </row>
    <row r="200" spans="2:7" ht="16.5" x14ac:dyDescent="0.2">
      <c r="B200" s="19">
        <v>198</v>
      </c>
      <c r="C200" s="19">
        <v>15</v>
      </c>
      <c r="D200" s="19">
        <v>6</v>
      </c>
      <c r="E200" s="19">
        <v>85</v>
      </c>
      <c r="F200" s="20">
        <v>5</v>
      </c>
      <c r="G200" s="20">
        <v>291</v>
      </c>
    </row>
    <row r="201" spans="2:7" ht="16.5" x14ac:dyDescent="0.2">
      <c r="B201" s="19">
        <v>199</v>
      </c>
      <c r="C201" s="19">
        <v>15</v>
      </c>
      <c r="D201" s="19">
        <v>7</v>
      </c>
      <c r="E201" s="19">
        <v>85</v>
      </c>
      <c r="F201" s="20">
        <v>5</v>
      </c>
      <c r="G201" s="20">
        <v>292</v>
      </c>
    </row>
    <row r="202" spans="2:7" ht="16.5" x14ac:dyDescent="0.2">
      <c r="B202" s="19">
        <v>200</v>
      </c>
      <c r="C202" s="19">
        <v>15</v>
      </c>
      <c r="D202" s="19">
        <v>8</v>
      </c>
      <c r="E202" s="19">
        <v>90</v>
      </c>
      <c r="F202" s="20">
        <v>5</v>
      </c>
      <c r="G202" s="20">
        <v>293</v>
      </c>
    </row>
    <row r="203" spans="2:7" ht="16.5" x14ac:dyDescent="0.2">
      <c r="B203" s="19">
        <v>201</v>
      </c>
      <c r="C203" s="19">
        <v>15</v>
      </c>
      <c r="D203" s="19">
        <v>9</v>
      </c>
      <c r="E203" s="19">
        <v>90</v>
      </c>
      <c r="F203" s="20">
        <v>5</v>
      </c>
      <c r="G203" s="20">
        <v>294</v>
      </c>
    </row>
    <row r="204" spans="2:7" ht="16.5" x14ac:dyDescent="0.2">
      <c r="B204" s="19">
        <v>202</v>
      </c>
      <c r="C204" s="19">
        <v>15</v>
      </c>
      <c r="D204" s="19">
        <v>10</v>
      </c>
      <c r="E204" s="19">
        <v>90</v>
      </c>
      <c r="F204" s="20">
        <v>5</v>
      </c>
      <c r="G204" s="20">
        <v>295</v>
      </c>
    </row>
    <row r="205" spans="2:7" ht="16.5" x14ac:dyDescent="0.2">
      <c r="B205" s="19">
        <v>203</v>
      </c>
      <c r="C205" s="19">
        <v>15</v>
      </c>
      <c r="D205" s="19">
        <v>11</v>
      </c>
      <c r="E205" s="19">
        <v>90</v>
      </c>
      <c r="F205" s="20">
        <v>5</v>
      </c>
      <c r="G205" s="20">
        <v>296</v>
      </c>
    </row>
    <row r="206" spans="2:7" ht="16.5" x14ac:dyDescent="0.2">
      <c r="B206" s="19">
        <v>204</v>
      </c>
      <c r="C206" s="19">
        <v>15</v>
      </c>
      <c r="D206" s="19">
        <v>12</v>
      </c>
      <c r="E206" s="19">
        <v>90</v>
      </c>
      <c r="F206" s="20">
        <v>5</v>
      </c>
      <c r="G206" s="20">
        <v>297</v>
      </c>
    </row>
    <row r="207" spans="2:7" ht="16.5" x14ac:dyDescent="0.2">
      <c r="B207" s="19">
        <v>205</v>
      </c>
      <c r="C207" s="19">
        <v>15</v>
      </c>
      <c r="D207" s="19">
        <v>13</v>
      </c>
      <c r="E207" s="19">
        <v>90</v>
      </c>
      <c r="F207" s="20">
        <v>5</v>
      </c>
      <c r="G207" s="20">
        <v>298</v>
      </c>
    </row>
    <row r="208" spans="2:7" ht="16.5" x14ac:dyDescent="0.2">
      <c r="B208" s="19">
        <v>206</v>
      </c>
      <c r="C208" s="19">
        <v>15</v>
      </c>
      <c r="D208" s="19">
        <v>14</v>
      </c>
      <c r="E208" s="19">
        <v>90</v>
      </c>
      <c r="F208" s="20">
        <v>5</v>
      </c>
      <c r="G208" s="20">
        <v>299</v>
      </c>
    </row>
    <row r="209" spans="2:7" ht="16.5" x14ac:dyDescent="0.2">
      <c r="B209" s="19">
        <v>207</v>
      </c>
      <c r="C209" s="19">
        <v>15</v>
      </c>
      <c r="D209" s="19">
        <v>15</v>
      </c>
      <c r="E209" s="19">
        <v>90</v>
      </c>
      <c r="F209" s="20">
        <v>5</v>
      </c>
      <c r="G209" s="20">
        <v>300</v>
      </c>
    </row>
  </sheetData>
  <phoneticPr fontId="2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215"/>
  <sheetViews>
    <sheetView workbookViewId="0">
      <selection activeCell="P65" sqref="P65"/>
    </sheetView>
  </sheetViews>
  <sheetFormatPr defaultRowHeight="14.25" x14ac:dyDescent="0.2"/>
  <cols>
    <col min="2" max="2" width="9.625" customWidth="1"/>
    <col min="3" max="3" width="10.5" customWidth="1"/>
    <col min="4" max="4" width="10.625" customWidth="1"/>
  </cols>
  <sheetData>
    <row r="3" spans="1:10" ht="20.25" x14ac:dyDescent="0.2">
      <c r="A3" s="45" t="s">
        <v>48</v>
      </c>
      <c r="B3" s="45"/>
      <c r="C3" s="45"/>
      <c r="D3" s="45"/>
      <c r="G3" s="45" t="s">
        <v>49</v>
      </c>
      <c r="H3" s="45"/>
      <c r="I3" s="45"/>
      <c r="J3" s="45"/>
    </row>
    <row r="4" spans="1:10" ht="17.25" x14ac:dyDescent="0.2">
      <c r="A4" s="12" t="s">
        <v>40</v>
      </c>
      <c r="B4" s="12" t="s">
        <v>41</v>
      </c>
      <c r="C4" s="12" t="s">
        <v>42</v>
      </c>
      <c r="D4" s="12" t="s">
        <v>47</v>
      </c>
      <c r="G4" s="12" t="s">
        <v>40</v>
      </c>
      <c r="H4" s="12" t="s">
        <v>41</v>
      </c>
      <c r="I4" s="12" t="s">
        <v>42</v>
      </c>
      <c r="J4" s="12" t="s">
        <v>47</v>
      </c>
    </row>
    <row r="5" spans="1:10" ht="16.5" x14ac:dyDescent="0.2">
      <c r="A5" s="20">
        <v>1</v>
      </c>
      <c r="B5" s="20">
        <v>1</v>
      </c>
      <c r="C5" s="20">
        <v>1</v>
      </c>
      <c r="D5" s="20">
        <v>50</v>
      </c>
      <c r="G5" s="20">
        <v>1</v>
      </c>
      <c r="H5" s="20">
        <v>1</v>
      </c>
      <c r="I5" s="20">
        <v>1</v>
      </c>
      <c r="J5" s="20">
        <v>100</v>
      </c>
    </row>
    <row r="6" spans="1:10" ht="16.5" x14ac:dyDescent="0.2">
      <c r="A6" s="20">
        <v>2</v>
      </c>
      <c r="B6" s="20">
        <v>1</v>
      </c>
      <c r="C6" s="20">
        <v>2</v>
      </c>
      <c r="D6" s="20">
        <v>50</v>
      </c>
      <c r="G6" s="20">
        <v>2</v>
      </c>
      <c r="H6" s="20">
        <v>1</v>
      </c>
      <c r="I6" s="20">
        <v>2</v>
      </c>
      <c r="J6" s="20">
        <v>100</v>
      </c>
    </row>
    <row r="7" spans="1:10" ht="16.5" x14ac:dyDescent="0.2">
      <c r="A7" s="20">
        <v>3</v>
      </c>
      <c r="B7" s="20">
        <v>1</v>
      </c>
      <c r="C7" s="20">
        <v>3</v>
      </c>
      <c r="D7" s="20">
        <v>50</v>
      </c>
      <c r="G7" s="20">
        <v>3</v>
      </c>
      <c r="H7" s="20">
        <v>1</v>
      </c>
      <c r="I7" s="20">
        <v>3</v>
      </c>
      <c r="J7" s="20">
        <v>100</v>
      </c>
    </row>
    <row r="8" spans="1:10" ht="16.5" x14ac:dyDescent="0.2">
      <c r="A8" s="20">
        <v>4</v>
      </c>
      <c r="B8" s="20">
        <v>1</v>
      </c>
      <c r="C8" s="20">
        <v>4</v>
      </c>
      <c r="D8" s="20">
        <v>50</v>
      </c>
      <c r="G8" s="20">
        <v>4</v>
      </c>
      <c r="H8" s="20">
        <v>1</v>
      </c>
      <c r="I8" s="20">
        <v>4</v>
      </c>
      <c r="J8" s="20">
        <v>100</v>
      </c>
    </row>
    <row r="9" spans="1:10" ht="16.5" x14ac:dyDescent="0.2">
      <c r="A9" s="20">
        <v>5</v>
      </c>
      <c r="B9" s="20">
        <v>1</v>
      </c>
      <c r="C9" s="20">
        <v>5</v>
      </c>
      <c r="D9" s="20">
        <v>50</v>
      </c>
      <c r="G9" s="20">
        <v>5</v>
      </c>
      <c r="H9" s="20">
        <v>1</v>
      </c>
      <c r="I9" s="20">
        <v>5</v>
      </c>
      <c r="J9" s="20">
        <v>100</v>
      </c>
    </row>
    <row r="10" spans="1:10" ht="16.5" x14ac:dyDescent="0.2">
      <c r="A10" s="20">
        <v>6</v>
      </c>
      <c r="B10" s="20">
        <v>1</v>
      </c>
      <c r="C10" s="20">
        <v>6</v>
      </c>
      <c r="D10" s="20">
        <v>50</v>
      </c>
      <c r="G10" s="20">
        <v>6</v>
      </c>
      <c r="H10" s="20">
        <v>1</v>
      </c>
      <c r="I10" s="20">
        <v>6</v>
      </c>
      <c r="J10" s="20">
        <v>100</v>
      </c>
    </row>
    <row r="11" spans="1:10" ht="16.5" x14ac:dyDescent="0.2">
      <c r="A11" s="20">
        <v>7</v>
      </c>
      <c r="B11" s="20">
        <v>1</v>
      </c>
      <c r="C11" s="20">
        <v>7</v>
      </c>
      <c r="D11" s="20">
        <v>50</v>
      </c>
      <c r="G11" s="20">
        <v>7</v>
      </c>
      <c r="H11" s="20">
        <v>2</v>
      </c>
      <c r="I11" s="20">
        <v>1</v>
      </c>
      <c r="J11" s="20">
        <v>150</v>
      </c>
    </row>
    <row r="12" spans="1:10" ht="16.5" x14ac:dyDescent="0.2">
      <c r="A12" s="20">
        <v>8</v>
      </c>
      <c r="B12" s="20">
        <v>2</v>
      </c>
      <c r="C12" s="20">
        <v>1</v>
      </c>
      <c r="D12" s="20">
        <v>75</v>
      </c>
      <c r="G12" s="20">
        <v>8</v>
      </c>
      <c r="H12" s="20">
        <v>2</v>
      </c>
      <c r="I12" s="20">
        <v>2</v>
      </c>
      <c r="J12" s="20">
        <v>150</v>
      </c>
    </row>
    <row r="13" spans="1:10" ht="16.5" x14ac:dyDescent="0.2">
      <c r="A13" s="20">
        <v>9</v>
      </c>
      <c r="B13" s="20">
        <v>2</v>
      </c>
      <c r="C13" s="20">
        <v>2</v>
      </c>
      <c r="D13" s="20">
        <v>75</v>
      </c>
      <c r="G13" s="20">
        <v>9</v>
      </c>
      <c r="H13" s="20">
        <v>2</v>
      </c>
      <c r="I13" s="20">
        <v>3</v>
      </c>
      <c r="J13" s="20">
        <v>150</v>
      </c>
    </row>
    <row r="14" spans="1:10" ht="16.5" x14ac:dyDescent="0.2">
      <c r="A14" s="20">
        <v>10</v>
      </c>
      <c r="B14" s="20">
        <v>2</v>
      </c>
      <c r="C14" s="20">
        <v>3</v>
      </c>
      <c r="D14" s="20">
        <v>75</v>
      </c>
      <c r="G14" s="20">
        <v>10</v>
      </c>
      <c r="H14" s="20">
        <v>2</v>
      </c>
      <c r="I14" s="20">
        <v>4</v>
      </c>
      <c r="J14" s="20">
        <v>150</v>
      </c>
    </row>
    <row r="15" spans="1:10" ht="16.5" x14ac:dyDescent="0.2">
      <c r="A15" s="20">
        <v>11</v>
      </c>
      <c r="B15" s="20">
        <v>2</v>
      </c>
      <c r="C15" s="20">
        <v>4</v>
      </c>
      <c r="D15" s="20">
        <v>75</v>
      </c>
      <c r="G15" s="20">
        <v>11</v>
      </c>
      <c r="H15" s="20">
        <v>2</v>
      </c>
      <c r="I15" s="20">
        <v>5</v>
      </c>
      <c r="J15" s="20">
        <v>150</v>
      </c>
    </row>
    <row r="16" spans="1:10" ht="16.5" x14ac:dyDescent="0.2">
      <c r="A16" s="20">
        <v>12</v>
      </c>
      <c r="B16" s="20">
        <v>2</v>
      </c>
      <c r="C16" s="20">
        <v>5</v>
      </c>
      <c r="D16" s="20">
        <v>75</v>
      </c>
      <c r="G16" s="20">
        <v>12</v>
      </c>
      <c r="H16" s="20">
        <v>2</v>
      </c>
      <c r="I16" s="20">
        <v>6</v>
      </c>
      <c r="J16" s="20">
        <v>150</v>
      </c>
    </row>
    <row r="17" spans="1:10" ht="16.5" x14ac:dyDescent="0.2">
      <c r="A17" s="20">
        <v>13</v>
      </c>
      <c r="B17" s="20">
        <v>2</v>
      </c>
      <c r="C17" s="20">
        <v>6</v>
      </c>
      <c r="D17" s="20">
        <v>75</v>
      </c>
      <c r="G17" s="20">
        <v>13</v>
      </c>
      <c r="H17" s="20">
        <v>2</v>
      </c>
      <c r="I17" s="20">
        <v>7</v>
      </c>
      <c r="J17" s="20">
        <v>150</v>
      </c>
    </row>
    <row r="18" spans="1:10" ht="16.5" x14ac:dyDescent="0.2">
      <c r="A18" s="20">
        <v>14</v>
      </c>
      <c r="B18" s="20">
        <v>2</v>
      </c>
      <c r="C18" s="20">
        <v>7</v>
      </c>
      <c r="D18" s="20">
        <v>75</v>
      </c>
      <c r="G18" s="20">
        <v>14</v>
      </c>
      <c r="H18" s="20">
        <v>2</v>
      </c>
      <c r="I18" s="20">
        <v>8</v>
      </c>
      <c r="J18" s="20">
        <v>150</v>
      </c>
    </row>
    <row r="19" spans="1:10" ht="16.5" x14ac:dyDescent="0.2">
      <c r="A19" s="20">
        <v>15</v>
      </c>
      <c r="B19" s="20">
        <v>2</v>
      </c>
      <c r="C19" s="20">
        <v>8</v>
      </c>
      <c r="D19" s="20">
        <v>75</v>
      </c>
      <c r="G19" s="20">
        <v>15</v>
      </c>
      <c r="H19" s="20">
        <v>2</v>
      </c>
      <c r="I19" s="20">
        <v>9</v>
      </c>
      <c r="J19" s="20">
        <v>150</v>
      </c>
    </row>
    <row r="20" spans="1:10" ht="16.5" x14ac:dyDescent="0.2">
      <c r="A20" s="20">
        <v>16</v>
      </c>
      <c r="B20" s="20">
        <v>2</v>
      </c>
      <c r="C20" s="20">
        <v>9</v>
      </c>
      <c r="D20" s="20">
        <v>75</v>
      </c>
      <c r="G20" s="20">
        <v>16</v>
      </c>
      <c r="H20" s="20">
        <v>3</v>
      </c>
      <c r="I20" s="20">
        <v>1</v>
      </c>
      <c r="J20" s="20">
        <v>200</v>
      </c>
    </row>
    <row r="21" spans="1:10" ht="16.5" x14ac:dyDescent="0.2">
      <c r="A21" s="20">
        <v>17</v>
      </c>
      <c r="B21" s="20">
        <v>3</v>
      </c>
      <c r="C21" s="20">
        <v>1</v>
      </c>
      <c r="D21" s="20">
        <v>100</v>
      </c>
      <c r="G21" s="20">
        <v>17</v>
      </c>
      <c r="H21" s="20">
        <v>3</v>
      </c>
      <c r="I21" s="20">
        <v>2</v>
      </c>
      <c r="J21" s="20">
        <v>200</v>
      </c>
    </row>
    <row r="22" spans="1:10" ht="16.5" x14ac:dyDescent="0.2">
      <c r="A22" s="20">
        <v>18</v>
      </c>
      <c r="B22" s="20">
        <v>3</v>
      </c>
      <c r="C22" s="20">
        <v>2</v>
      </c>
      <c r="D22" s="20">
        <v>100</v>
      </c>
      <c r="G22" s="20">
        <v>18</v>
      </c>
      <c r="H22" s="20">
        <v>3</v>
      </c>
      <c r="I22" s="20">
        <v>3</v>
      </c>
      <c r="J22" s="20">
        <v>200</v>
      </c>
    </row>
    <row r="23" spans="1:10" ht="16.5" x14ac:dyDescent="0.2">
      <c r="A23" s="20">
        <v>19</v>
      </c>
      <c r="B23" s="20">
        <v>3</v>
      </c>
      <c r="C23" s="20">
        <v>3</v>
      </c>
      <c r="D23" s="20">
        <v>100</v>
      </c>
      <c r="G23" s="20">
        <v>19</v>
      </c>
      <c r="H23" s="20">
        <v>3</v>
      </c>
      <c r="I23" s="20">
        <v>4</v>
      </c>
      <c r="J23" s="20">
        <v>200</v>
      </c>
    </row>
    <row r="24" spans="1:10" ht="16.5" x14ac:dyDescent="0.2">
      <c r="A24" s="20">
        <v>20</v>
      </c>
      <c r="B24" s="20">
        <v>3</v>
      </c>
      <c r="C24" s="20">
        <v>4</v>
      </c>
      <c r="D24" s="20">
        <v>100</v>
      </c>
      <c r="G24" s="20">
        <v>20</v>
      </c>
      <c r="H24" s="20">
        <v>3</v>
      </c>
      <c r="I24" s="20">
        <v>5</v>
      </c>
      <c r="J24" s="20">
        <v>200</v>
      </c>
    </row>
    <row r="25" spans="1:10" ht="16.5" x14ac:dyDescent="0.2">
      <c r="A25" s="20">
        <v>21</v>
      </c>
      <c r="B25" s="20">
        <v>3</v>
      </c>
      <c r="C25" s="20">
        <v>5</v>
      </c>
      <c r="D25" s="20">
        <v>100</v>
      </c>
      <c r="G25" s="20">
        <v>21</v>
      </c>
      <c r="H25" s="20">
        <v>3</v>
      </c>
      <c r="I25" s="20">
        <v>6</v>
      </c>
      <c r="J25" s="20">
        <v>200</v>
      </c>
    </row>
    <row r="26" spans="1:10" ht="16.5" x14ac:dyDescent="0.2">
      <c r="A26" s="20">
        <v>22</v>
      </c>
      <c r="B26" s="20">
        <v>3</v>
      </c>
      <c r="C26" s="20">
        <v>6</v>
      </c>
      <c r="D26" s="20">
        <v>100</v>
      </c>
      <c r="G26" s="20">
        <v>22</v>
      </c>
      <c r="H26" s="20">
        <v>3</v>
      </c>
      <c r="I26" s="20">
        <v>7</v>
      </c>
      <c r="J26" s="20">
        <v>200</v>
      </c>
    </row>
    <row r="27" spans="1:10" ht="16.5" x14ac:dyDescent="0.2">
      <c r="A27" s="20">
        <v>23</v>
      </c>
      <c r="B27" s="20">
        <v>3</v>
      </c>
      <c r="C27" s="20">
        <v>7</v>
      </c>
      <c r="D27" s="20">
        <v>100</v>
      </c>
      <c r="G27" s="20">
        <v>23</v>
      </c>
      <c r="H27" s="20">
        <v>3</v>
      </c>
      <c r="I27" s="20">
        <v>8</v>
      </c>
      <c r="J27" s="20">
        <v>200</v>
      </c>
    </row>
    <row r="28" spans="1:10" ht="16.5" x14ac:dyDescent="0.2">
      <c r="A28" s="20">
        <v>24</v>
      </c>
      <c r="B28" s="20">
        <v>3</v>
      </c>
      <c r="C28" s="20">
        <v>8</v>
      </c>
      <c r="D28" s="20">
        <v>125</v>
      </c>
      <c r="G28" s="20">
        <v>24</v>
      </c>
      <c r="H28" s="20">
        <v>3</v>
      </c>
      <c r="I28" s="20">
        <v>9</v>
      </c>
      <c r="J28" s="20">
        <v>200</v>
      </c>
    </row>
    <row r="29" spans="1:10" ht="16.5" x14ac:dyDescent="0.2">
      <c r="A29" s="20">
        <v>25</v>
      </c>
      <c r="B29" s="20">
        <v>3</v>
      </c>
      <c r="C29" s="20">
        <v>9</v>
      </c>
      <c r="D29" s="20">
        <v>125</v>
      </c>
      <c r="G29" s="20">
        <v>25</v>
      </c>
      <c r="H29" s="20">
        <v>3</v>
      </c>
      <c r="I29" s="20">
        <v>10</v>
      </c>
      <c r="J29" s="20">
        <v>200</v>
      </c>
    </row>
    <row r="30" spans="1:10" ht="16.5" x14ac:dyDescent="0.2">
      <c r="A30" s="20">
        <v>26</v>
      </c>
      <c r="B30" s="20">
        <v>3</v>
      </c>
      <c r="C30" s="20">
        <v>10</v>
      </c>
      <c r="D30" s="20">
        <v>125</v>
      </c>
      <c r="G30" s="20">
        <v>26</v>
      </c>
      <c r="H30" s="20">
        <v>3</v>
      </c>
      <c r="I30" s="20">
        <v>11</v>
      </c>
      <c r="J30" s="20">
        <v>200</v>
      </c>
    </row>
    <row r="31" spans="1:10" ht="16.5" x14ac:dyDescent="0.2">
      <c r="A31" s="20">
        <v>27</v>
      </c>
      <c r="B31" s="20">
        <v>3</v>
      </c>
      <c r="C31" s="20">
        <v>11</v>
      </c>
      <c r="D31" s="20">
        <v>125</v>
      </c>
      <c r="G31" s="20">
        <v>27</v>
      </c>
      <c r="H31" s="20">
        <v>3</v>
      </c>
      <c r="I31" s="20">
        <v>12</v>
      </c>
      <c r="J31" s="20">
        <v>200</v>
      </c>
    </row>
    <row r="32" spans="1:10" ht="16.5" x14ac:dyDescent="0.2">
      <c r="A32" s="20">
        <v>28</v>
      </c>
      <c r="B32" s="20">
        <v>3</v>
      </c>
      <c r="C32" s="20">
        <v>12</v>
      </c>
      <c r="D32" s="20">
        <v>125</v>
      </c>
      <c r="G32" s="20">
        <v>28</v>
      </c>
      <c r="H32" s="20">
        <v>3</v>
      </c>
      <c r="I32" s="20">
        <v>13</v>
      </c>
      <c r="J32" s="20">
        <v>200</v>
      </c>
    </row>
    <row r="33" spans="1:10" ht="16.5" x14ac:dyDescent="0.2">
      <c r="A33" s="20">
        <v>29</v>
      </c>
      <c r="B33" s="20">
        <v>3</v>
      </c>
      <c r="C33" s="20">
        <v>13</v>
      </c>
      <c r="D33" s="20">
        <v>125</v>
      </c>
      <c r="G33" s="20">
        <v>29</v>
      </c>
      <c r="H33" s="20">
        <v>3</v>
      </c>
      <c r="I33" s="20">
        <v>14</v>
      </c>
      <c r="J33" s="20">
        <v>200</v>
      </c>
    </row>
    <row r="34" spans="1:10" ht="16.5" x14ac:dyDescent="0.2">
      <c r="A34" s="20">
        <v>30</v>
      </c>
      <c r="B34" s="20">
        <v>3</v>
      </c>
      <c r="C34" s="20">
        <v>14</v>
      </c>
      <c r="D34" s="20">
        <v>125</v>
      </c>
      <c r="G34" s="20">
        <v>30</v>
      </c>
      <c r="H34" s="20">
        <v>3</v>
      </c>
      <c r="I34" s="20">
        <v>15</v>
      </c>
      <c r="J34" s="20">
        <v>200</v>
      </c>
    </row>
    <row r="35" spans="1:10" ht="16.5" x14ac:dyDescent="0.2">
      <c r="A35" s="20">
        <v>31</v>
      </c>
      <c r="B35" s="20">
        <v>3</v>
      </c>
      <c r="C35" s="20">
        <v>15</v>
      </c>
      <c r="D35" s="20">
        <v>125</v>
      </c>
      <c r="G35" s="20">
        <v>31</v>
      </c>
      <c r="H35" s="20">
        <v>4</v>
      </c>
      <c r="I35" s="20">
        <v>1</v>
      </c>
      <c r="J35" s="20">
        <v>250</v>
      </c>
    </row>
    <row r="36" spans="1:10" ht="16.5" x14ac:dyDescent="0.2">
      <c r="A36" s="20">
        <v>32</v>
      </c>
      <c r="B36" s="20">
        <v>4</v>
      </c>
      <c r="C36" s="20">
        <v>1</v>
      </c>
      <c r="D36" s="20">
        <v>150</v>
      </c>
      <c r="G36" s="20">
        <v>32</v>
      </c>
      <c r="H36" s="20">
        <v>4</v>
      </c>
      <c r="I36" s="20">
        <v>2</v>
      </c>
      <c r="J36" s="20">
        <v>250</v>
      </c>
    </row>
    <row r="37" spans="1:10" ht="16.5" x14ac:dyDescent="0.2">
      <c r="A37" s="20">
        <v>33</v>
      </c>
      <c r="B37" s="20">
        <v>4</v>
      </c>
      <c r="C37" s="20">
        <v>2</v>
      </c>
      <c r="D37" s="20">
        <v>150</v>
      </c>
      <c r="G37" s="20">
        <v>33</v>
      </c>
      <c r="H37" s="20">
        <v>4</v>
      </c>
      <c r="I37" s="20">
        <v>3</v>
      </c>
      <c r="J37" s="20">
        <v>250</v>
      </c>
    </row>
    <row r="38" spans="1:10" ht="16.5" x14ac:dyDescent="0.2">
      <c r="A38" s="20">
        <v>34</v>
      </c>
      <c r="B38" s="20">
        <v>4</v>
      </c>
      <c r="C38" s="20">
        <v>3</v>
      </c>
      <c r="D38" s="20">
        <v>150</v>
      </c>
      <c r="G38" s="20">
        <v>34</v>
      </c>
      <c r="H38" s="20">
        <v>4</v>
      </c>
      <c r="I38" s="20">
        <v>4</v>
      </c>
      <c r="J38" s="20">
        <v>250</v>
      </c>
    </row>
    <row r="39" spans="1:10" ht="16.5" x14ac:dyDescent="0.2">
      <c r="A39" s="20">
        <v>35</v>
      </c>
      <c r="B39" s="20">
        <v>4</v>
      </c>
      <c r="C39" s="20">
        <v>4</v>
      </c>
      <c r="D39" s="20">
        <v>150</v>
      </c>
      <c r="G39" s="20">
        <v>35</v>
      </c>
      <c r="H39" s="20">
        <v>4</v>
      </c>
      <c r="I39" s="20">
        <v>5</v>
      </c>
      <c r="J39" s="20">
        <v>250</v>
      </c>
    </row>
    <row r="40" spans="1:10" ht="16.5" x14ac:dyDescent="0.2">
      <c r="A40" s="20">
        <v>36</v>
      </c>
      <c r="B40" s="20">
        <v>4</v>
      </c>
      <c r="C40" s="20">
        <v>5</v>
      </c>
      <c r="D40" s="20">
        <v>150</v>
      </c>
      <c r="G40" s="20">
        <v>36</v>
      </c>
      <c r="H40" s="20">
        <v>4</v>
      </c>
      <c r="I40" s="20">
        <v>6</v>
      </c>
      <c r="J40" s="20">
        <v>250</v>
      </c>
    </row>
    <row r="41" spans="1:10" ht="16.5" x14ac:dyDescent="0.2">
      <c r="A41" s="20">
        <v>37</v>
      </c>
      <c r="B41" s="20">
        <v>4</v>
      </c>
      <c r="C41" s="20">
        <v>6</v>
      </c>
      <c r="D41" s="20">
        <v>150</v>
      </c>
      <c r="G41" s="20">
        <v>37</v>
      </c>
      <c r="H41" s="20">
        <v>4</v>
      </c>
      <c r="I41" s="20">
        <v>7</v>
      </c>
      <c r="J41" s="20">
        <v>250</v>
      </c>
    </row>
    <row r="42" spans="1:10" ht="16.5" x14ac:dyDescent="0.2">
      <c r="A42" s="20">
        <v>38</v>
      </c>
      <c r="B42" s="20">
        <v>4</v>
      </c>
      <c r="C42" s="20">
        <v>7</v>
      </c>
      <c r="D42" s="20">
        <v>150</v>
      </c>
      <c r="G42" s="20">
        <v>38</v>
      </c>
      <c r="H42" s="20">
        <v>4</v>
      </c>
      <c r="I42" s="20">
        <v>8</v>
      </c>
      <c r="J42" s="20">
        <v>250</v>
      </c>
    </row>
    <row r="43" spans="1:10" ht="16.5" x14ac:dyDescent="0.2">
      <c r="A43" s="20">
        <v>39</v>
      </c>
      <c r="B43" s="20">
        <v>4</v>
      </c>
      <c r="C43" s="20">
        <v>8</v>
      </c>
      <c r="D43" s="20">
        <v>150</v>
      </c>
      <c r="G43" s="20">
        <v>39</v>
      </c>
      <c r="H43" s="20">
        <v>4</v>
      </c>
      <c r="I43" s="20">
        <v>9</v>
      </c>
      <c r="J43" s="20">
        <v>250</v>
      </c>
    </row>
    <row r="44" spans="1:10" ht="16.5" x14ac:dyDescent="0.2">
      <c r="A44" s="20">
        <v>40</v>
      </c>
      <c r="B44" s="20">
        <v>4</v>
      </c>
      <c r="C44" s="20">
        <v>9</v>
      </c>
      <c r="D44" s="20">
        <v>150</v>
      </c>
      <c r="G44" s="20">
        <v>40</v>
      </c>
      <c r="H44" s="20">
        <v>4</v>
      </c>
      <c r="I44" s="20">
        <v>10</v>
      </c>
      <c r="J44" s="20">
        <v>250</v>
      </c>
    </row>
    <row r="45" spans="1:10" ht="16.5" x14ac:dyDescent="0.2">
      <c r="A45" s="20">
        <v>41</v>
      </c>
      <c r="B45" s="20">
        <v>4</v>
      </c>
      <c r="C45" s="20">
        <v>10</v>
      </c>
      <c r="D45" s="20">
        <v>150</v>
      </c>
      <c r="G45" s="20">
        <v>41</v>
      </c>
      <c r="H45" s="20">
        <v>4</v>
      </c>
      <c r="I45" s="20">
        <v>11</v>
      </c>
      <c r="J45" s="20">
        <v>250</v>
      </c>
    </row>
    <row r="46" spans="1:10" ht="16.5" x14ac:dyDescent="0.2">
      <c r="A46" s="20">
        <v>42</v>
      </c>
      <c r="B46" s="20">
        <v>4</v>
      </c>
      <c r="C46" s="20">
        <v>11</v>
      </c>
      <c r="D46" s="20">
        <v>150</v>
      </c>
      <c r="G46" s="20">
        <v>42</v>
      </c>
      <c r="H46" s="20">
        <v>4</v>
      </c>
      <c r="I46" s="20">
        <v>12</v>
      </c>
      <c r="J46" s="20">
        <v>250</v>
      </c>
    </row>
    <row r="47" spans="1:10" ht="16.5" x14ac:dyDescent="0.2">
      <c r="A47" s="20">
        <v>43</v>
      </c>
      <c r="B47" s="20">
        <v>4</v>
      </c>
      <c r="C47" s="20">
        <v>12</v>
      </c>
      <c r="D47" s="20">
        <v>150</v>
      </c>
      <c r="G47" s="20">
        <v>43</v>
      </c>
      <c r="H47" s="20">
        <v>4</v>
      </c>
      <c r="I47" s="20">
        <v>13</v>
      </c>
      <c r="J47" s="20">
        <v>250</v>
      </c>
    </row>
    <row r="48" spans="1:10" ht="16.5" x14ac:dyDescent="0.2">
      <c r="A48" s="20">
        <v>44</v>
      </c>
      <c r="B48" s="20">
        <v>4</v>
      </c>
      <c r="C48" s="20">
        <v>13</v>
      </c>
      <c r="D48" s="20">
        <v>150</v>
      </c>
      <c r="G48" s="20">
        <v>44</v>
      </c>
      <c r="H48" s="20">
        <v>4</v>
      </c>
      <c r="I48" s="20">
        <v>14</v>
      </c>
      <c r="J48" s="20">
        <v>250</v>
      </c>
    </row>
    <row r="49" spans="1:10" ht="16.5" x14ac:dyDescent="0.2">
      <c r="A49" s="20">
        <v>45</v>
      </c>
      <c r="B49" s="20">
        <v>4</v>
      </c>
      <c r="C49" s="20">
        <v>14</v>
      </c>
      <c r="D49" s="20">
        <v>150</v>
      </c>
      <c r="G49" s="20">
        <v>45</v>
      </c>
      <c r="H49" s="20">
        <v>4</v>
      </c>
      <c r="I49" s="20">
        <v>15</v>
      </c>
      <c r="J49" s="20">
        <v>250</v>
      </c>
    </row>
    <row r="50" spans="1:10" ht="16.5" x14ac:dyDescent="0.2">
      <c r="A50" s="20">
        <v>46</v>
      </c>
      <c r="B50" s="20">
        <v>4</v>
      </c>
      <c r="C50" s="20">
        <v>15</v>
      </c>
      <c r="D50" s="20">
        <v>150</v>
      </c>
      <c r="G50" s="20">
        <v>46</v>
      </c>
      <c r="H50" s="20">
        <v>5</v>
      </c>
      <c r="I50" s="20">
        <v>1</v>
      </c>
      <c r="J50" s="20">
        <v>250</v>
      </c>
    </row>
    <row r="51" spans="1:10" ht="16.5" x14ac:dyDescent="0.2">
      <c r="A51" s="20">
        <v>47</v>
      </c>
      <c r="B51" s="20">
        <v>5</v>
      </c>
      <c r="C51" s="20">
        <v>1</v>
      </c>
      <c r="D51" s="20">
        <v>150</v>
      </c>
      <c r="G51" s="20">
        <v>47</v>
      </c>
      <c r="H51" s="20">
        <v>5</v>
      </c>
      <c r="I51" s="20">
        <v>2</v>
      </c>
      <c r="J51" s="20">
        <v>250</v>
      </c>
    </row>
    <row r="52" spans="1:10" ht="16.5" x14ac:dyDescent="0.2">
      <c r="A52" s="20">
        <v>48</v>
      </c>
      <c r="B52" s="20">
        <v>5</v>
      </c>
      <c r="C52" s="20">
        <v>2</v>
      </c>
      <c r="D52" s="20">
        <v>150</v>
      </c>
      <c r="G52" s="20">
        <v>48</v>
      </c>
      <c r="H52" s="20">
        <v>5</v>
      </c>
      <c r="I52" s="20">
        <v>3</v>
      </c>
      <c r="J52" s="20">
        <v>250</v>
      </c>
    </row>
    <row r="53" spans="1:10" ht="16.5" x14ac:dyDescent="0.2">
      <c r="A53" s="20">
        <v>49</v>
      </c>
      <c r="B53" s="20">
        <v>5</v>
      </c>
      <c r="C53" s="20">
        <v>3</v>
      </c>
      <c r="D53" s="20">
        <v>150</v>
      </c>
      <c r="G53" s="20">
        <v>49</v>
      </c>
      <c r="H53" s="20">
        <v>5</v>
      </c>
      <c r="I53" s="20">
        <v>4</v>
      </c>
      <c r="J53" s="20">
        <v>250</v>
      </c>
    </row>
    <row r="54" spans="1:10" ht="16.5" x14ac:dyDescent="0.2">
      <c r="A54" s="20">
        <v>50</v>
      </c>
      <c r="B54" s="20">
        <v>5</v>
      </c>
      <c r="C54" s="20">
        <v>4</v>
      </c>
      <c r="D54" s="20">
        <v>150</v>
      </c>
      <c r="G54" s="20">
        <v>50</v>
      </c>
      <c r="H54" s="20">
        <v>5</v>
      </c>
      <c r="I54" s="20">
        <v>5</v>
      </c>
      <c r="J54" s="20">
        <v>250</v>
      </c>
    </row>
    <row r="55" spans="1:10" ht="16.5" x14ac:dyDescent="0.2">
      <c r="A55" s="20">
        <v>51</v>
      </c>
      <c r="B55" s="20">
        <v>5</v>
      </c>
      <c r="C55" s="20">
        <v>5</v>
      </c>
      <c r="D55" s="20">
        <v>150</v>
      </c>
      <c r="G55" s="20">
        <v>51</v>
      </c>
      <c r="H55" s="20">
        <v>5</v>
      </c>
      <c r="I55" s="20">
        <v>6</v>
      </c>
      <c r="J55" s="20">
        <v>250</v>
      </c>
    </row>
    <row r="56" spans="1:10" ht="16.5" x14ac:dyDescent="0.2">
      <c r="A56" s="20">
        <v>52</v>
      </c>
      <c r="B56" s="20">
        <v>5</v>
      </c>
      <c r="C56" s="20">
        <v>6</v>
      </c>
      <c r="D56" s="20">
        <v>150</v>
      </c>
      <c r="G56" s="20">
        <v>52</v>
      </c>
      <c r="H56" s="20">
        <v>5</v>
      </c>
      <c r="I56" s="20">
        <v>7</v>
      </c>
      <c r="J56" s="20">
        <v>250</v>
      </c>
    </row>
    <row r="57" spans="1:10" ht="16.5" x14ac:dyDescent="0.2">
      <c r="A57" s="20">
        <v>53</v>
      </c>
      <c r="B57" s="20">
        <v>5</v>
      </c>
      <c r="C57" s="20">
        <v>7</v>
      </c>
      <c r="D57" s="20">
        <v>150</v>
      </c>
      <c r="G57" s="20">
        <v>53</v>
      </c>
      <c r="H57" s="20">
        <v>5</v>
      </c>
      <c r="I57" s="20">
        <v>8</v>
      </c>
      <c r="J57" s="20">
        <v>250</v>
      </c>
    </row>
    <row r="58" spans="1:10" ht="16.5" x14ac:dyDescent="0.2">
      <c r="A58" s="20">
        <v>54</v>
      </c>
      <c r="B58" s="20">
        <v>5</v>
      </c>
      <c r="C58" s="20">
        <v>8</v>
      </c>
      <c r="D58" s="20">
        <v>150</v>
      </c>
      <c r="G58" s="20">
        <v>54</v>
      </c>
      <c r="H58" s="20">
        <v>5</v>
      </c>
      <c r="I58" s="20">
        <v>9</v>
      </c>
      <c r="J58" s="20">
        <v>250</v>
      </c>
    </row>
    <row r="59" spans="1:10" ht="16.5" x14ac:dyDescent="0.2">
      <c r="A59" s="20">
        <v>55</v>
      </c>
      <c r="B59" s="20">
        <v>5</v>
      </c>
      <c r="C59" s="20">
        <v>9</v>
      </c>
      <c r="D59" s="20">
        <v>150</v>
      </c>
      <c r="G59" s="20">
        <v>55</v>
      </c>
      <c r="H59" s="20">
        <v>5</v>
      </c>
      <c r="I59" s="20">
        <v>10</v>
      </c>
      <c r="J59" s="20">
        <v>250</v>
      </c>
    </row>
    <row r="60" spans="1:10" ht="16.5" x14ac:dyDescent="0.2">
      <c r="A60" s="20">
        <v>56</v>
      </c>
      <c r="B60" s="20">
        <v>5</v>
      </c>
      <c r="C60" s="20">
        <v>10</v>
      </c>
      <c r="D60" s="20">
        <v>150</v>
      </c>
      <c r="G60" s="20">
        <v>56</v>
      </c>
      <c r="H60" s="20">
        <v>5</v>
      </c>
      <c r="I60" s="20">
        <v>11</v>
      </c>
      <c r="J60" s="20">
        <v>250</v>
      </c>
    </row>
    <row r="61" spans="1:10" ht="16.5" x14ac:dyDescent="0.2">
      <c r="A61" s="20">
        <v>57</v>
      </c>
      <c r="B61" s="20">
        <v>5</v>
      </c>
      <c r="C61" s="20">
        <v>11</v>
      </c>
      <c r="D61" s="20">
        <v>150</v>
      </c>
      <c r="G61" s="20">
        <v>57</v>
      </c>
      <c r="H61" s="20">
        <v>5</v>
      </c>
      <c r="I61" s="20">
        <v>12</v>
      </c>
      <c r="J61" s="20">
        <v>250</v>
      </c>
    </row>
    <row r="62" spans="1:10" ht="16.5" x14ac:dyDescent="0.2">
      <c r="A62" s="20">
        <v>58</v>
      </c>
      <c r="B62" s="20">
        <v>5</v>
      </c>
      <c r="C62" s="20">
        <v>12</v>
      </c>
      <c r="D62" s="20">
        <v>150</v>
      </c>
      <c r="G62" s="20">
        <v>58</v>
      </c>
      <c r="H62" s="20">
        <v>5</v>
      </c>
      <c r="I62" s="20">
        <v>13</v>
      </c>
      <c r="J62" s="20">
        <v>250</v>
      </c>
    </row>
    <row r="63" spans="1:10" ht="16.5" x14ac:dyDescent="0.2">
      <c r="A63" s="20">
        <v>59</v>
      </c>
      <c r="B63" s="20">
        <v>5</v>
      </c>
      <c r="C63" s="20">
        <v>13</v>
      </c>
      <c r="D63" s="20">
        <v>150</v>
      </c>
      <c r="G63" s="20">
        <v>59</v>
      </c>
      <c r="H63" s="20">
        <v>5</v>
      </c>
      <c r="I63" s="20">
        <v>14</v>
      </c>
      <c r="J63" s="20">
        <v>250</v>
      </c>
    </row>
    <row r="64" spans="1:10" ht="16.5" x14ac:dyDescent="0.2">
      <c r="A64" s="20">
        <v>60</v>
      </c>
      <c r="B64" s="20">
        <v>5</v>
      </c>
      <c r="C64" s="20">
        <v>14</v>
      </c>
      <c r="D64" s="20">
        <v>150</v>
      </c>
      <c r="G64" s="20">
        <v>60</v>
      </c>
      <c r="H64" s="20">
        <v>5</v>
      </c>
      <c r="I64" s="20">
        <v>15</v>
      </c>
      <c r="J64" s="20">
        <v>250</v>
      </c>
    </row>
    <row r="65" spans="1:10" ht="16.5" x14ac:dyDescent="0.2">
      <c r="A65" s="20">
        <v>61</v>
      </c>
      <c r="B65" s="20">
        <v>5</v>
      </c>
      <c r="C65" s="20">
        <v>15</v>
      </c>
      <c r="D65" s="20">
        <v>150</v>
      </c>
      <c r="G65" s="20">
        <v>61</v>
      </c>
      <c r="H65" s="20">
        <v>6</v>
      </c>
      <c r="I65" s="20">
        <v>1</v>
      </c>
      <c r="J65" s="20">
        <v>250</v>
      </c>
    </row>
    <row r="66" spans="1:10" ht="16.5" x14ac:dyDescent="0.2">
      <c r="A66" s="20">
        <v>62</v>
      </c>
      <c r="B66" s="20">
        <v>6</v>
      </c>
      <c r="C66" s="20">
        <v>1</v>
      </c>
      <c r="D66" s="20">
        <v>150</v>
      </c>
      <c r="G66" s="20">
        <v>62</v>
      </c>
      <c r="H66" s="20">
        <v>6</v>
      </c>
      <c r="I66" s="20">
        <v>2</v>
      </c>
      <c r="J66" s="20">
        <v>250</v>
      </c>
    </row>
    <row r="67" spans="1:10" ht="16.5" x14ac:dyDescent="0.2">
      <c r="A67" s="20">
        <v>63</v>
      </c>
      <c r="B67" s="20">
        <v>6</v>
      </c>
      <c r="C67" s="20">
        <v>2</v>
      </c>
      <c r="D67" s="20">
        <v>150</v>
      </c>
      <c r="G67" s="20">
        <v>63</v>
      </c>
      <c r="H67" s="20">
        <v>6</v>
      </c>
      <c r="I67" s="20">
        <v>3</v>
      </c>
      <c r="J67" s="20">
        <v>250</v>
      </c>
    </row>
    <row r="68" spans="1:10" ht="16.5" x14ac:dyDescent="0.2">
      <c r="A68" s="20">
        <v>64</v>
      </c>
      <c r="B68" s="20">
        <v>6</v>
      </c>
      <c r="C68" s="20">
        <v>3</v>
      </c>
      <c r="D68" s="20">
        <v>150</v>
      </c>
      <c r="G68" s="20">
        <v>64</v>
      </c>
      <c r="H68" s="20">
        <v>6</v>
      </c>
      <c r="I68" s="20">
        <v>4</v>
      </c>
      <c r="J68" s="20">
        <v>250</v>
      </c>
    </row>
    <row r="69" spans="1:10" ht="16.5" x14ac:dyDescent="0.2">
      <c r="A69" s="20">
        <v>65</v>
      </c>
      <c r="B69" s="20">
        <v>6</v>
      </c>
      <c r="C69" s="20">
        <v>4</v>
      </c>
      <c r="D69" s="20">
        <v>150</v>
      </c>
      <c r="G69" s="20">
        <v>65</v>
      </c>
      <c r="H69" s="20">
        <v>6</v>
      </c>
      <c r="I69" s="20">
        <v>5</v>
      </c>
      <c r="J69" s="20">
        <v>250</v>
      </c>
    </row>
    <row r="70" spans="1:10" ht="16.5" x14ac:dyDescent="0.2">
      <c r="A70" s="20">
        <v>66</v>
      </c>
      <c r="B70" s="20">
        <v>6</v>
      </c>
      <c r="C70" s="20">
        <v>5</v>
      </c>
      <c r="D70" s="20">
        <v>150</v>
      </c>
      <c r="G70" s="20">
        <v>66</v>
      </c>
      <c r="H70" s="20">
        <v>6</v>
      </c>
      <c r="I70" s="20">
        <v>6</v>
      </c>
      <c r="J70" s="20">
        <v>250</v>
      </c>
    </row>
    <row r="71" spans="1:10" ht="16.5" x14ac:dyDescent="0.2">
      <c r="A71" s="20">
        <v>67</v>
      </c>
      <c r="B71" s="20">
        <v>6</v>
      </c>
      <c r="C71" s="20">
        <v>6</v>
      </c>
      <c r="D71" s="20">
        <v>150</v>
      </c>
      <c r="G71" s="20">
        <v>67</v>
      </c>
      <c r="H71" s="20">
        <v>6</v>
      </c>
      <c r="I71" s="20">
        <v>7</v>
      </c>
      <c r="J71" s="20">
        <v>250</v>
      </c>
    </row>
    <row r="72" spans="1:10" ht="16.5" x14ac:dyDescent="0.2">
      <c r="A72" s="20">
        <v>68</v>
      </c>
      <c r="B72" s="20">
        <v>6</v>
      </c>
      <c r="C72" s="20">
        <v>7</v>
      </c>
      <c r="D72" s="20">
        <v>150</v>
      </c>
      <c r="G72" s="20">
        <v>68</v>
      </c>
      <c r="H72" s="20">
        <v>6</v>
      </c>
      <c r="I72" s="20">
        <v>8</v>
      </c>
      <c r="J72" s="20">
        <v>250</v>
      </c>
    </row>
    <row r="73" spans="1:10" ht="16.5" x14ac:dyDescent="0.2">
      <c r="A73" s="20">
        <v>69</v>
      </c>
      <c r="B73" s="20">
        <v>6</v>
      </c>
      <c r="C73" s="20">
        <v>8</v>
      </c>
      <c r="D73" s="20">
        <v>150</v>
      </c>
      <c r="G73" s="20">
        <v>69</v>
      </c>
      <c r="H73" s="20">
        <v>6</v>
      </c>
      <c r="I73" s="20">
        <v>9</v>
      </c>
      <c r="J73" s="20">
        <v>250</v>
      </c>
    </row>
    <row r="74" spans="1:10" ht="16.5" x14ac:dyDescent="0.2">
      <c r="A74" s="20">
        <v>70</v>
      </c>
      <c r="B74" s="20">
        <v>6</v>
      </c>
      <c r="C74" s="20">
        <v>9</v>
      </c>
      <c r="D74" s="20">
        <v>150</v>
      </c>
      <c r="G74" s="20">
        <v>70</v>
      </c>
      <c r="H74" s="20">
        <v>6</v>
      </c>
      <c r="I74" s="20">
        <v>10</v>
      </c>
      <c r="J74" s="20">
        <v>250</v>
      </c>
    </row>
    <row r="75" spans="1:10" ht="16.5" x14ac:dyDescent="0.2">
      <c r="A75" s="20">
        <v>71</v>
      </c>
      <c r="B75" s="20">
        <v>6</v>
      </c>
      <c r="C75" s="20">
        <v>10</v>
      </c>
      <c r="D75" s="20">
        <v>150</v>
      </c>
      <c r="G75" s="20">
        <v>71</v>
      </c>
      <c r="H75" s="20">
        <v>6</v>
      </c>
      <c r="I75" s="20">
        <v>11</v>
      </c>
      <c r="J75" s="20">
        <v>250</v>
      </c>
    </row>
    <row r="76" spans="1:10" ht="16.5" x14ac:dyDescent="0.2">
      <c r="A76" s="20">
        <v>72</v>
      </c>
      <c r="B76" s="20">
        <v>6</v>
      </c>
      <c r="C76" s="20">
        <v>11</v>
      </c>
      <c r="D76" s="20">
        <v>150</v>
      </c>
      <c r="G76" s="20">
        <v>72</v>
      </c>
      <c r="H76" s="20">
        <v>6</v>
      </c>
      <c r="I76" s="20">
        <v>12</v>
      </c>
      <c r="J76" s="20">
        <v>250</v>
      </c>
    </row>
    <row r="77" spans="1:10" ht="16.5" x14ac:dyDescent="0.2">
      <c r="A77" s="20">
        <v>73</v>
      </c>
      <c r="B77" s="20">
        <v>6</v>
      </c>
      <c r="C77" s="20">
        <v>12</v>
      </c>
      <c r="D77" s="20">
        <v>150</v>
      </c>
      <c r="G77" s="20">
        <v>73</v>
      </c>
      <c r="H77" s="20">
        <v>6</v>
      </c>
      <c r="I77" s="20">
        <v>13</v>
      </c>
      <c r="J77" s="20">
        <v>250</v>
      </c>
    </row>
    <row r="78" spans="1:10" ht="16.5" x14ac:dyDescent="0.2">
      <c r="A78" s="20">
        <v>74</v>
      </c>
      <c r="B78" s="20">
        <v>6</v>
      </c>
      <c r="C78" s="20">
        <v>13</v>
      </c>
      <c r="D78" s="20">
        <v>150</v>
      </c>
      <c r="G78" s="20">
        <v>74</v>
      </c>
      <c r="H78" s="20">
        <v>6</v>
      </c>
      <c r="I78" s="20">
        <v>14</v>
      </c>
      <c r="J78" s="20">
        <v>250</v>
      </c>
    </row>
    <row r="79" spans="1:10" ht="16.5" x14ac:dyDescent="0.2">
      <c r="A79" s="20">
        <v>75</v>
      </c>
      <c r="B79" s="20">
        <v>6</v>
      </c>
      <c r="C79" s="20">
        <v>14</v>
      </c>
      <c r="D79" s="20">
        <v>150</v>
      </c>
      <c r="G79" s="20">
        <v>75</v>
      </c>
      <c r="H79" s="20">
        <v>6</v>
      </c>
      <c r="I79" s="20">
        <v>15</v>
      </c>
      <c r="J79" s="20">
        <v>250</v>
      </c>
    </row>
    <row r="80" spans="1:10" ht="16.5" x14ac:dyDescent="0.2">
      <c r="A80" s="20">
        <v>76</v>
      </c>
      <c r="B80" s="20">
        <v>6</v>
      </c>
      <c r="C80" s="20">
        <v>15</v>
      </c>
      <c r="D80" s="20">
        <v>150</v>
      </c>
      <c r="G80" s="20">
        <v>76</v>
      </c>
      <c r="H80" s="20">
        <v>7</v>
      </c>
      <c r="I80" s="20">
        <v>1</v>
      </c>
      <c r="J80" s="20">
        <v>250</v>
      </c>
    </row>
    <row r="81" spans="1:10" ht="16.5" x14ac:dyDescent="0.2">
      <c r="A81" s="20">
        <v>77</v>
      </c>
      <c r="B81" s="20">
        <v>7</v>
      </c>
      <c r="C81" s="20">
        <v>1</v>
      </c>
      <c r="D81" s="20">
        <v>150</v>
      </c>
      <c r="G81" s="20">
        <v>77</v>
      </c>
      <c r="H81" s="20">
        <v>7</v>
      </c>
      <c r="I81" s="20">
        <v>2</v>
      </c>
      <c r="J81" s="20">
        <v>250</v>
      </c>
    </row>
    <row r="82" spans="1:10" ht="16.5" x14ac:dyDescent="0.2">
      <c r="A82" s="20">
        <v>78</v>
      </c>
      <c r="B82" s="20">
        <v>7</v>
      </c>
      <c r="C82" s="20">
        <v>2</v>
      </c>
      <c r="D82" s="20">
        <v>150</v>
      </c>
      <c r="G82" s="20">
        <v>78</v>
      </c>
      <c r="H82" s="20">
        <v>7</v>
      </c>
      <c r="I82" s="20">
        <v>3</v>
      </c>
      <c r="J82" s="20">
        <v>250</v>
      </c>
    </row>
    <row r="83" spans="1:10" ht="16.5" x14ac:dyDescent="0.2">
      <c r="A83" s="20">
        <v>79</v>
      </c>
      <c r="B83" s="20">
        <v>7</v>
      </c>
      <c r="C83" s="20">
        <v>3</v>
      </c>
      <c r="D83" s="20">
        <v>150</v>
      </c>
      <c r="G83" s="20">
        <v>79</v>
      </c>
      <c r="H83" s="20">
        <v>7</v>
      </c>
      <c r="I83" s="20">
        <v>4</v>
      </c>
      <c r="J83" s="20">
        <v>250</v>
      </c>
    </row>
    <row r="84" spans="1:10" ht="16.5" x14ac:dyDescent="0.2">
      <c r="A84" s="20">
        <v>80</v>
      </c>
      <c r="B84" s="20">
        <v>7</v>
      </c>
      <c r="C84" s="20">
        <v>4</v>
      </c>
      <c r="D84" s="20">
        <v>150</v>
      </c>
      <c r="G84" s="20">
        <v>80</v>
      </c>
      <c r="H84" s="20">
        <v>7</v>
      </c>
      <c r="I84" s="20">
        <v>5</v>
      </c>
      <c r="J84" s="20">
        <v>250</v>
      </c>
    </row>
    <row r="85" spans="1:10" ht="16.5" x14ac:dyDescent="0.2">
      <c r="A85" s="20">
        <v>81</v>
      </c>
      <c r="B85" s="20">
        <v>7</v>
      </c>
      <c r="C85" s="20">
        <v>5</v>
      </c>
      <c r="D85" s="20">
        <v>150</v>
      </c>
      <c r="G85" s="20">
        <v>81</v>
      </c>
      <c r="H85" s="20">
        <v>7</v>
      </c>
      <c r="I85" s="20">
        <v>6</v>
      </c>
      <c r="J85" s="20">
        <v>250</v>
      </c>
    </row>
    <row r="86" spans="1:10" ht="16.5" x14ac:dyDescent="0.2">
      <c r="A86" s="20">
        <v>82</v>
      </c>
      <c r="B86" s="20">
        <v>7</v>
      </c>
      <c r="C86" s="20">
        <v>6</v>
      </c>
      <c r="D86" s="20">
        <v>150</v>
      </c>
      <c r="G86" s="20">
        <v>82</v>
      </c>
      <c r="H86" s="20">
        <v>7</v>
      </c>
      <c r="I86" s="20">
        <v>7</v>
      </c>
      <c r="J86" s="20">
        <v>250</v>
      </c>
    </row>
    <row r="87" spans="1:10" ht="16.5" x14ac:dyDescent="0.2">
      <c r="A87" s="20">
        <v>83</v>
      </c>
      <c r="B87" s="20">
        <v>7</v>
      </c>
      <c r="C87" s="20">
        <v>7</v>
      </c>
      <c r="D87" s="20">
        <v>150</v>
      </c>
      <c r="G87" s="20">
        <v>83</v>
      </c>
      <c r="H87" s="20">
        <v>7</v>
      </c>
      <c r="I87" s="20">
        <v>8</v>
      </c>
      <c r="J87" s="20">
        <v>250</v>
      </c>
    </row>
    <row r="88" spans="1:10" ht="16.5" x14ac:dyDescent="0.2">
      <c r="A88" s="20">
        <v>84</v>
      </c>
      <c r="B88" s="20">
        <v>7</v>
      </c>
      <c r="C88" s="20">
        <v>8</v>
      </c>
      <c r="D88" s="20">
        <v>150</v>
      </c>
      <c r="G88" s="20">
        <v>84</v>
      </c>
      <c r="H88" s="20">
        <v>7</v>
      </c>
      <c r="I88" s="20">
        <v>9</v>
      </c>
      <c r="J88" s="20">
        <v>250</v>
      </c>
    </row>
    <row r="89" spans="1:10" ht="16.5" x14ac:dyDescent="0.2">
      <c r="A89" s="20">
        <v>85</v>
      </c>
      <c r="B89" s="20">
        <v>7</v>
      </c>
      <c r="C89" s="20">
        <v>9</v>
      </c>
      <c r="D89" s="20">
        <v>150</v>
      </c>
      <c r="G89" s="20">
        <v>85</v>
      </c>
      <c r="H89" s="20">
        <v>7</v>
      </c>
      <c r="I89" s="20">
        <v>10</v>
      </c>
      <c r="J89" s="20">
        <v>250</v>
      </c>
    </row>
    <row r="90" spans="1:10" ht="16.5" x14ac:dyDescent="0.2">
      <c r="A90" s="20">
        <v>86</v>
      </c>
      <c r="B90" s="20">
        <v>7</v>
      </c>
      <c r="C90" s="20">
        <v>10</v>
      </c>
      <c r="D90" s="20">
        <v>150</v>
      </c>
      <c r="G90" s="20">
        <v>86</v>
      </c>
      <c r="H90" s="20">
        <v>7</v>
      </c>
      <c r="I90" s="20">
        <v>11</v>
      </c>
      <c r="J90" s="20">
        <v>250</v>
      </c>
    </row>
    <row r="91" spans="1:10" ht="16.5" x14ac:dyDescent="0.2">
      <c r="A91" s="20">
        <v>87</v>
      </c>
      <c r="B91" s="20">
        <v>7</v>
      </c>
      <c r="C91" s="20">
        <v>11</v>
      </c>
      <c r="D91" s="20">
        <v>150</v>
      </c>
      <c r="G91" s="20">
        <v>87</v>
      </c>
      <c r="H91" s="20">
        <v>7</v>
      </c>
      <c r="I91" s="20">
        <v>12</v>
      </c>
      <c r="J91" s="20">
        <v>250</v>
      </c>
    </row>
    <row r="92" spans="1:10" ht="16.5" x14ac:dyDescent="0.2">
      <c r="A92" s="20">
        <v>88</v>
      </c>
      <c r="B92" s="20">
        <v>7</v>
      </c>
      <c r="C92" s="20">
        <v>12</v>
      </c>
      <c r="D92" s="20">
        <v>150</v>
      </c>
      <c r="G92" s="20">
        <v>88</v>
      </c>
      <c r="H92" s="20">
        <v>7</v>
      </c>
      <c r="I92" s="20">
        <v>13</v>
      </c>
      <c r="J92" s="20">
        <v>250</v>
      </c>
    </row>
    <row r="93" spans="1:10" ht="16.5" x14ac:dyDescent="0.2">
      <c r="A93" s="20">
        <v>89</v>
      </c>
      <c r="B93" s="20">
        <v>7</v>
      </c>
      <c r="C93" s="20">
        <v>13</v>
      </c>
      <c r="D93" s="20">
        <v>150</v>
      </c>
      <c r="G93" s="20">
        <v>89</v>
      </c>
      <c r="H93" s="20">
        <v>7</v>
      </c>
      <c r="I93" s="20">
        <v>14</v>
      </c>
      <c r="J93" s="20">
        <v>250</v>
      </c>
    </row>
    <row r="94" spans="1:10" ht="16.5" x14ac:dyDescent="0.2">
      <c r="A94" s="20">
        <v>90</v>
      </c>
      <c r="B94" s="20">
        <v>7</v>
      </c>
      <c r="C94" s="20">
        <v>14</v>
      </c>
      <c r="D94" s="20">
        <v>150</v>
      </c>
      <c r="G94" s="20">
        <v>90</v>
      </c>
      <c r="H94" s="20">
        <v>7</v>
      </c>
      <c r="I94" s="20">
        <v>15</v>
      </c>
      <c r="J94" s="20">
        <v>250</v>
      </c>
    </row>
    <row r="95" spans="1:10" ht="16.5" x14ac:dyDescent="0.2">
      <c r="A95" s="20">
        <v>91</v>
      </c>
      <c r="B95" s="20">
        <v>7</v>
      </c>
      <c r="C95" s="20">
        <v>15</v>
      </c>
      <c r="D95" s="20">
        <v>150</v>
      </c>
      <c r="G95" s="20">
        <v>91</v>
      </c>
      <c r="H95" s="20">
        <v>8</v>
      </c>
      <c r="I95" s="20">
        <v>1</v>
      </c>
      <c r="J95" s="20">
        <v>250</v>
      </c>
    </row>
    <row r="96" spans="1:10" ht="16.5" x14ac:dyDescent="0.2">
      <c r="A96" s="20">
        <v>92</v>
      </c>
      <c r="B96" s="20">
        <v>8</v>
      </c>
      <c r="C96" s="20">
        <v>1</v>
      </c>
      <c r="D96" s="20">
        <v>150</v>
      </c>
      <c r="G96" s="20">
        <v>92</v>
      </c>
      <c r="H96" s="20">
        <v>8</v>
      </c>
      <c r="I96" s="20">
        <v>2</v>
      </c>
      <c r="J96" s="20">
        <v>250</v>
      </c>
    </row>
    <row r="97" spans="1:10" ht="16.5" x14ac:dyDescent="0.2">
      <c r="A97" s="20">
        <v>93</v>
      </c>
      <c r="B97" s="20">
        <v>8</v>
      </c>
      <c r="C97" s="20">
        <v>2</v>
      </c>
      <c r="D97" s="20">
        <v>150</v>
      </c>
      <c r="G97" s="20">
        <v>93</v>
      </c>
      <c r="H97" s="20">
        <v>8</v>
      </c>
      <c r="I97" s="20">
        <v>3</v>
      </c>
      <c r="J97" s="20">
        <v>250</v>
      </c>
    </row>
    <row r="98" spans="1:10" ht="16.5" x14ac:dyDescent="0.2">
      <c r="A98" s="20">
        <v>94</v>
      </c>
      <c r="B98" s="20">
        <v>8</v>
      </c>
      <c r="C98" s="20">
        <v>3</v>
      </c>
      <c r="D98" s="20">
        <v>150</v>
      </c>
      <c r="G98" s="20">
        <v>94</v>
      </c>
      <c r="H98" s="20">
        <v>8</v>
      </c>
      <c r="I98" s="20">
        <v>4</v>
      </c>
      <c r="J98" s="20">
        <v>250</v>
      </c>
    </row>
    <row r="99" spans="1:10" ht="16.5" x14ac:dyDescent="0.2">
      <c r="A99" s="20">
        <v>95</v>
      </c>
      <c r="B99" s="20">
        <v>8</v>
      </c>
      <c r="C99" s="20">
        <v>4</v>
      </c>
      <c r="D99" s="20">
        <v>150</v>
      </c>
      <c r="G99" s="20">
        <v>95</v>
      </c>
      <c r="H99" s="20">
        <v>8</v>
      </c>
      <c r="I99" s="20">
        <v>5</v>
      </c>
      <c r="J99" s="20">
        <v>250</v>
      </c>
    </row>
    <row r="100" spans="1:10" ht="16.5" x14ac:dyDescent="0.2">
      <c r="A100" s="20">
        <v>96</v>
      </c>
      <c r="B100" s="20">
        <v>8</v>
      </c>
      <c r="C100" s="20">
        <v>5</v>
      </c>
      <c r="D100" s="20">
        <v>150</v>
      </c>
      <c r="G100" s="20">
        <v>96</v>
      </c>
      <c r="H100" s="20">
        <v>8</v>
      </c>
      <c r="I100" s="20">
        <v>6</v>
      </c>
      <c r="J100" s="20">
        <v>250</v>
      </c>
    </row>
    <row r="101" spans="1:10" ht="16.5" x14ac:dyDescent="0.2">
      <c r="A101" s="20">
        <v>97</v>
      </c>
      <c r="B101" s="20">
        <v>8</v>
      </c>
      <c r="C101" s="20">
        <v>6</v>
      </c>
      <c r="D101" s="20">
        <v>150</v>
      </c>
      <c r="G101" s="20">
        <v>97</v>
      </c>
      <c r="H101" s="20">
        <v>8</v>
      </c>
      <c r="I101" s="20">
        <v>7</v>
      </c>
      <c r="J101" s="20">
        <v>250</v>
      </c>
    </row>
    <row r="102" spans="1:10" ht="16.5" x14ac:dyDescent="0.2">
      <c r="A102" s="20">
        <v>98</v>
      </c>
      <c r="B102" s="20">
        <v>8</v>
      </c>
      <c r="C102" s="20">
        <v>7</v>
      </c>
      <c r="D102" s="20">
        <v>150</v>
      </c>
      <c r="G102" s="20">
        <v>98</v>
      </c>
      <c r="H102" s="20">
        <v>8</v>
      </c>
      <c r="I102" s="20">
        <v>8</v>
      </c>
      <c r="J102" s="20">
        <v>250</v>
      </c>
    </row>
    <row r="103" spans="1:10" ht="16.5" x14ac:dyDescent="0.2">
      <c r="A103" s="20">
        <v>99</v>
      </c>
      <c r="B103" s="20">
        <v>8</v>
      </c>
      <c r="C103" s="20">
        <v>8</v>
      </c>
      <c r="D103" s="20">
        <v>150</v>
      </c>
      <c r="G103" s="20">
        <v>99</v>
      </c>
      <c r="H103" s="20">
        <v>8</v>
      </c>
      <c r="I103" s="20">
        <v>9</v>
      </c>
      <c r="J103" s="20">
        <v>250</v>
      </c>
    </row>
    <row r="104" spans="1:10" ht="16.5" x14ac:dyDescent="0.2">
      <c r="A104" s="20">
        <v>100</v>
      </c>
      <c r="B104" s="20">
        <v>8</v>
      </c>
      <c r="C104" s="20">
        <v>9</v>
      </c>
      <c r="D104" s="20">
        <v>150</v>
      </c>
      <c r="G104" s="20">
        <v>100</v>
      </c>
      <c r="H104" s="20">
        <v>8</v>
      </c>
      <c r="I104" s="20">
        <v>10</v>
      </c>
      <c r="J104" s="20">
        <v>250</v>
      </c>
    </row>
    <row r="105" spans="1:10" ht="16.5" x14ac:dyDescent="0.2">
      <c r="A105" s="20">
        <v>101</v>
      </c>
      <c r="B105" s="20">
        <v>8</v>
      </c>
      <c r="C105" s="20">
        <v>10</v>
      </c>
      <c r="D105" s="20">
        <v>150</v>
      </c>
      <c r="G105" s="20">
        <v>101</v>
      </c>
      <c r="H105" s="20">
        <v>8</v>
      </c>
      <c r="I105" s="20">
        <v>11</v>
      </c>
      <c r="J105" s="20">
        <v>250</v>
      </c>
    </row>
    <row r="106" spans="1:10" ht="16.5" x14ac:dyDescent="0.2">
      <c r="A106" s="20">
        <v>102</v>
      </c>
      <c r="B106" s="20">
        <v>8</v>
      </c>
      <c r="C106" s="20">
        <v>11</v>
      </c>
      <c r="D106" s="20">
        <v>150</v>
      </c>
      <c r="G106" s="20">
        <v>102</v>
      </c>
      <c r="H106" s="20">
        <v>8</v>
      </c>
      <c r="I106" s="20">
        <v>12</v>
      </c>
      <c r="J106" s="20">
        <v>250</v>
      </c>
    </row>
    <row r="107" spans="1:10" ht="16.5" x14ac:dyDescent="0.2">
      <c r="A107" s="20">
        <v>103</v>
      </c>
      <c r="B107" s="20">
        <v>8</v>
      </c>
      <c r="C107" s="20">
        <v>12</v>
      </c>
      <c r="D107" s="20">
        <v>150</v>
      </c>
      <c r="G107" s="20">
        <v>103</v>
      </c>
      <c r="H107" s="20">
        <v>8</v>
      </c>
      <c r="I107" s="20">
        <v>13</v>
      </c>
      <c r="J107" s="20">
        <v>250</v>
      </c>
    </row>
    <row r="108" spans="1:10" ht="16.5" x14ac:dyDescent="0.2">
      <c r="A108" s="20">
        <v>104</v>
      </c>
      <c r="B108" s="20">
        <v>8</v>
      </c>
      <c r="C108" s="20">
        <v>13</v>
      </c>
      <c r="D108" s="20">
        <v>150</v>
      </c>
      <c r="G108" s="20">
        <v>104</v>
      </c>
      <c r="H108" s="20">
        <v>8</v>
      </c>
      <c r="I108" s="20">
        <v>14</v>
      </c>
      <c r="J108" s="20">
        <v>250</v>
      </c>
    </row>
    <row r="109" spans="1:10" ht="16.5" x14ac:dyDescent="0.2">
      <c r="A109" s="20">
        <v>105</v>
      </c>
      <c r="B109" s="20">
        <v>8</v>
      </c>
      <c r="C109" s="20">
        <v>14</v>
      </c>
      <c r="D109" s="20">
        <v>150</v>
      </c>
      <c r="G109" s="20">
        <v>105</v>
      </c>
      <c r="H109" s="20">
        <v>8</v>
      </c>
      <c r="I109" s="20">
        <v>15</v>
      </c>
      <c r="J109" s="20">
        <v>250</v>
      </c>
    </row>
    <row r="110" spans="1:10" ht="16.5" x14ac:dyDescent="0.2">
      <c r="A110" s="20">
        <v>106</v>
      </c>
      <c r="B110" s="20">
        <v>8</v>
      </c>
      <c r="C110" s="20">
        <v>15</v>
      </c>
      <c r="D110" s="20">
        <v>150</v>
      </c>
      <c r="G110" s="20">
        <v>106</v>
      </c>
      <c r="H110" s="20">
        <v>9</v>
      </c>
      <c r="I110" s="20">
        <v>1</v>
      </c>
      <c r="J110" s="20">
        <v>250</v>
      </c>
    </row>
    <row r="111" spans="1:10" ht="16.5" x14ac:dyDescent="0.2">
      <c r="A111" s="20">
        <v>107</v>
      </c>
      <c r="B111" s="20">
        <v>9</v>
      </c>
      <c r="C111" s="20">
        <v>1</v>
      </c>
      <c r="D111" s="20">
        <v>150</v>
      </c>
      <c r="G111" s="20">
        <v>107</v>
      </c>
      <c r="H111" s="20">
        <v>9</v>
      </c>
      <c r="I111" s="20">
        <v>2</v>
      </c>
      <c r="J111" s="20">
        <v>250</v>
      </c>
    </row>
    <row r="112" spans="1:10" ht="16.5" x14ac:dyDescent="0.2">
      <c r="A112" s="20">
        <v>108</v>
      </c>
      <c r="B112" s="20">
        <v>9</v>
      </c>
      <c r="C112" s="20">
        <v>2</v>
      </c>
      <c r="D112" s="20">
        <v>150</v>
      </c>
      <c r="G112" s="20">
        <v>108</v>
      </c>
      <c r="H112" s="20">
        <v>9</v>
      </c>
      <c r="I112" s="20">
        <v>3</v>
      </c>
      <c r="J112" s="20">
        <v>250</v>
      </c>
    </row>
    <row r="113" spans="1:10" ht="16.5" x14ac:dyDescent="0.2">
      <c r="A113" s="20">
        <v>109</v>
      </c>
      <c r="B113" s="20">
        <v>9</v>
      </c>
      <c r="C113" s="20">
        <v>3</v>
      </c>
      <c r="D113" s="20">
        <v>150</v>
      </c>
      <c r="G113" s="20">
        <v>109</v>
      </c>
      <c r="H113" s="20">
        <v>9</v>
      </c>
      <c r="I113" s="20">
        <v>4</v>
      </c>
      <c r="J113" s="20">
        <v>250</v>
      </c>
    </row>
    <row r="114" spans="1:10" ht="16.5" x14ac:dyDescent="0.2">
      <c r="A114" s="20">
        <v>110</v>
      </c>
      <c r="B114" s="20">
        <v>9</v>
      </c>
      <c r="C114" s="20">
        <v>4</v>
      </c>
      <c r="D114" s="20">
        <v>150</v>
      </c>
      <c r="G114" s="20">
        <v>110</v>
      </c>
      <c r="H114" s="20">
        <v>9</v>
      </c>
      <c r="I114" s="20">
        <v>5</v>
      </c>
      <c r="J114" s="20">
        <v>250</v>
      </c>
    </row>
    <row r="115" spans="1:10" ht="16.5" x14ac:dyDescent="0.2">
      <c r="A115" s="20">
        <v>111</v>
      </c>
      <c r="B115" s="20">
        <v>9</v>
      </c>
      <c r="C115" s="20">
        <v>5</v>
      </c>
      <c r="D115" s="20">
        <v>150</v>
      </c>
      <c r="G115" s="20">
        <v>111</v>
      </c>
      <c r="H115" s="20">
        <v>9</v>
      </c>
      <c r="I115" s="20">
        <v>6</v>
      </c>
      <c r="J115" s="20">
        <v>250</v>
      </c>
    </row>
    <row r="116" spans="1:10" ht="16.5" x14ac:dyDescent="0.2">
      <c r="A116" s="20">
        <v>112</v>
      </c>
      <c r="B116" s="20">
        <v>9</v>
      </c>
      <c r="C116" s="20">
        <v>6</v>
      </c>
      <c r="D116" s="20">
        <v>150</v>
      </c>
      <c r="G116" s="20">
        <v>112</v>
      </c>
      <c r="H116" s="20">
        <v>9</v>
      </c>
      <c r="I116" s="20">
        <v>7</v>
      </c>
      <c r="J116" s="20">
        <v>250</v>
      </c>
    </row>
    <row r="117" spans="1:10" ht="16.5" x14ac:dyDescent="0.2">
      <c r="A117" s="20">
        <v>113</v>
      </c>
      <c r="B117" s="20">
        <v>9</v>
      </c>
      <c r="C117" s="20">
        <v>7</v>
      </c>
      <c r="D117" s="20">
        <v>150</v>
      </c>
      <c r="G117" s="20">
        <v>113</v>
      </c>
      <c r="H117" s="20">
        <v>9</v>
      </c>
      <c r="I117" s="20">
        <v>8</v>
      </c>
      <c r="J117" s="20">
        <v>250</v>
      </c>
    </row>
    <row r="118" spans="1:10" ht="16.5" x14ac:dyDescent="0.2">
      <c r="A118" s="20">
        <v>114</v>
      </c>
      <c r="B118" s="20">
        <v>9</v>
      </c>
      <c r="C118" s="20">
        <v>8</v>
      </c>
      <c r="D118" s="20">
        <v>150</v>
      </c>
      <c r="G118" s="20">
        <v>114</v>
      </c>
      <c r="H118" s="20">
        <v>9</v>
      </c>
      <c r="I118" s="20">
        <v>9</v>
      </c>
      <c r="J118" s="20">
        <v>250</v>
      </c>
    </row>
    <row r="119" spans="1:10" ht="16.5" x14ac:dyDescent="0.2">
      <c r="A119" s="20">
        <v>115</v>
      </c>
      <c r="B119" s="20">
        <v>9</v>
      </c>
      <c r="C119" s="20">
        <v>9</v>
      </c>
      <c r="D119" s="20">
        <v>150</v>
      </c>
      <c r="G119" s="20">
        <v>115</v>
      </c>
      <c r="H119" s="20">
        <v>9</v>
      </c>
      <c r="I119" s="20">
        <v>10</v>
      </c>
      <c r="J119" s="20">
        <v>250</v>
      </c>
    </row>
    <row r="120" spans="1:10" ht="16.5" x14ac:dyDescent="0.2">
      <c r="A120" s="20">
        <v>116</v>
      </c>
      <c r="B120" s="20">
        <v>9</v>
      </c>
      <c r="C120" s="20">
        <v>10</v>
      </c>
      <c r="D120" s="20">
        <v>150</v>
      </c>
      <c r="G120" s="20">
        <v>116</v>
      </c>
      <c r="H120" s="20">
        <v>9</v>
      </c>
      <c r="I120" s="20">
        <v>11</v>
      </c>
      <c r="J120" s="20">
        <v>250</v>
      </c>
    </row>
    <row r="121" spans="1:10" ht="16.5" x14ac:dyDescent="0.2">
      <c r="A121" s="20">
        <v>117</v>
      </c>
      <c r="B121" s="20">
        <v>9</v>
      </c>
      <c r="C121" s="20">
        <v>11</v>
      </c>
      <c r="D121" s="20">
        <v>150</v>
      </c>
      <c r="G121" s="20">
        <v>117</v>
      </c>
      <c r="H121" s="20">
        <v>9</v>
      </c>
      <c r="I121" s="20">
        <v>12</v>
      </c>
      <c r="J121" s="20">
        <v>250</v>
      </c>
    </row>
    <row r="122" spans="1:10" ht="16.5" x14ac:dyDescent="0.2">
      <c r="A122" s="20">
        <v>118</v>
      </c>
      <c r="B122" s="20">
        <v>9</v>
      </c>
      <c r="C122" s="20">
        <v>12</v>
      </c>
      <c r="D122" s="20">
        <v>150</v>
      </c>
      <c r="G122" s="20">
        <v>118</v>
      </c>
      <c r="H122" s="20">
        <v>9</v>
      </c>
      <c r="I122" s="20">
        <v>13</v>
      </c>
      <c r="J122" s="20">
        <v>250</v>
      </c>
    </row>
    <row r="123" spans="1:10" ht="16.5" x14ac:dyDescent="0.2">
      <c r="A123" s="20">
        <v>119</v>
      </c>
      <c r="B123" s="20">
        <v>9</v>
      </c>
      <c r="C123" s="20">
        <v>13</v>
      </c>
      <c r="D123" s="20">
        <v>150</v>
      </c>
      <c r="G123" s="20">
        <v>119</v>
      </c>
      <c r="H123" s="20">
        <v>9</v>
      </c>
      <c r="I123" s="20">
        <v>14</v>
      </c>
      <c r="J123" s="20">
        <v>250</v>
      </c>
    </row>
    <row r="124" spans="1:10" ht="16.5" x14ac:dyDescent="0.2">
      <c r="A124" s="20">
        <v>120</v>
      </c>
      <c r="B124" s="20">
        <v>9</v>
      </c>
      <c r="C124" s="20">
        <v>14</v>
      </c>
      <c r="D124" s="20">
        <v>150</v>
      </c>
      <c r="G124" s="20">
        <v>120</v>
      </c>
      <c r="H124" s="20">
        <v>9</v>
      </c>
      <c r="I124" s="20">
        <v>15</v>
      </c>
      <c r="J124" s="20">
        <v>250</v>
      </c>
    </row>
    <row r="125" spans="1:10" ht="16.5" x14ac:dyDescent="0.2">
      <c r="A125" s="20">
        <v>121</v>
      </c>
      <c r="B125" s="20">
        <v>9</v>
      </c>
      <c r="C125" s="20">
        <v>15</v>
      </c>
      <c r="D125" s="20">
        <v>150</v>
      </c>
      <c r="G125" s="20">
        <v>121</v>
      </c>
      <c r="H125" s="20">
        <v>10</v>
      </c>
      <c r="I125" s="20">
        <v>1</v>
      </c>
      <c r="J125" s="20">
        <v>250</v>
      </c>
    </row>
    <row r="126" spans="1:10" ht="16.5" x14ac:dyDescent="0.2">
      <c r="A126" s="20">
        <v>122</v>
      </c>
      <c r="B126" s="20">
        <v>10</v>
      </c>
      <c r="C126" s="20">
        <v>1</v>
      </c>
      <c r="D126" s="20">
        <v>150</v>
      </c>
      <c r="G126" s="20">
        <v>122</v>
      </c>
      <c r="H126" s="20">
        <v>10</v>
      </c>
      <c r="I126" s="20">
        <v>2</v>
      </c>
      <c r="J126" s="20">
        <v>250</v>
      </c>
    </row>
    <row r="127" spans="1:10" ht="16.5" x14ac:dyDescent="0.2">
      <c r="A127" s="20">
        <v>123</v>
      </c>
      <c r="B127" s="20">
        <v>10</v>
      </c>
      <c r="C127" s="20">
        <v>2</v>
      </c>
      <c r="D127" s="20">
        <v>150</v>
      </c>
      <c r="G127" s="20">
        <v>123</v>
      </c>
      <c r="H127" s="20">
        <v>10</v>
      </c>
      <c r="I127" s="20">
        <v>3</v>
      </c>
      <c r="J127" s="20">
        <v>250</v>
      </c>
    </row>
    <row r="128" spans="1:10" ht="16.5" x14ac:dyDescent="0.2">
      <c r="A128" s="20">
        <v>124</v>
      </c>
      <c r="B128" s="20">
        <v>10</v>
      </c>
      <c r="C128" s="20">
        <v>3</v>
      </c>
      <c r="D128" s="20">
        <v>150</v>
      </c>
      <c r="G128" s="20">
        <v>124</v>
      </c>
      <c r="H128" s="20">
        <v>10</v>
      </c>
      <c r="I128" s="20">
        <v>4</v>
      </c>
      <c r="J128" s="20">
        <v>250</v>
      </c>
    </row>
    <row r="129" spans="1:10" ht="16.5" x14ac:dyDescent="0.2">
      <c r="A129" s="20">
        <v>125</v>
      </c>
      <c r="B129" s="20">
        <v>10</v>
      </c>
      <c r="C129" s="20">
        <v>4</v>
      </c>
      <c r="D129" s="20">
        <v>150</v>
      </c>
      <c r="G129" s="20">
        <v>125</v>
      </c>
      <c r="H129" s="20">
        <v>10</v>
      </c>
      <c r="I129" s="20">
        <v>5</v>
      </c>
      <c r="J129" s="20">
        <v>250</v>
      </c>
    </row>
    <row r="130" spans="1:10" ht="16.5" x14ac:dyDescent="0.2">
      <c r="A130" s="20">
        <v>126</v>
      </c>
      <c r="B130" s="20">
        <v>10</v>
      </c>
      <c r="C130" s="20">
        <v>5</v>
      </c>
      <c r="D130" s="20">
        <v>150</v>
      </c>
      <c r="G130" s="20">
        <v>126</v>
      </c>
      <c r="H130" s="20">
        <v>10</v>
      </c>
      <c r="I130" s="20">
        <v>6</v>
      </c>
      <c r="J130" s="20">
        <v>250</v>
      </c>
    </row>
    <row r="131" spans="1:10" ht="16.5" x14ac:dyDescent="0.2">
      <c r="A131" s="20">
        <v>127</v>
      </c>
      <c r="B131" s="20">
        <v>10</v>
      </c>
      <c r="C131" s="20">
        <v>6</v>
      </c>
      <c r="D131" s="20">
        <v>150</v>
      </c>
      <c r="G131" s="20">
        <v>127</v>
      </c>
      <c r="H131" s="20">
        <v>10</v>
      </c>
      <c r="I131" s="20">
        <v>7</v>
      </c>
      <c r="J131" s="20">
        <v>250</v>
      </c>
    </row>
    <row r="132" spans="1:10" ht="16.5" x14ac:dyDescent="0.2">
      <c r="A132" s="20">
        <v>128</v>
      </c>
      <c r="B132" s="20">
        <v>10</v>
      </c>
      <c r="C132" s="20">
        <v>7</v>
      </c>
      <c r="D132" s="20">
        <v>150</v>
      </c>
      <c r="G132" s="20">
        <v>128</v>
      </c>
      <c r="H132" s="20">
        <v>10</v>
      </c>
      <c r="I132" s="20">
        <v>8</v>
      </c>
      <c r="J132" s="20">
        <v>250</v>
      </c>
    </row>
    <row r="133" spans="1:10" ht="16.5" x14ac:dyDescent="0.2">
      <c r="A133" s="20">
        <v>129</v>
      </c>
      <c r="B133" s="20">
        <v>10</v>
      </c>
      <c r="C133" s="20">
        <v>8</v>
      </c>
      <c r="D133" s="20">
        <v>150</v>
      </c>
      <c r="G133" s="20">
        <v>129</v>
      </c>
      <c r="H133" s="20">
        <v>10</v>
      </c>
      <c r="I133" s="20">
        <v>9</v>
      </c>
      <c r="J133" s="20">
        <v>250</v>
      </c>
    </row>
    <row r="134" spans="1:10" ht="16.5" x14ac:dyDescent="0.2">
      <c r="A134" s="20">
        <v>130</v>
      </c>
      <c r="B134" s="20">
        <v>10</v>
      </c>
      <c r="C134" s="20">
        <v>9</v>
      </c>
      <c r="D134" s="20">
        <v>150</v>
      </c>
      <c r="G134" s="20">
        <v>130</v>
      </c>
      <c r="H134" s="20">
        <v>10</v>
      </c>
      <c r="I134" s="20">
        <v>10</v>
      </c>
      <c r="J134" s="20">
        <v>250</v>
      </c>
    </row>
    <row r="135" spans="1:10" ht="16.5" x14ac:dyDescent="0.2">
      <c r="A135" s="20">
        <v>131</v>
      </c>
      <c r="B135" s="20">
        <v>10</v>
      </c>
      <c r="C135" s="20">
        <v>10</v>
      </c>
      <c r="D135" s="20">
        <v>150</v>
      </c>
      <c r="G135" s="20">
        <v>131</v>
      </c>
      <c r="H135" s="20">
        <v>10</v>
      </c>
      <c r="I135" s="20">
        <v>11</v>
      </c>
      <c r="J135" s="20">
        <v>250</v>
      </c>
    </row>
    <row r="136" spans="1:10" ht="16.5" x14ac:dyDescent="0.2">
      <c r="A136" s="20">
        <v>132</v>
      </c>
      <c r="B136" s="20">
        <v>10</v>
      </c>
      <c r="C136" s="20">
        <v>11</v>
      </c>
      <c r="D136" s="20">
        <v>150</v>
      </c>
      <c r="G136" s="20">
        <v>132</v>
      </c>
      <c r="H136" s="20">
        <v>10</v>
      </c>
      <c r="I136" s="20">
        <v>12</v>
      </c>
      <c r="J136" s="20">
        <v>250</v>
      </c>
    </row>
    <row r="137" spans="1:10" ht="16.5" x14ac:dyDescent="0.2">
      <c r="A137" s="20">
        <v>133</v>
      </c>
      <c r="B137" s="20">
        <v>10</v>
      </c>
      <c r="C137" s="20">
        <v>12</v>
      </c>
      <c r="D137" s="20">
        <v>150</v>
      </c>
      <c r="G137" s="20">
        <v>133</v>
      </c>
      <c r="H137" s="20">
        <v>10</v>
      </c>
      <c r="I137" s="20">
        <v>13</v>
      </c>
      <c r="J137" s="20">
        <v>250</v>
      </c>
    </row>
    <row r="138" spans="1:10" ht="16.5" x14ac:dyDescent="0.2">
      <c r="A138" s="20">
        <v>134</v>
      </c>
      <c r="B138" s="20">
        <v>10</v>
      </c>
      <c r="C138" s="20">
        <v>13</v>
      </c>
      <c r="D138" s="20">
        <v>150</v>
      </c>
      <c r="G138" s="20">
        <v>134</v>
      </c>
      <c r="H138" s="20">
        <v>10</v>
      </c>
      <c r="I138" s="20">
        <v>14</v>
      </c>
      <c r="J138" s="20">
        <v>250</v>
      </c>
    </row>
    <row r="139" spans="1:10" ht="16.5" x14ac:dyDescent="0.2">
      <c r="A139" s="20">
        <v>135</v>
      </c>
      <c r="B139" s="20">
        <v>10</v>
      </c>
      <c r="C139" s="20">
        <v>14</v>
      </c>
      <c r="D139" s="20">
        <v>150</v>
      </c>
      <c r="G139" s="20">
        <v>135</v>
      </c>
      <c r="H139" s="20">
        <v>10</v>
      </c>
      <c r="I139" s="20">
        <v>15</v>
      </c>
      <c r="J139" s="20">
        <v>250</v>
      </c>
    </row>
    <row r="140" spans="1:10" ht="16.5" x14ac:dyDescent="0.2">
      <c r="A140" s="20">
        <v>136</v>
      </c>
      <c r="B140" s="20">
        <v>10</v>
      </c>
      <c r="C140" s="20">
        <v>15</v>
      </c>
      <c r="D140" s="20">
        <v>150</v>
      </c>
      <c r="G140" s="20">
        <v>136</v>
      </c>
      <c r="H140" s="20">
        <v>11</v>
      </c>
      <c r="I140" s="20">
        <v>1</v>
      </c>
      <c r="J140" s="20">
        <v>250</v>
      </c>
    </row>
    <row r="141" spans="1:10" ht="16.5" x14ac:dyDescent="0.2">
      <c r="A141" s="20">
        <v>137</v>
      </c>
      <c r="B141" s="20">
        <v>11</v>
      </c>
      <c r="C141" s="20">
        <v>1</v>
      </c>
      <c r="D141" s="20">
        <v>150</v>
      </c>
      <c r="G141" s="20">
        <v>137</v>
      </c>
      <c r="H141" s="20">
        <v>11</v>
      </c>
      <c r="I141" s="20">
        <v>2</v>
      </c>
      <c r="J141" s="20">
        <v>250</v>
      </c>
    </row>
    <row r="142" spans="1:10" ht="16.5" x14ac:dyDescent="0.2">
      <c r="A142" s="20">
        <v>138</v>
      </c>
      <c r="B142" s="20">
        <v>11</v>
      </c>
      <c r="C142" s="20">
        <v>2</v>
      </c>
      <c r="D142" s="20">
        <v>150</v>
      </c>
      <c r="G142" s="20">
        <v>138</v>
      </c>
      <c r="H142" s="20">
        <v>11</v>
      </c>
      <c r="I142" s="20">
        <v>3</v>
      </c>
      <c r="J142" s="20">
        <v>250</v>
      </c>
    </row>
    <row r="143" spans="1:10" ht="16.5" x14ac:dyDescent="0.2">
      <c r="A143" s="20">
        <v>139</v>
      </c>
      <c r="B143" s="20">
        <v>11</v>
      </c>
      <c r="C143" s="20">
        <v>3</v>
      </c>
      <c r="D143" s="20">
        <v>150</v>
      </c>
      <c r="G143" s="20">
        <v>139</v>
      </c>
      <c r="H143" s="20">
        <v>11</v>
      </c>
      <c r="I143" s="20">
        <v>4</v>
      </c>
      <c r="J143" s="20">
        <v>250</v>
      </c>
    </row>
    <row r="144" spans="1:10" ht="16.5" x14ac:dyDescent="0.2">
      <c r="A144" s="20">
        <v>140</v>
      </c>
      <c r="B144" s="20">
        <v>11</v>
      </c>
      <c r="C144" s="20">
        <v>4</v>
      </c>
      <c r="D144" s="20">
        <v>150</v>
      </c>
      <c r="G144" s="20">
        <v>140</v>
      </c>
      <c r="H144" s="20">
        <v>11</v>
      </c>
      <c r="I144" s="20">
        <v>5</v>
      </c>
      <c r="J144" s="20">
        <v>250</v>
      </c>
    </row>
    <row r="145" spans="1:10" ht="16.5" x14ac:dyDescent="0.2">
      <c r="A145" s="20">
        <v>141</v>
      </c>
      <c r="B145" s="20">
        <v>11</v>
      </c>
      <c r="C145" s="20">
        <v>5</v>
      </c>
      <c r="D145" s="20">
        <v>150</v>
      </c>
      <c r="G145" s="20">
        <v>141</v>
      </c>
      <c r="H145" s="20">
        <v>11</v>
      </c>
      <c r="I145" s="20">
        <v>6</v>
      </c>
      <c r="J145" s="20">
        <v>250</v>
      </c>
    </row>
    <row r="146" spans="1:10" ht="16.5" x14ac:dyDescent="0.2">
      <c r="A146" s="20">
        <v>142</v>
      </c>
      <c r="B146" s="20">
        <v>11</v>
      </c>
      <c r="C146" s="20">
        <v>6</v>
      </c>
      <c r="D146" s="20">
        <v>150</v>
      </c>
      <c r="G146" s="20">
        <v>142</v>
      </c>
      <c r="H146" s="20">
        <v>11</v>
      </c>
      <c r="I146" s="20">
        <v>7</v>
      </c>
      <c r="J146" s="20">
        <v>250</v>
      </c>
    </row>
    <row r="147" spans="1:10" ht="16.5" x14ac:dyDescent="0.2">
      <c r="A147" s="20">
        <v>143</v>
      </c>
      <c r="B147" s="20">
        <v>11</v>
      </c>
      <c r="C147" s="20">
        <v>7</v>
      </c>
      <c r="D147" s="20">
        <v>150</v>
      </c>
      <c r="G147" s="20">
        <v>143</v>
      </c>
      <c r="H147" s="20">
        <v>11</v>
      </c>
      <c r="I147" s="20">
        <v>8</v>
      </c>
      <c r="J147" s="20">
        <v>250</v>
      </c>
    </row>
    <row r="148" spans="1:10" ht="16.5" x14ac:dyDescent="0.2">
      <c r="A148" s="20">
        <v>144</v>
      </c>
      <c r="B148" s="20">
        <v>11</v>
      </c>
      <c r="C148" s="20">
        <v>8</v>
      </c>
      <c r="D148" s="20">
        <v>150</v>
      </c>
      <c r="G148" s="20">
        <v>144</v>
      </c>
      <c r="H148" s="20">
        <v>11</v>
      </c>
      <c r="I148" s="20">
        <v>9</v>
      </c>
      <c r="J148" s="20">
        <v>250</v>
      </c>
    </row>
    <row r="149" spans="1:10" ht="16.5" x14ac:dyDescent="0.2">
      <c r="A149" s="20">
        <v>145</v>
      </c>
      <c r="B149" s="20">
        <v>11</v>
      </c>
      <c r="C149" s="20">
        <v>9</v>
      </c>
      <c r="D149" s="20">
        <v>150</v>
      </c>
      <c r="G149" s="20">
        <v>145</v>
      </c>
      <c r="H149" s="20">
        <v>11</v>
      </c>
      <c r="I149" s="20">
        <v>10</v>
      </c>
      <c r="J149" s="20">
        <v>250</v>
      </c>
    </row>
    <row r="150" spans="1:10" ht="16.5" x14ac:dyDescent="0.2">
      <c r="A150" s="20">
        <v>146</v>
      </c>
      <c r="B150" s="20">
        <v>11</v>
      </c>
      <c r="C150" s="20">
        <v>10</v>
      </c>
      <c r="D150" s="20">
        <v>150</v>
      </c>
      <c r="G150" s="20">
        <v>146</v>
      </c>
      <c r="H150" s="20">
        <v>11</v>
      </c>
      <c r="I150" s="20">
        <v>11</v>
      </c>
      <c r="J150" s="20">
        <v>250</v>
      </c>
    </row>
    <row r="151" spans="1:10" ht="16.5" x14ac:dyDescent="0.2">
      <c r="A151" s="20">
        <v>147</v>
      </c>
      <c r="B151" s="20">
        <v>11</v>
      </c>
      <c r="C151" s="20">
        <v>11</v>
      </c>
      <c r="D151" s="20">
        <v>150</v>
      </c>
      <c r="G151" s="20">
        <v>147</v>
      </c>
      <c r="H151" s="20">
        <v>11</v>
      </c>
      <c r="I151" s="20">
        <v>12</v>
      </c>
      <c r="J151" s="20">
        <v>250</v>
      </c>
    </row>
    <row r="152" spans="1:10" ht="16.5" x14ac:dyDescent="0.2">
      <c r="A152" s="20">
        <v>148</v>
      </c>
      <c r="B152" s="20">
        <v>11</v>
      </c>
      <c r="C152" s="20">
        <v>12</v>
      </c>
      <c r="D152" s="20">
        <v>150</v>
      </c>
      <c r="G152" s="20">
        <v>148</v>
      </c>
      <c r="H152" s="20">
        <v>11</v>
      </c>
      <c r="I152" s="20">
        <v>13</v>
      </c>
      <c r="J152" s="20">
        <v>250</v>
      </c>
    </row>
    <row r="153" spans="1:10" ht="16.5" x14ac:dyDescent="0.2">
      <c r="A153" s="20">
        <v>149</v>
      </c>
      <c r="B153" s="20">
        <v>11</v>
      </c>
      <c r="C153" s="20">
        <v>13</v>
      </c>
      <c r="D153" s="20">
        <v>150</v>
      </c>
      <c r="G153" s="20">
        <v>149</v>
      </c>
      <c r="H153" s="20">
        <v>11</v>
      </c>
      <c r="I153" s="20">
        <v>14</v>
      </c>
      <c r="J153" s="20">
        <v>250</v>
      </c>
    </row>
    <row r="154" spans="1:10" ht="16.5" x14ac:dyDescent="0.2">
      <c r="A154" s="20">
        <v>150</v>
      </c>
      <c r="B154" s="20">
        <v>11</v>
      </c>
      <c r="C154" s="20">
        <v>14</v>
      </c>
      <c r="D154" s="20">
        <v>150</v>
      </c>
      <c r="G154" s="20">
        <v>150</v>
      </c>
      <c r="H154" s="20">
        <v>11</v>
      </c>
      <c r="I154" s="20">
        <v>15</v>
      </c>
      <c r="J154" s="20">
        <v>250</v>
      </c>
    </row>
    <row r="155" spans="1:10" ht="16.5" x14ac:dyDescent="0.2">
      <c r="A155" s="20">
        <v>151</v>
      </c>
      <c r="B155" s="20">
        <v>11</v>
      </c>
      <c r="C155" s="20">
        <v>15</v>
      </c>
      <c r="D155" s="20">
        <v>150</v>
      </c>
      <c r="G155" s="20">
        <v>151</v>
      </c>
      <c r="H155" s="20">
        <v>12</v>
      </c>
      <c r="I155" s="20">
        <v>1</v>
      </c>
      <c r="J155" s="20">
        <v>250</v>
      </c>
    </row>
    <row r="156" spans="1:10" ht="16.5" x14ac:dyDescent="0.2">
      <c r="A156" s="20">
        <v>152</v>
      </c>
      <c r="B156" s="20">
        <v>12</v>
      </c>
      <c r="C156" s="20">
        <v>1</v>
      </c>
      <c r="D156" s="20">
        <v>150</v>
      </c>
      <c r="G156" s="20">
        <v>152</v>
      </c>
      <c r="H156" s="20">
        <v>12</v>
      </c>
      <c r="I156" s="20">
        <v>2</v>
      </c>
      <c r="J156" s="20">
        <v>250</v>
      </c>
    </row>
    <row r="157" spans="1:10" ht="16.5" x14ac:dyDescent="0.2">
      <c r="A157" s="20">
        <v>153</v>
      </c>
      <c r="B157" s="20">
        <v>12</v>
      </c>
      <c r="C157" s="20">
        <v>2</v>
      </c>
      <c r="D157" s="20">
        <v>150</v>
      </c>
      <c r="G157" s="20">
        <v>153</v>
      </c>
      <c r="H157" s="20">
        <v>12</v>
      </c>
      <c r="I157" s="20">
        <v>3</v>
      </c>
      <c r="J157" s="20">
        <v>250</v>
      </c>
    </row>
    <row r="158" spans="1:10" ht="16.5" x14ac:dyDescent="0.2">
      <c r="A158" s="20">
        <v>154</v>
      </c>
      <c r="B158" s="20">
        <v>12</v>
      </c>
      <c r="C158" s="20">
        <v>3</v>
      </c>
      <c r="D158" s="20">
        <v>150</v>
      </c>
      <c r="G158" s="20">
        <v>154</v>
      </c>
      <c r="H158" s="20">
        <v>12</v>
      </c>
      <c r="I158" s="20">
        <v>4</v>
      </c>
      <c r="J158" s="20">
        <v>250</v>
      </c>
    </row>
    <row r="159" spans="1:10" ht="16.5" x14ac:dyDescent="0.2">
      <c r="A159" s="20">
        <v>155</v>
      </c>
      <c r="B159" s="20">
        <v>12</v>
      </c>
      <c r="C159" s="20">
        <v>4</v>
      </c>
      <c r="D159" s="20">
        <v>150</v>
      </c>
      <c r="G159" s="20">
        <v>155</v>
      </c>
      <c r="H159" s="20">
        <v>12</v>
      </c>
      <c r="I159" s="20">
        <v>5</v>
      </c>
      <c r="J159" s="20">
        <v>250</v>
      </c>
    </row>
    <row r="160" spans="1:10" ht="16.5" x14ac:dyDescent="0.2">
      <c r="A160" s="20">
        <v>156</v>
      </c>
      <c r="B160" s="20">
        <v>12</v>
      </c>
      <c r="C160" s="20">
        <v>5</v>
      </c>
      <c r="D160" s="20">
        <v>150</v>
      </c>
      <c r="G160" s="20">
        <v>156</v>
      </c>
      <c r="H160" s="20">
        <v>12</v>
      </c>
      <c r="I160" s="20">
        <v>6</v>
      </c>
      <c r="J160" s="20">
        <v>250</v>
      </c>
    </row>
    <row r="161" spans="1:10" ht="16.5" x14ac:dyDescent="0.2">
      <c r="A161" s="20">
        <v>157</v>
      </c>
      <c r="B161" s="20">
        <v>12</v>
      </c>
      <c r="C161" s="20">
        <v>6</v>
      </c>
      <c r="D161" s="20">
        <v>150</v>
      </c>
      <c r="G161" s="20">
        <v>157</v>
      </c>
      <c r="H161" s="20">
        <v>12</v>
      </c>
      <c r="I161" s="20">
        <v>7</v>
      </c>
      <c r="J161" s="20">
        <v>250</v>
      </c>
    </row>
    <row r="162" spans="1:10" ht="16.5" x14ac:dyDescent="0.2">
      <c r="A162" s="20">
        <v>158</v>
      </c>
      <c r="B162" s="20">
        <v>12</v>
      </c>
      <c r="C162" s="20">
        <v>7</v>
      </c>
      <c r="D162" s="20">
        <v>150</v>
      </c>
      <c r="G162" s="20">
        <v>158</v>
      </c>
      <c r="H162" s="20">
        <v>12</v>
      </c>
      <c r="I162" s="20">
        <v>8</v>
      </c>
      <c r="J162" s="20">
        <v>250</v>
      </c>
    </row>
    <row r="163" spans="1:10" ht="16.5" x14ac:dyDescent="0.2">
      <c r="A163" s="20">
        <v>159</v>
      </c>
      <c r="B163" s="20">
        <v>12</v>
      </c>
      <c r="C163" s="20">
        <v>8</v>
      </c>
      <c r="D163" s="20">
        <v>150</v>
      </c>
      <c r="G163" s="20">
        <v>159</v>
      </c>
      <c r="H163" s="20">
        <v>12</v>
      </c>
      <c r="I163" s="20">
        <v>9</v>
      </c>
      <c r="J163" s="20">
        <v>250</v>
      </c>
    </row>
    <row r="164" spans="1:10" ht="16.5" x14ac:dyDescent="0.2">
      <c r="A164" s="20">
        <v>160</v>
      </c>
      <c r="B164" s="20">
        <v>12</v>
      </c>
      <c r="C164" s="20">
        <v>9</v>
      </c>
      <c r="D164" s="20">
        <v>150</v>
      </c>
      <c r="G164" s="20">
        <v>160</v>
      </c>
      <c r="H164" s="20">
        <v>12</v>
      </c>
      <c r="I164" s="20">
        <v>10</v>
      </c>
      <c r="J164" s="20">
        <v>250</v>
      </c>
    </row>
    <row r="165" spans="1:10" ht="16.5" x14ac:dyDescent="0.2">
      <c r="A165" s="20">
        <v>161</v>
      </c>
      <c r="B165" s="20">
        <v>12</v>
      </c>
      <c r="C165" s="20">
        <v>10</v>
      </c>
      <c r="D165" s="20">
        <v>150</v>
      </c>
      <c r="G165" s="20">
        <v>161</v>
      </c>
      <c r="H165" s="20">
        <v>12</v>
      </c>
      <c r="I165" s="20">
        <v>11</v>
      </c>
      <c r="J165" s="20">
        <v>250</v>
      </c>
    </row>
    <row r="166" spans="1:10" ht="16.5" x14ac:dyDescent="0.2">
      <c r="A166" s="20">
        <v>162</v>
      </c>
      <c r="B166" s="20">
        <v>12</v>
      </c>
      <c r="C166" s="20">
        <v>11</v>
      </c>
      <c r="D166" s="20">
        <v>150</v>
      </c>
      <c r="G166" s="20">
        <v>162</v>
      </c>
      <c r="H166" s="20">
        <v>12</v>
      </c>
      <c r="I166" s="20">
        <v>12</v>
      </c>
      <c r="J166" s="20">
        <v>250</v>
      </c>
    </row>
    <row r="167" spans="1:10" ht="16.5" x14ac:dyDescent="0.2">
      <c r="A167" s="20">
        <v>163</v>
      </c>
      <c r="B167" s="20">
        <v>12</v>
      </c>
      <c r="C167" s="20">
        <v>12</v>
      </c>
      <c r="D167" s="20">
        <v>150</v>
      </c>
      <c r="G167" s="20">
        <v>163</v>
      </c>
      <c r="H167" s="20">
        <v>12</v>
      </c>
      <c r="I167" s="20">
        <v>13</v>
      </c>
      <c r="J167" s="20">
        <v>250</v>
      </c>
    </row>
    <row r="168" spans="1:10" ht="16.5" x14ac:dyDescent="0.2">
      <c r="A168" s="20">
        <v>164</v>
      </c>
      <c r="B168" s="20">
        <v>12</v>
      </c>
      <c r="C168" s="20">
        <v>13</v>
      </c>
      <c r="D168" s="20">
        <v>150</v>
      </c>
      <c r="G168" s="20">
        <v>164</v>
      </c>
      <c r="H168" s="20">
        <v>12</v>
      </c>
      <c r="I168" s="20">
        <v>14</v>
      </c>
      <c r="J168" s="20">
        <v>250</v>
      </c>
    </row>
    <row r="169" spans="1:10" ht="16.5" x14ac:dyDescent="0.2">
      <c r="A169" s="20">
        <v>165</v>
      </c>
      <c r="B169" s="20">
        <v>12</v>
      </c>
      <c r="C169" s="20">
        <v>14</v>
      </c>
      <c r="D169" s="20">
        <v>150</v>
      </c>
      <c r="G169" s="20">
        <v>165</v>
      </c>
      <c r="H169" s="20">
        <v>12</v>
      </c>
      <c r="I169" s="20">
        <v>15</v>
      </c>
      <c r="J169" s="20">
        <v>250</v>
      </c>
    </row>
    <row r="170" spans="1:10" ht="16.5" x14ac:dyDescent="0.2">
      <c r="A170" s="20">
        <v>166</v>
      </c>
      <c r="B170" s="20">
        <v>12</v>
      </c>
      <c r="C170" s="20">
        <v>15</v>
      </c>
      <c r="D170" s="20">
        <v>150</v>
      </c>
      <c r="G170" s="20">
        <v>166</v>
      </c>
      <c r="H170" s="20">
        <v>13</v>
      </c>
      <c r="I170" s="20">
        <v>1</v>
      </c>
      <c r="J170" s="20">
        <v>250</v>
      </c>
    </row>
    <row r="171" spans="1:10" ht="16.5" x14ac:dyDescent="0.2">
      <c r="A171" s="20">
        <v>167</v>
      </c>
      <c r="B171" s="20">
        <v>13</v>
      </c>
      <c r="C171" s="20">
        <v>1</v>
      </c>
      <c r="D171" s="20">
        <v>150</v>
      </c>
      <c r="G171" s="20">
        <v>167</v>
      </c>
      <c r="H171" s="20">
        <v>13</v>
      </c>
      <c r="I171" s="20">
        <v>2</v>
      </c>
      <c r="J171" s="20">
        <v>250</v>
      </c>
    </row>
    <row r="172" spans="1:10" ht="16.5" x14ac:dyDescent="0.2">
      <c r="A172" s="20">
        <v>168</v>
      </c>
      <c r="B172" s="20">
        <v>13</v>
      </c>
      <c r="C172" s="20">
        <v>2</v>
      </c>
      <c r="D172" s="20">
        <v>150</v>
      </c>
      <c r="G172" s="20">
        <v>168</v>
      </c>
      <c r="H172" s="20">
        <v>13</v>
      </c>
      <c r="I172" s="20">
        <v>3</v>
      </c>
      <c r="J172" s="20">
        <v>250</v>
      </c>
    </row>
    <row r="173" spans="1:10" ht="16.5" x14ac:dyDescent="0.2">
      <c r="A173" s="20">
        <v>169</v>
      </c>
      <c r="B173" s="20">
        <v>13</v>
      </c>
      <c r="C173" s="20">
        <v>3</v>
      </c>
      <c r="D173" s="20">
        <v>150</v>
      </c>
      <c r="G173" s="20">
        <v>169</v>
      </c>
      <c r="H173" s="20">
        <v>13</v>
      </c>
      <c r="I173" s="20">
        <v>4</v>
      </c>
      <c r="J173" s="20">
        <v>250</v>
      </c>
    </row>
    <row r="174" spans="1:10" ht="16.5" x14ac:dyDescent="0.2">
      <c r="A174" s="20">
        <v>170</v>
      </c>
      <c r="B174" s="20">
        <v>13</v>
      </c>
      <c r="C174" s="20">
        <v>4</v>
      </c>
      <c r="D174" s="20">
        <v>150</v>
      </c>
      <c r="G174" s="20">
        <v>170</v>
      </c>
      <c r="H174" s="20">
        <v>13</v>
      </c>
      <c r="I174" s="20">
        <v>5</v>
      </c>
      <c r="J174" s="20">
        <v>250</v>
      </c>
    </row>
    <row r="175" spans="1:10" ht="16.5" x14ac:dyDescent="0.2">
      <c r="A175" s="20">
        <v>171</v>
      </c>
      <c r="B175" s="20">
        <v>13</v>
      </c>
      <c r="C175" s="20">
        <v>5</v>
      </c>
      <c r="D175" s="20">
        <v>150</v>
      </c>
      <c r="G175" s="20">
        <v>171</v>
      </c>
      <c r="H175" s="20">
        <v>13</v>
      </c>
      <c r="I175" s="20">
        <v>6</v>
      </c>
      <c r="J175" s="20">
        <v>250</v>
      </c>
    </row>
    <row r="176" spans="1:10" ht="16.5" x14ac:dyDescent="0.2">
      <c r="A176" s="20">
        <v>172</v>
      </c>
      <c r="B176" s="20">
        <v>13</v>
      </c>
      <c r="C176" s="20">
        <v>6</v>
      </c>
      <c r="D176" s="20">
        <v>150</v>
      </c>
      <c r="G176" s="20">
        <v>172</v>
      </c>
      <c r="H176" s="20">
        <v>13</v>
      </c>
      <c r="I176" s="20">
        <v>7</v>
      </c>
      <c r="J176" s="20">
        <v>250</v>
      </c>
    </row>
    <row r="177" spans="1:10" ht="16.5" x14ac:dyDescent="0.2">
      <c r="A177" s="20">
        <v>173</v>
      </c>
      <c r="B177" s="20">
        <v>13</v>
      </c>
      <c r="C177" s="20">
        <v>7</v>
      </c>
      <c r="D177" s="20">
        <v>150</v>
      </c>
      <c r="G177" s="20">
        <v>173</v>
      </c>
      <c r="H177" s="20">
        <v>13</v>
      </c>
      <c r="I177" s="20">
        <v>8</v>
      </c>
      <c r="J177" s="20">
        <v>250</v>
      </c>
    </row>
    <row r="178" spans="1:10" ht="16.5" x14ac:dyDescent="0.2">
      <c r="A178" s="20">
        <v>174</v>
      </c>
      <c r="B178" s="20">
        <v>13</v>
      </c>
      <c r="C178" s="20">
        <v>8</v>
      </c>
      <c r="D178" s="20">
        <v>150</v>
      </c>
      <c r="G178" s="20">
        <v>174</v>
      </c>
      <c r="H178" s="20">
        <v>13</v>
      </c>
      <c r="I178" s="20">
        <v>9</v>
      </c>
      <c r="J178" s="20">
        <v>250</v>
      </c>
    </row>
    <row r="179" spans="1:10" ht="16.5" x14ac:dyDescent="0.2">
      <c r="A179" s="20">
        <v>175</v>
      </c>
      <c r="B179" s="20">
        <v>13</v>
      </c>
      <c r="C179" s="20">
        <v>9</v>
      </c>
      <c r="D179" s="20">
        <v>150</v>
      </c>
      <c r="G179" s="20">
        <v>175</v>
      </c>
      <c r="H179" s="20">
        <v>13</v>
      </c>
      <c r="I179" s="20">
        <v>10</v>
      </c>
      <c r="J179" s="20">
        <v>250</v>
      </c>
    </row>
    <row r="180" spans="1:10" ht="16.5" x14ac:dyDescent="0.2">
      <c r="A180" s="20">
        <v>176</v>
      </c>
      <c r="B180" s="20">
        <v>13</v>
      </c>
      <c r="C180" s="20">
        <v>10</v>
      </c>
      <c r="D180" s="20">
        <v>150</v>
      </c>
      <c r="G180" s="20">
        <v>176</v>
      </c>
      <c r="H180" s="20">
        <v>13</v>
      </c>
      <c r="I180" s="20">
        <v>11</v>
      </c>
      <c r="J180" s="20">
        <v>250</v>
      </c>
    </row>
    <row r="181" spans="1:10" ht="16.5" x14ac:dyDescent="0.2">
      <c r="A181" s="20">
        <v>177</v>
      </c>
      <c r="B181" s="20">
        <v>13</v>
      </c>
      <c r="C181" s="20">
        <v>11</v>
      </c>
      <c r="D181" s="20">
        <v>150</v>
      </c>
      <c r="G181" s="20">
        <v>177</v>
      </c>
      <c r="H181" s="20">
        <v>13</v>
      </c>
      <c r="I181" s="20">
        <v>12</v>
      </c>
      <c r="J181" s="20">
        <v>250</v>
      </c>
    </row>
    <row r="182" spans="1:10" ht="16.5" x14ac:dyDescent="0.2">
      <c r="A182" s="20">
        <v>178</v>
      </c>
      <c r="B182" s="20">
        <v>13</v>
      </c>
      <c r="C182" s="20">
        <v>12</v>
      </c>
      <c r="D182" s="20">
        <v>150</v>
      </c>
      <c r="G182" s="20">
        <v>178</v>
      </c>
      <c r="H182" s="20">
        <v>13</v>
      </c>
      <c r="I182" s="20">
        <v>13</v>
      </c>
      <c r="J182" s="20">
        <v>250</v>
      </c>
    </row>
    <row r="183" spans="1:10" ht="16.5" x14ac:dyDescent="0.2">
      <c r="A183" s="20">
        <v>179</v>
      </c>
      <c r="B183" s="20">
        <v>13</v>
      </c>
      <c r="C183" s="20">
        <v>13</v>
      </c>
      <c r="D183" s="20">
        <v>150</v>
      </c>
      <c r="G183" s="20">
        <v>179</v>
      </c>
      <c r="H183" s="20">
        <v>13</v>
      </c>
      <c r="I183" s="20">
        <v>14</v>
      </c>
      <c r="J183" s="20">
        <v>250</v>
      </c>
    </row>
    <row r="184" spans="1:10" ht="16.5" x14ac:dyDescent="0.2">
      <c r="A184" s="20">
        <v>180</v>
      </c>
      <c r="B184" s="20">
        <v>13</v>
      </c>
      <c r="C184" s="20">
        <v>14</v>
      </c>
      <c r="D184" s="20">
        <v>150</v>
      </c>
      <c r="G184" s="20">
        <v>180</v>
      </c>
      <c r="H184" s="20">
        <v>13</v>
      </c>
      <c r="I184" s="20">
        <v>15</v>
      </c>
      <c r="J184" s="20">
        <v>250</v>
      </c>
    </row>
    <row r="185" spans="1:10" ht="16.5" x14ac:dyDescent="0.2">
      <c r="A185" s="20">
        <v>181</v>
      </c>
      <c r="B185" s="20">
        <v>13</v>
      </c>
      <c r="C185" s="20">
        <v>15</v>
      </c>
      <c r="D185" s="20">
        <v>150</v>
      </c>
      <c r="G185" s="20">
        <v>181</v>
      </c>
      <c r="H185" s="20">
        <v>14</v>
      </c>
      <c r="I185" s="20">
        <v>1</v>
      </c>
      <c r="J185" s="20">
        <v>250</v>
      </c>
    </row>
    <row r="186" spans="1:10" ht="16.5" x14ac:dyDescent="0.2">
      <c r="A186" s="20">
        <v>182</v>
      </c>
      <c r="B186" s="20">
        <v>14</v>
      </c>
      <c r="C186" s="20">
        <v>1</v>
      </c>
      <c r="D186" s="20">
        <v>150</v>
      </c>
      <c r="G186" s="20">
        <v>182</v>
      </c>
      <c r="H186" s="20">
        <v>14</v>
      </c>
      <c r="I186" s="20">
        <v>2</v>
      </c>
      <c r="J186" s="20">
        <v>250</v>
      </c>
    </row>
    <row r="187" spans="1:10" ht="16.5" x14ac:dyDescent="0.2">
      <c r="A187" s="20">
        <v>183</v>
      </c>
      <c r="B187" s="20">
        <v>14</v>
      </c>
      <c r="C187" s="20">
        <v>2</v>
      </c>
      <c r="D187" s="20">
        <v>150</v>
      </c>
      <c r="G187" s="20">
        <v>183</v>
      </c>
      <c r="H187" s="20">
        <v>14</v>
      </c>
      <c r="I187" s="20">
        <v>3</v>
      </c>
      <c r="J187" s="20">
        <v>250</v>
      </c>
    </row>
    <row r="188" spans="1:10" ht="16.5" x14ac:dyDescent="0.2">
      <c r="A188" s="20">
        <v>184</v>
      </c>
      <c r="B188" s="20">
        <v>14</v>
      </c>
      <c r="C188" s="20">
        <v>3</v>
      </c>
      <c r="D188" s="20">
        <v>150</v>
      </c>
      <c r="G188" s="20">
        <v>184</v>
      </c>
      <c r="H188" s="20">
        <v>14</v>
      </c>
      <c r="I188" s="20">
        <v>4</v>
      </c>
      <c r="J188" s="20">
        <v>250</v>
      </c>
    </row>
    <row r="189" spans="1:10" ht="16.5" x14ac:dyDescent="0.2">
      <c r="A189" s="20">
        <v>185</v>
      </c>
      <c r="B189" s="20">
        <v>14</v>
      </c>
      <c r="C189" s="20">
        <v>4</v>
      </c>
      <c r="D189" s="20">
        <v>150</v>
      </c>
      <c r="G189" s="20">
        <v>185</v>
      </c>
      <c r="H189" s="20">
        <v>14</v>
      </c>
      <c r="I189" s="20">
        <v>5</v>
      </c>
      <c r="J189" s="20">
        <v>250</v>
      </c>
    </row>
    <row r="190" spans="1:10" ht="16.5" x14ac:dyDescent="0.2">
      <c r="A190" s="20">
        <v>186</v>
      </c>
      <c r="B190" s="20">
        <v>14</v>
      </c>
      <c r="C190" s="20">
        <v>5</v>
      </c>
      <c r="D190" s="20">
        <v>150</v>
      </c>
      <c r="G190" s="20">
        <v>186</v>
      </c>
      <c r="H190" s="20">
        <v>14</v>
      </c>
      <c r="I190" s="20">
        <v>6</v>
      </c>
      <c r="J190" s="20">
        <v>250</v>
      </c>
    </row>
    <row r="191" spans="1:10" ht="16.5" x14ac:dyDescent="0.2">
      <c r="A191" s="20">
        <v>187</v>
      </c>
      <c r="B191" s="20">
        <v>14</v>
      </c>
      <c r="C191" s="20">
        <v>6</v>
      </c>
      <c r="D191" s="20">
        <v>150</v>
      </c>
      <c r="G191" s="20">
        <v>187</v>
      </c>
      <c r="H191" s="20">
        <v>14</v>
      </c>
      <c r="I191" s="20">
        <v>7</v>
      </c>
      <c r="J191" s="20">
        <v>250</v>
      </c>
    </row>
    <row r="192" spans="1:10" ht="16.5" x14ac:dyDescent="0.2">
      <c r="A192" s="20">
        <v>188</v>
      </c>
      <c r="B192" s="20">
        <v>14</v>
      </c>
      <c r="C192" s="20">
        <v>7</v>
      </c>
      <c r="D192" s="20">
        <v>150</v>
      </c>
      <c r="G192" s="20">
        <v>188</v>
      </c>
      <c r="H192" s="20">
        <v>14</v>
      </c>
      <c r="I192" s="20">
        <v>8</v>
      </c>
      <c r="J192" s="20">
        <v>250</v>
      </c>
    </row>
    <row r="193" spans="1:10" ht="16.5" x14ac:dyDescent="0.2">
      <c r="A193" s="20">
        <v>189</v>
      </c>
      <c r="B193" s="20">
        <v>14</v>
      </c>
      <c r="C193" s="20">
        <v>8</v>
      </c>
      <c r="D193" s="20">
        <v>150</v>
      </c>
      <c r="G193" s="20">
        <v>189</v>
      </c>
      <c r="H193" s="20">
        <v>14</v>
      </c>
      <c r="I193" s="20">
        <v>9</v>
      </c>
      <c r="J193" s="20">
        <v>250</v>
      </c>
    </row>
    <row r="194" spans="1:10" ht="16.5" x14ac:dyDescent="0.2">
      <c r="A194" s="20">
        <v>190</v>
      </c>
      <c r="B194" s="20">
        <v>14</v>
      </c>
      <c r="C194" s="20">
        <v>9</v>
      </c>
      <c r="D194" s="20">
        <v>150</v>
      </c>
      <c r="G194" s="20">
        <v>190</v>
      </c>
      <c r="H194" s="20">
        <v>14</v>
      </c>
      <c r="I194" s="20">
        <v>10</v>
      </c>
      <c r="J194" s="20">
        <v>250</v>
      </c>
    </row>
    <row r="195" spans="1:10" ht="16.5" x14ac:dyDescent="0.2">
      <c r="A195" s="20">
        <v>191</v>
      </c>
      <c r="B195" s="20">
        <v>14</v>
      </c>
      <c r="C195" s="20">
        <v>10</v>
      </c>
      <c r="D195" s="20">
        <v>150</v>
      </c>
      <c r="G195" s="20">
        <v>191</v>
      </c>
      <c r="H195" s="20">
        <v>14</v>
      </c>
      <c r="I195" s="20">
        <v>11</v>
      </c>
      <c r="J195" s="20">
        <v>250</v>
      </c>
    </row>
    <row r="196" spans="1:10" ht="16.5" x14ac:dyDescent="0.2">
      <c r="A196" s="20">
        <v>192</v>
      </c>
      <c r="B196" s="20">
        <v>14</v>
      </c>
      <c r="C196" s="20">
        <v>11</v>
      </c>
      <c r="D196" s="20">
        <v>150</v>
      </c>
      <c r="G196" s="20">
        <v>192</v>
      </c>
      <c r="H196" s="20">
        <v>14</v>
      </c>
      <c r="I196" s="20">
        <v>12</v>
      </c>
      <c r="J196" s="20">
        <v>250</v>
      </c>
    </row>
    <row r="197" spans="1:10" ht="16.5" x14ac:dyDescent="0.2">
      <c r="A197" s="20">
        <v>193</v>
      </c>
      <c r="B197" s="20">
        <v>14</v>
      </c>
      <c r="C197" s="20">
        <v>12</v>
      </c>
      <c r="D197" s="20">
        <v>150</v>
      </c>
      <c r="G197" s="20">
        <v>193</v>
      </c>
      <c r="H197" s="20">
        <v>14</v>
      </c>
      <c r="I197" s="20">
        <v>13</v>
      </c>
      <c r="J197" s="20">
        <v>250</v>
      </c>
    </row>
    <row r="198" spans="1:10" ht="16.5" x14ac:dyDescent="0.2">
      <c r="A198" s="20">
        <v>194</v>
      </c>
      <c r="B198" s="20">
        <v>14</v>
      </c>
      <c r="C198" s="20">
        <v>13</v>
      </c>
      <c r="D198" s="20">
        <v>150</v>
      </c>
      <c r="G198" s="20">
        <v>194</v>
      </c>
      <c r="H198" s="20">
        <v>14</v>
      </c>
      <c r="I198" s="20">
        <v>14</v>
      </c>
      <c r="J198" s="20">
        <v>250</v>
      </c>
    </row>
    <row r="199" spans="1:10" ht="16.5" x14ac:dyDescent="0.2">
      <c r="A199" s="20">
        <v>195</v>
      </c>
      <c r="B199" s="20">
        <v>14</v>
      </c>
      <c r="C199" s="20">
        <v>14</v>
      </c>
      <c r="D199" s="20">
        <v>150</v>
      </c>
      <c r="G199" s="20">
        <v>195</v>
      </c>
      <c r="H199" s="20">
        <v>14</v>
      </c>
      <c r="I199" s="20">
        <v>15</v>
      </c>
      <c r="J199" s="20">
        <v>250</v>
      </c>
    </row>
    <row r="200" spans="1:10" ht="16.5" x14ac:dyDescent="0.2">
      <c r="A200" s="20">
        <v>196</v>
      </c>
      <c r="B200" s="20">
        <v>14</v>
      </c>
      <c r="C200" s="20">
        <v>15</v>
      </c>
      <c r="D200" s="20">
        <v>150</v>
      </c>
      <c r="G200" s="20">
        <v>196</v>
      </c>
      <c r="H200" s="20">
        <v>15</v>
      </c>
      <c r="I200" s="20">
        <v>1</v>
      </c>
      <c r="J200" s="20">
        <v>250</v>
      </c>
    </row>
    <row r="201" spans="1:10" ht="16.5" x14ac:dyDescent="0.2">
      <c r="A201" s="20">
        <v>197</v>
      </c>
      <c r="B201" s="20">
        <v>15</v>
      </c>
      <c r="C201" s="20">
        <v>1</v>
      </c>
      <c r="D201" s="20">
        <v>150</v>
      </c>
      <c r="G201" s="20">
        <v>197</v>
      </c>
      <c r="H201" s="20">
        <v>15</v>
      </c>
      <c r="I201" s="20">
        <v>2</v>
      </c>
      <c r="J201" s="20">
        <v>250</v>
      </c>
    </row>
    <row r="202" spans="1:10" ht="16.5" x14ac:dyDescent="0.2">
      <c r="A202" s="20">
        <v>198</v>
      </c>
      <c r="B202" s="20">
        <v>15</v>
      </c>
      <c r="C202" s="20">
        <v>2</v>
      </c>
      <c r="D202" s="20">
        <v>150</v>
      </c>
      <c r="G202" s="20">
        <v>198</v>
      </c>
      <c r="H202" s="20">
        <v>15</v>
      </c>
      <c r="I202" s="20">
        <v>3</v>
      </c>
      <c r="J202" s="20">
        <v>250</v>
      </c>
    </row>
    <row r="203" spans="1:10" ht="16.5" x14ac:dyDescent="0.2">
      <c r="A203" s="20">
        <v>199</v>
      </c>
      <c r="B203" s="20">
        <v>15</v>
      </c>
      <c r="C203" s="20">
        <v>3</v>
      </c>
      <c r="D203" s="20">
        <v>150</v>
      </c>
      <c r="G203" s="20">
        <v>199</v>
      </c>
      <c r="H203" s="20">
        <v>15</v>
      </c>
      <c r="I203" s="20">
        <v>4</v>
      </c>
      <c r="J203" s="20">
        <v>250</v>
      </c>
    </row>
    <row r="204" spans="1:10" ht="16.5" x14ac:dyDescent="0.2">
      <c r="A204" s="20">
        <v>200</v>
      </c>
      <c r="B204" s="20">
        <v>15</v>
      </c>
      <c r="C204" s="20">
        <v>4</v>
      </c>
      <c r="D204" s="20">
        <v>150</v>
      </c>
      <c r="G204" s="20">
        <v>200</v>
      </c>
      <c r="H204" s="20">
        <v>15</v>
      </c>
      <c r="I204" s="20">
        <v>5</v>
      </c>
      <c r="J204" s="20">
        <v>250</v>
      </c>
    </row>
    <row r="205" spans="1:10" ht="16.5" x14ac:dyDescent="0.2">
      <c r="A205" s="20">
        <v>201</v>
      </c>
      <c r="B205" s="20">
        <v>15</v>
      </c>
      <c r="C205" s="20">
        <v>5</v>
      </c>
      <c r="D205" s="20">
        <v>150</v>
      </c>
      <c r="G205" s="20">
        <v>201</v>
      </c>
      <c r="H205" s="20">
        <v>15</v>
      </c>
      <c r="I205" s="20">
        <v>6</v>
      </c>
      <c r="J205" s="20">
        <v>250</v>
      </c>
    </row>
    <row r="206" spans="1:10" ht="16.5" x14ac:dyDescent="0.2">
      <c r="A206" s="20">
        <v>202</v>
      </c>
      <c r="B206" s="20">
        <v>15</v>
      </c>
      <c r="C206" s="20">
        <v>6</v>
      </c>
      <c r="D206" s="20">
        <v>150</v>
      </c>
      <c r="G206" s="20">
        <v>202</v>
      </c>
      <c r="H206" s="20">
        <v>15</v>
      </c>
      <c r="I206" s="20">
        <v>7</v>
      </c>
      <c r="J206" s="20">
        <v>250</v>
      </c>
    </row>
    <row r="207" spans="1:10" ht="16.5" x14ac:dyDescent="0.2">
      <c r="A207" s="20">
        <v>203</v>
      </c>
      <c r="B207" s="20">
        <v>15</v>
      </c>
      <c r="C207" s="20">
        <v>7</v>
      </c>
      <c r="D207" s="20">
        <v>150</v>
      </c>
      <c r="G207" s="20">
        <v>203</v>
      </c>
      <c r="H207" s="20">
        <v>15</v>
      </c>
      <c r="I207" s="20">
        <v>8</v>
      </c>
      <c r="J207" s="20">
        <v>250</v>
      </c>
    </row>
    <row r="208" spans="1:10" ht="16.5" x14ac:dyDescent="0.2">
      <c r="A208" s="20">
        <v>204</v>
      </c>
      <c r="B208" s="20">
        <v>15</v>
      </c>
      <c r="C208" s="20">
        <v>8</v>
      </c>
      <c r="D208" s="20">
        <v>150</v>
      </c>
      <c r="G208" s="20">
        <v>204</v>
      </c>
      <c r="H208" s="20">
        <v>15</v>
      </c>
      <c r="I208" s="20">
        <v>9</v>
      </c>
      <c r="J208" s="20">
        <v>250</v>
      </c>
    </row>
    <row r="209" spans="1:10" ht="16.5" x14ac:dyDescent="0.2">
      <c r="A209" s="20">
        <v>205</v>
      </c>
      <c r="B209" s="20">
        <v>15</v>
      </c>
      <c r="C209" s="20">
        <v>9</v>
      </c>
      <c r="D209" s="20">
        <v>150</v>
      </c>
      <c r="G209" s="20">
        <v>205</v>
      </c>
      <c r="H209" s="20">
        <v>15</v>
      </c>
      <c r="I209" s="20">
        <v>10</v>
      </c>
      <c r="J209" s="20">
        <v>250</v>
      </c>
    </row>
    <row r="210" spans="1:10" ht="16.5" x14ac:dyDescent="0.2">
      <c r="A210" s="20">
        <v>206</v>
      </c>
      <c r="B210" s="20">
        <v>15</v>
      </c>
      <c r="C210" s="20">
        <v>10</v>
      </c>
      <c r="D210" s="20">
        <v>150</v>
      </c>
      <c r="G210" s="20">
        <v>206</v>
      </c>
      <c r="H210" s="20">
        <v>15</v>
      </c>
      <c r="I210" s="20">
        <v>11</v>
      </c>
      <c r="J210" s="20">
        <v>250</v>
      </c>
    </row>
    <row r="211" spans="1:10" ht="16.5" x14ac:dyDescent="0.2">
      <c r="A211" s="20">
        <v>207</v>
      </c>
      <c r="B211" s="20">
        <v>15</v>
      </c>
      <c r="C211" s="20">
        <v>11</v>
      </c>
      <c r="D211" s="20">
        <v>150</v>
      </c>
      <c r="G211" s="20">
        <v>207</v>
      </c>
      <c r="H211" s="20">
        <v>15</v>
      </c>
      <c r="I211" s="20">
        <v>12</v>
      </c>
      <c r="J211" s="20">
        <v>250</v>
      </c>
    </row>
    <row r="212" spans="1:10" ht="16.5" x14ac:dyDescent="0.2">
      <c r="A212" s="20">
        <v>208</v>
      </c>
      <c r="B212" s="20">
        <v>15</v>
      </c>
      <c r="C212" s="20">
        <v>12</v>
      </c>
      <c r="D212" s="20">
        <v>150</v>
      </c>
      <c r="G212" s="20">
        <v>208</v>
      </c>
      <c r="H212" s="20">
        <v>15</v>
      </c>
      <c r="I212" s="20">
        <v>13</v>
      </c>
      <c r="J212" s="20">
        <v>250</v>
      </c>
    </row>
    <row r="213" spans="1:10" ht="16.5" x14ac:dyDescent="0.2">
      <c r="A213" s="20">
        <v>209</v>
      </c>
      <c r="B213" s="20">
        <v>15</v>
      </c>
      <c r="C213" s="20">
        <v>13</v>
      </c>
      <c r="D213" s="20">
        <v>150</v>
      </c>
      <c r="G213" s="20">
        <v>209</v>
      </c>
      <c r="H213" s="20">
        <v>15</v>
      </c>
      <c r="I213" s="20">
        <v>14</v>
      </c>
      <c r="J213" s="20">
        <v>250</v>
      </c>
    </row>
    <row r="214" spans="1:10" ht="16.5" x14ac:dyDescent="0.2">
      <c r="A214" s="20">
        <v>210</v>
      </c>
      <c r="B214" s="20">
        <v>15</v>
      </c>
      <c r="C214" s="20">
        <v>14</v>
      </c>
      <c r="D214" s="20">
        <v>150</v>
      </c>
      <c r="G214" s="20">
        <v>210</v>
      </c>
      <c r="H214" s="20">
        <v>15</v>
      </c>
      <c r="I214" s="20">
        <v>15</v>
      </c>
      <c r="J214" s="20">
        <v>250</v>
      </c>
    </row>
    <row r="215" spans="1:10" ht="16.5" x14ac:dyDescent="0.2">
      <c r="A215" s="20">
        <v>211</v>
      </c>
      <c r="B215" s="20">
        <v>15</v>
      </c>
      <c r="C215" s="20">
        <v>15</v>
      </c>
      <c r="D215" s="20">
        <v>150</v>
      </c>
    </row>
  </sheetData>
  <mergeCells count="2">
    <mergeCell ref="A3:D3"/>
    <mergeCell ref="G3:J3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Z105"/>
  <sheetViews>
    <sheetView tabSelected="1" workbookViewId="0">
      <selection activeCell="BD22" sqref="BD22"/>
    </sheetView>
  </sheetViews>
  <sheetFormatPr defaultRowHeight="14.25" x14ac:dyDescent="0.2"/>
  <cols>
    <col min="48" max="48" width="9.625" bestFit="1" customWidth="1"/>
  </cols>
  <sheetData>
    <row r="3" spans="1:52" ht="20.25" x14ac:dyDescent="0.2">
      <c r="A3" s="45" t="s">
        <v>96</v>
      </c>
      <c r="B3" s="45"/>
      <c r="C3" s="45"/>
      <c r="D3" s="45"/>
      <c r="E3" s="45"/>
      <c r="F3" s="45"/>
      <c r="I3" s="45" t="s">
        <v>97</v>
      </c>
      <c r="J3" s="45"/>
      <c r="K3" s="45"/>
      <c r="L3" s="45"/>
      <c r="M3" s="45"/>
      <c r="N3" s="45"/>
      <c r="Q3" s="45" t="s">
        <v>98</v>
      </c>
      <c r="R3" s="45"/>
      <c r="S3" s="45"/>
      <c r="T3" s="45"/>
      <c r="U3" s="45"/>
      <c r="V3" s="45"/>
      <c r="Y3" s="45" t="s">
        <v>99</v>
      </c>
      <c r="Z3" s="45"/>
      <c r="AA3" s="45"/>
      <c r="AB3" s="45"/>
      <c r="AC3" s="45"/>
      <c r="AD3" s="45"/>
      <c r="AG3" s="65" t="s">
        <v>96</v>
      </c>
      <c r="AH3" s="66"/>
      <c r="AJ3" s="65" t="s">
        <v>97</v>
      </c>
      <c r="AK3" s="66"/>
      <c r="AM3" s="65" t="s">
        <v>172</v>
      </c>
      <c r="AN3" s="66"/>
      <c r="AP3" s="65" t="s">
        <v>173</v>
      </c>
      <c r="AQ3" s="66"/>
    </row>
    <row r="4" spans="1:52" ht="17.25" x14ac:dyDescent="0.2">
      <c r="A4" s="12" t="s">
        <v>65</v>
      </c>
      <c r="B4" s="12" t="s">
        <v>66</v>
      </c>
      <c r="C4" s="12" t="s">
        <v>170</v>
      </c>
      <c r="D4" s="12" t="s">
        <v>170</v>
      </c>
      <c r="E4" s="12" t="s">
        <v>171</v>
      </c>
      <c r="F4" s="12" t="s">
        <v>171</v>
      </c>
      <c r="I4" s="12" t="s">
        <v>65</v>
      </c>
      <c r="J4" s="12" t="s">
        <v>66</v>
      </c>
      <c r="K4" s="12" t="s">
        <v>170</v>
      </c>
      <c r="L4" s="12" t="s">
        <v>170</v>
      </c>
      <c r="M4" s="12" t="s">
        <v>171</v>
      </c>
      <c r="N4" s="12" t="s">
        <v>171</v>
      </c>
      <c r="Q4" s="12" t="s">
        <v>65</v>
      </c>
      <c r="R4" s="12" t="s">
        <v>66</v>
      </c>
      <c r="S4" s="12" t="s">
        <v>170</v>
      </c>
      <c r="T4" s="12" t="s">
        <v>170</v>
      </c>
      <c r="U4" s="12" t="s">
        <v>171</v>
      </c>
      <c r="V4" s="12" t="s">
        <v>171</v>
      </c>
      <c r="Y4" s="12" t="s">
        <v>65</v>
      </c>
      <c r="Z4" s="12" t="s">
        <v>66</v>
      </c>
      <c r="AA4" s="12" t="s">
        <v>170</v>
      </c>
      <c r="AB4" s="12" t="s">
        <v>170</v>
      </c>
      <c r="AC4" s="12" t="s">
        <v>171</v>
      </c>
      <c r="AD4" s="12" t="s">
        <v>171</v>
      </c>
      <c r="AG4" s="12" t="s">
        <v>174</v>
      </c>
      <c r="AH4" s="12" t="s">
        <v>175</v>
      </c>
      <c r="AJ4" s="12" t="s">
        <v>174</v>
      </c>
      <c r="AK4" s="12" t="s">
        <v>175</v>
      </c>
      <c r="AM4" s="12" t="s">
        <v>174</v>
      </c>
      <c r="AN4" s="12" t="s">
        <v>175</v>
      </c>
      <c r="AP4" s="12" t="s">
        <v>174</v>
      </c>
      <c r="AQ4" s="12" t="s">
        <v>175</v>
      </c>
      <c r="AT4" s="12" t="s">
        <v>176</v>
      </c>
      <c r="AU4" s="12" t="s">
        <v>179</v>
      </c>
      <c r="AV4" s="12" t="s">
        <v>180</v>
      </c>
      <c r="AY4" s="67" t="s">
        <v>181</v>
      </c>
      <c r="AZ4" s="67" t="s">
        <v>182</v>
      </c>
    </row>
    <row r="5" spans="1:52" ht="16.5" x14ac:dyDescent="0.2">
      <c r="A5" s="20">
        <v>1</v>
      </c>
      <c r="B5" s="20">
        <v>100</v>
      </c>
      <c r="C5" s="21">
        <v>10</v>
      </c>
      <c r="D5" s="21">
        <v>50</v>
      </c>
      <c r="E5" s="21">
        <v>2000</v>
      </c>
      <c r="F5" s="21">
        <v>2000</v>
      </c>
      <c r="I5" s="20">
        <v>1</v>
      </c>
      <c r="J5" s="20">
        <v>500</v>
      </c>
      <c r="K5" s="21">
        <v>50</v>
      </c>
      <c r="L5" s="21">
        <v>50</v>
      </c>
      <c r="M5" s="21">
        <v>2000</v>
      </c>
      <c r="N5" s="21">
        <v>2000</v>
      </c>
      <c r="Q5" s="20">
        <v>1</v>
      </c>
      <c r="R5" s="20">
        <v>3000</v>
      </c>
      <c r="S5" s="21">
        <v>100</v>
      </c>
      <c r="T5" s="21">
        <v>50</v>
      </c>
      <c r="U5" s="21">
        <v>2000</v>
      </c>
      <c r="V5" s="21">
        <v>2000</v>
      </c>
      <c r="Y5" s="20">
        <v>1</v>
      </c>
      <c r="Z5" s="20">
        <v>3000</v>
      </c>
      <c r="AA5" s="21">
        <v>100</v>
      </c>
      <c r="AB5" s="21">
        <v>50</v>
      </c>
      <c r="AC5" s="21">
        <v>2000</v>
      </c>
      <c r="AD5" s="21">
        <v>2000</v>
      </c>
      <c r="AG5" s="21">
        <v>0</v>
      </c>
      <c r="AH5" s="21">
        <v>0</v>
      </c>
      <c r="AJ5" s="21">
        <v>0</v>
      </c>
      <c r="AK5" s="21">
        <v>0</v>
      </c>
      <c r="AM5" s="21">
        <v>0</v>
      </c>
      <c r="AN5" s="21">
        <v>0</v>
      </c>
      <c r="AP5" s="21">
        <v>0</v>
      </c>
      <c r="AQ5" s="21">
        <v>0</v>
      </c>
      <c r="AT5" s="21">
        <v>0</v>
      </c>
      <c r="AU5" s="21"/>
      <c r="AV5" s="21"/>
      <c r="AY5" s="21">
        <v>1</v>
      </c>
      <c r="AZ5" s="21">
        <v>1</v>
      </c>
    </row>
    <row r="6" spans="1:52" ht="16.5" x14ac:dyDescent="0.2">
      <c r="A6" s="20">
        <v>2</v>
      </c>
      <c r="B6" s="20">
        <v>150</v>
      </c>
      <c r="C6" s="21">
        <v>20</v>
      </c>
      <c r="D6" s="21">
        <v>50</v>
      </c>
      <c r="E6" s="21">
        <v>2100</v>
      </c>
      <c r="F6" s="21">
        <v>2100</v>
      </c>
      <c r="I6" s="20">
        <v>2</v>
      </c>
      <c r="J6" s="20">
        <v>700</v>
      </c>
      <c r="K6" s="21">
        <v>50</v>
      </c>
      <c r="L6" s="21">
        <v>50</v>
      </c>
      <c r="M6" s="21">
        <v>2100</v>
      </c>
      <c r="N6" s="21">
        <v>2100</v>
      </c>
      <c r="Q6" s="20">
        <v>2</v>
      </c>
      <c r="R6" s="20">
        <v>3000</v>
      </c>
      <c r="S6" s="21">
        <v>100</v>
      </c>
      <c r="T6" s="21">
        <v>50</v>
      </c>
      <c r="U6" s="21">
        <v>2100</v>
      </c>
      <c r="V6" s="21">
        <v>2100</v>
      </c>
      <c r="Y6" s="20">
        <v>2</v>
      </c>
      <c r="Z6" s="20">
        <v>3000</v>
      </c>
      <c r="AA6" s="21">
        <v>100</v>
      </c>
      <c r="AB6" s="21">
        <v>50</v>
      </c>
      <c r="AC6" s="21">
        <v>2100</v>
      </c>
      <c r="AD6" s="21">
        <v>2100</v>
      </c>
      <c r="AG6" s="21">
        <v>1</v>
      </c>
      <c r="AH6" s="21">
        <v>1</v>
      </c>
      <c r="AJ6" s="21">
        <v>1</v>
      </c>
      <c r="AK6" s="21">
        <f>AH6+1</f>
        <v>2</v>
      </c>
      <c r="AM6" s="21">
        <v>1</v>
      </c>
      <c r="AN6" s="21">
        <f>AK6+1</f>
        <v>3</v>
      </c>
      <c r="AP6" s="21">
        <v>1</v>
      </c>
      <c r="AQ6" s="21">
        <f>AN6+1</f>
        <v>4</v>
      </c>
      <c r="AT6" s="21">
        <v>1</v>
      </c>
      <c r="AU6" s="21">
        <f>INDEX(节奏总表!$B$4:$B$103,芦花古楼!AT6)</f>
        <v>35</v>
      </c>
      <c r="AV6" s="21">
        <f>SUMIFS($C$5:$C$74,$AH$5:$AH$74,"="&amp;AT6)</f>
        <v>540</v>
      </c>
      <c r="AY6" s="21">
        <v>2</v>
      </c>
      <c r="AZ6" s="21">
        <v>1</v>
      </c>
    </row>
    <row r="7" spans="1:52" ht="16.5" x14ac:dyDescent="0.2">
      <c r="A7" s="20">
        <v>3</v>
      </c>
      <c r="B7" s="20">
        <v>200</v>
      </c>
      <c r="C7" s="21">
        <v>30</v>
      </c>
      <c r="D7" s="21">
        <v>50</v>
      </c>
      <c r="E7" s="21">
        <v>2200</v>
      </c>
      <c r="F7" s="21">
        <v>2200</v>
      </c>
      <c r="I7" s="20">
        <v>3</v>
      </c>
      <c r="J7" s="20">
        <v>1000</v>
      </c>
      <c r="K7" s="21">
        <v>50</v>
      </c>
      <c r="L7" s="21">
        <v>50</v>
      </c>
      <c r="M7" s="21">
        <v>2200</v>
      </c>
      <c r="N7" s="21">
        <v>2200</v>
      </c>
      <c r="Q7" s="20">
        <v>3</v>
      </c>
      <c r="R7" s="20">
        <v>3000</v>
      </c>
      <c r="S7" s="21">
        <v>100</v>
      </c>
      <c r="T7" s="21">
        <v>50</v>
      </c>
      <c r="U7" s="21">
        <v>2200</v>
      </c>
      <c r="V7" s="21">
        <v>2200</v>
      </c>
      <c r="Y7" s="20">
        <v>3</v>
      </c>
      <c r="Z7" s="20">
        <v>3000</v>
      </c>
      <c r="AA7" s="21">
        <v>100</v>
      </c>
      <c r="AB7" s="21">
        <v>50</v>
      </c>
      <c r="AC7" s="21">
        <v>2200</v>
      </c>
      <c r="AD7" s="21">
        <v>2200</v>
      </c>
      <c r="AG7" s="21">
        <v>2</v>
      </c>
      <c r="AH7" s="21">
        <v>1</v>
      </c>
      <c r="AJ7" s="21">
        <v>2</v>
      </c>
      <c r="AK7" s="21">
        <f t="shared" ref="AK7:AK70" si="0">AH7+1</f>
        <v>2</v>
      </c>
      <c r="AM7" s="21">
        <v>2</v>
      </c>
      <c r="AN7" s="21">
        <f t="shared" ref="AN7:AN70" si="1">AK7+1</f>
        <v>3</v>
      </c>
      <c r="AP7" s="21">
        <v>2</v>
      </c>
      <c r="AQ7" s="21">
        <f t="shared" ref="AQ7:AQ70" si="2">AN7+1</f>
        <v>4</v>
      </c>
      <c r="AT7" s="21">
        <v>2</v>
      </c>
      <c r="AU7" s="21">
        <f>INDEX(节奏总表!$B$4:$B$103,芦花古楼!AT7)</f>
        <v>45</v>
      </c>
      <c r="AV7" s="21">
        <f t="shared" ref="AV7:AV70" si="3">SUMIFS($C$5:$C$74,$AH$5:$AH$74,"="&amp;AT7)</f>
        <v>700</v>
      </c>
      <c r="AY7" s="21">
        <v>3</v>
      </c>
      <c r="AZ7" s="21">
        <v>1</v>
      </c>
    </row>
    <row r="8" spans="1:52" ht="16.5" x14ac:dyDescent="0.2">
      <c r="A8" s="20">
        <v>4</v>
      </c>
      <c r="B8" s="20">
        <v>250</v>
      </c>
      <c r="C8" s="21">
        <v>40</v>
      </c>
      <c r="D8" s="21">
        <v>50</v>
      </c>
      <c r="E8" s="21">
        <v>2300</v>
      </c>
      <c r="F8" s="21">
        <v>2300</v>
      </c>
      <c r="I8" s="20">
        <v>4</v>
      </c>
      <c r="J8" s="20">
        <v>1250</v>
      </c>
      <c r="K8" s="21">
        <v>50</v>
      </c>
      <c r="L8" s="21">
        <v>50</v>
      </c>
      <c r="M8" s="21">
        <v>2300</v>
      </c>
      <c r="N8" s="21">
        <v>2300</v>
      </c>
      <c r="Q8" s="20">
        <v>4</v>
      </c>
      <c r="R8" s="20">
        <v>3000</v>
      </c>
      <c r="S8" s="21">
        <v>100</v>
      </c>
      <c r="T8" s="21">
        <v>50</v>
      </c>
      <c r="U8" s="21">
        <v>2300</v>
      </c>
      <c r="V8" s="21">
        <v>2300</v>
      </c>
      <c r="Y8" s="20">
        <v>4</v>
      </c>
      <c r="Z8" s="20">
        <v>3000</v>
      </c>
      <c r="AA8" s="21">
        <v>100</v>
      </c>
      <c r="AB8" s="21">
        <v>50</v>
      </c>
      <c r="AC8" s="21">
        <v>2300</v>
      </c>
      <c r="AD8" s="21">
        <v>2300</v>
      </c>
      <c r="AG8" s="21">
        <v>3</v>
      </c>
      <c r="AH8" s="21">
        <v>1</v>
      </c>
      <c r="AJ8" s="21">
        <v>3</v>
      </c>
      <c r="AK8" s="21">
        <f t="shared" si="0"/>
        <v>2</v>
      </c>
      <c r="AM8" s="21">
        <v>3</v>
      </c>
      <c r="AN8" s="21">
        <f t="shared" si="1"/>
        <v>3</v>
      </c>
      <c r="AP8" s="21">
        <v>3</v>
      </c>
      <c r="AQ8" s="21">
        <f t="shared" si="2"/>
        <v>4</v>
      </c>
      <c r="AT8" s="21">
        <v>3</v>
      </c>
      <c r="AU8" s="21">
        <f>INDEX(节奏总表!$B$4:$B$103,芦花古楼!AT8)</f>
        <v>54</v>
      </c>
      <c r="AV8" s="21">
        <f t="shared" si="3"/>
        <v>700</v>
      </c>
      <c r="AY8" s="21">
        <v>4</v>
      </c>
      <c r="AZ8" s="21">
        <v>1</v>
      </c>
    </row>
    <row r="9" spans="1:52" ht="16.5" x14ac:dyDescent="0.2">
      <c r="A9" s="20">
        <v>5</v>
      </c>
      <c r="B9" s="20">
        <v>300</v>
      </c>
      <c r="C9" s="21">
        <v>50</v>
      </c>
      <c r="D9" s="21">
        <v>50</v>
      </c>
      <c r="E9" s="21">
        <v>2500</v>
      </c>
      <c r="F9" s="21">
        <v>2500</v>
      </c>
      <c r="I9" s="20">
        <v>5</v>
      </c>
      <c r="J9" s="20">
        <v>1500</v>
      </c>
      <c r="K9" s="21">
        <v>50</v>
      </c>
      <c r="L9" s="21">
        <v>50</v>
      </c>
      <c r="M9" s="21">
        <v>2500</v>
      </c>
      <c r="N9" s="21">
        <v>2500</v>
      </c>
      <c r="Q9" s="20">
        <v>5</v>
      </c>
      <c r="R9" s="20">
        <v>3000</v>
      </c>
      <c r="S9" s="21">
        <v>100</v>
      </c>
      <c r="T9" s="21">
        <v>50</v>
      </c>
      <c r="U9" s="21">
        <v>2500</v>
      </c>
      <c r="V9" s="21">
        <v>2500</v>
      </c>
      <c r="Y9" s="20">
        <v>5</v>
      </c>
      <c r="Z9" s="20">
        <v>3000</v>
      </c>
      <c r="AA9" s="21">
        <v>100</v>
      </c>
      <c r="AB9" s="21">
        <v>50</v>
      </c>
      <c r="AC9" s="21">
        <v>2500</v>
      </c>
      <c r="AD9" s="21">
        <v>2500</v>
      </c>
      <c r="AG9" s="21">
        <v>4</v>
      </c>
      <c r="AH9" s="21">
        <v>1</v>
      </c>
      <c r="AJ9" s="21">
        <v>4</v>
      </c>
      <c r="AK9" s="21">
        <f t="shared" si="0"/>
        <v>2</v>
      </c>
      <c r="AM9" s="21">
        <v>4</v>
      </c>
      <c r="AN9" s="21">
        <f t="shared" si="1"/>
        <v>3</v>
      </c>
      <c r="AP9" s="21">
        <v>4</v>
      </c>
      <c r="AQ9" s="21">
        <f t="shared" si="2"/>
        <v>4</v>
      </c>
      <c r="AT9" s="21">
        <v>4</v>
      </c>
      <c r="AU9" s="21">
        <f>INDEX(节奏总表!$B$4:$B$103,芦花古楼!AT9)</f>
        <v>62</v>
      </c>
      <c r="AV9" s="21">
        <f t="shared" si="3"/>
        <v>750</v>
      </c>
      <c r="AY9" s="21">
        <v>5</v>
      </c>
      <c r="AZ9" s="21">
        <v>2</v>
      </c>
    </row>
    <row r="10" spans="1:52" ht="16.5" x14ac:dyDescent="0.2">
      <c r="A10" s="20">
        <v>6</v>
      </c>
      <c r="B10" s="20">
        <v>400</v>
      </c>
      <c r="C10" s="21">
        <v>50</v>
      </c>
      <c r="D10" s="21">
        <v>100</v>
      </c>
      <c r="E10" s="21">
        <v>2600</v>
      </c>
      <c r="F10" s="21">
        <v>2600</v>
      </c>
      <c r="I10" s="20">
        <v>6</v>
      </c>
      <c r="J10" s="20">
        <v>1750</v>
      </c>
      <c r="K10" s="21">
        <v>100</v>
      </c>
      <c r="L10" s="21">
        <v>100</v>
      </c>
      <c r="M10" s="21">
        <v>2600</v>
      </c>
      <c r="N10" s="21">
        <v>2600</v>
      </c>
      <c r="Q10" s="20">
        <v>6</v>
      </c>
      <c r="R10" s="20">
        <v>3000</v>
      </c>
      <c r="S10" s="21">
        <v>100</v>
      </c>
      <c r="T10" s="21">
        <v>100</v>
      </c>
      <c r="U10" s="21">
        <v>2600</v>
      </c>
      <c r="V10" s="21">
        <v>2600</v>
      </c>
      <c r="Y10" s="20">
        <v>6</v>
      </c>
      <c r="Z10" s="20">
        <v>3000</v>
      </c>
      <c r="AA10" s="21">
        <v>100</v>
      </c>
      <c r="AB10" s="21">
        <v>100</v>
      </c>
      <c r="AC10" s="21">
        <v>2600</v>
      </c>
      <c r="AD10" s="21">
        <v>2600</v>
      </c>
      <c r="AG10" s="21">
        <v>5</v>
      </c>
      <c r="AH10" s="21">
        <v>1</v>
      </c>
      <c r="AJ10" s="21">
        <v>5</v>
      </c>
      <c r="AK10" s="21">
        <f t="shared" si="0"/>
        <v>2</v>
      </c>
      <c r="AM10" s="21">
        <v>5</v>
      </c>
      <c r="AN10" s="21">
        <f t="shared" si="1"/>
        <v>3</v>
      </c>
      <c r="AP10" s="21">
        <v>5</v>
      </c>
      <c r="AQ10" s="21">
        <f t="shared" si="2"/>
        <v>4</v>
      </c>
      <c r="AT10" s="21">
        <v>5</v>
      </c>
      <c r="AU10" s="21">
        <f>INDEX(节奏总表!$B$4:$B$103,芦花古楼!AT10)</f>
        <v>68</v>
      </c>
      <c r="AV10" s="21">
        <f t="shared" si="3"/>
        <v>750</v>
      </c>
      <c r="AY10" s="21">
        <v>6</v>
      </c>
      <c r="AZ10" s="21">
        <v>2</v>
      </c>
    </row>
    <row r="11" spans="1:52" ht="16.5" x14ac:dyDescent="0.2">
      <c r="A11" s="20">
        <v>7</v>
      </c>
      <c r="B11" s="20">
        <v>500</v>
      </c>
      <c r="C11" s="21">
        <v>50</v>
      </c>
      <c r="D11" s="21">
        <v>100</v>
      </c>
      <c r="E11" s="21">
        <v>2700</v>
      </c>
      <c r="F11" s="21">
        <v>2700</v>
      </c>
      <c r="I11" s="20">
        <v>7</v>
      </c>
      <c r="J11" s="20">
        <v>2000</v>
      </c>
      <c r="K11" s="21">
        <v>100</v>
      </c>
      <c r="L11" s="21">
        <v>100</v>
      </c>
      <c r="M11" s="21">
        <v>2700</v>
      </c>
      <c r="N11" s="21">
        <v>2700</v>
      </c>
      <c r="Q11" s="20">
        <v>7</v>
      </c>
      <c r="R11" s="20">
        <v>3000</v>
      </c>
      <c r="S11" s="21">
        <v>100</v>
      </c>
      <c r="T11" s="21">
        <v>100</v>
      </c>
      <c r="U11" s="21">
        <v>2700</v>
      </c>
      <c r="V11" s="21">
        <v>2700</v>
      </c>
      <c r="Y11" s="20">
        <v>7</v>
      </c>
      <c r="Z11" s="20">
        <v>3000</v>
      </c>
      <c r="AA11" s="21">
        <v>100</v>
      </c>
      <c r="AB11" s="21">
        <v>100</v>
      </c>
      <c r="AC11" s="21">
        <v>2700</v>
      </c>
      <c r="AD11" s="21">
        <v>2700</v>
      </c>
      <c r="AG11" s="21">
        <v>6</v>
      </c>
      <c r="AH11" s="21">
        <v>1</v>
      </c>
      <c r="AJ11" s="21">
        <v>6</v>
      </c>
      <c r="AK11" s="21">
        <f t="shared" si="0"/>
        <v>2</v>
      </c>
      <c r="AM11" s="21">
        <v>6</v>
      </c>
      <c r="AN11" s="21">
        <f t="shared" si="1"/>
        <v>3</v>
      </c>
      <c r="AP11" s="21">
        <v>6</v>
      </c>
      <c r="AQ11" s="21">
        <f t="shared" si="2"/>
        <v>4</v>
      </c>
      <c r="AT11" s="21">
        <v>6</v>
      </c>
      <c r="AU11" s="21">
        <f>INDEX(节奏总表!$B$4:$B$103,芦花古楼!AT11)</f>
        <v>74</v>
      </c>
      <c r="AV11" s="21">
        <f t="shared" si="3"/>
        <v>900</v>
      </c>
      <c r="AY11" s="21">
        <v>7</v>
      </c>
      <c r="AZ11" s="21">
        <v>2</v>
      </c>
    </row>
    <row r="12" spans="1:52" ht="16.5" x14ac:dyDescent="0.2">
      <c r="A12" s="20">
        <v>8</v>
      </c>
      <c r="B12" s="20">
        <v>600</v>
      </c>
      <c r="C12" s="21">
        <v>50</v>
      </c>
      <c r="D12" s="21">
        <v>100</v>
      </c>
      <c r="E12" s="21">
        <v>2800</v>
      </c>
      <c r="F12" s="21">
        <v>2800</v>
      </c>
      <c r="I12" s="20">
        <v>8</v>
      </c>
      <c r="J12" s="20">
        <v>2250</v>
      </c>
      <c r="K12" s="21">
        <v>100</v>
      </c>
      <c r="L12" s="21">
        <v>100</v>
      </c>
      <c r="M12" s="21">
        <v>2800</v>
      </c>
      <c r="N12" s="21">
        <v>2800</v>
      </c>
      <c r="Q12" s="20">
        <v>8</v>
      </c>
      <c r="R12" s="20">
        <v>3000</v>
      </c>
      <c r="S12" s="21">
        <v>100</v>
      </c>
      <c r="T12" s="21">
        <v>100</v>
      </c>
      <c r="U12" s="21">
        <v>2800</v>
      </c>
      <c r="V12" s="21">
        <v>2800</v>
      </c>
      <c r="Y12" s="20">
        <v>8</v>
      </c>
      <c r="Z12" s="20">
        <v>3000</v>
      </c>
      <c r="AA12" s="21">
        <v>100</v>
      </c>
      <c r="AB12" s="21">
        <v>100</v>
      </c>
      <c r="AC12" s="21">
        <v>2800</v>
      </c>
      <c r="AD12" s="21">
        <v>2800</v>
      </c>
      <c r="AG12" s="21">
        <v>7</v>
      </c>
      <c r="AH12" s="21">
        <v>1</v>
      </c>
      <c r="AJ12" s="21">
        <v>7</v>
      </c>
      <c r="AK12" s="21">
        <f t="shared" si="0"/>
        <v>2</v>
      </c>
      <c r="AM12" s="21">
        <v>7</v>
      </c>
      <c r="AN12" s="21">
        <f t="shared" si="1"/>
        <v>3</v>
      </c>
      <c r="AP12" s="21">
        <v>7</v>
      </c>
      <c r="AQ12" s="21">
        <f t="shared" si="2"/>
        <v>4</v>
      </c>
      <c r="AT12" s="21">
        <v>7</v>
      </c>
      <c r="AU12" s="21">
        <f>INDEX(节奏总表!$B$4:$B$103,芦花古楼!AT12)</f>
        <v>80</v>
      </c>
      <c r="AV12" s="21">
        <f t="shared" si="3"/>
        <v>750</v>
      </c>
      <c r="AY12" s="21">
        <v>8</v>
      </c>
      <c r="AZ12" s="21">
        <v>2</v>
      </c>
    </row>
    <row r="13" spans="1:52" ht="16.5" x14ac:dyDescent="0.2">
      <c r="A13" s="20">
        <v>9</v>
      </c>
      <c r="B13" s="20">
        <v>800</v>
      </c>
      <c r="C13" s="21">
        <v>50</v>
      </c>
      <c r="D13" s="21">
        <v>100</v>
      </c>
      <c r="E13" s="21">
        <v>2900</v>
      </c>
      <c r="F13" s="21">
        <v>2900</v>
      </c>
      <c r="I13" s="20">
        <v>9</v>
      </c>
      <c r="J13" s="20">
        <v>2500</v>
      </c>
      <c r="K13" s="21">
        <v>100</v>
      </c>
      <c r="L13" s="21">
        <v>100</v>
      </c>
      <c r="M13" s="21">
        <v>2900</v>
      </c>
      <c r="N13" s="21">
        <v>2900</v>
      </c>
      <c r="Q13" s="20">
        <v>9</v>
      </c>
      <c r="R13" s="20">
        <v>3000</v>
      </c>
      <c r="S13" s="21">
        <v>100</v>
      </c>
      <c r="T13" s="21">
        <v>100</v>
      </c>
      <c r="U13" s="21">
        <v>2900</v>
      </c>
      <c r="V13" s="21">
        <v>2900</v>
      </c>
      <c r="Y13" s="20">
        <v>9</v>
      </c>
      <c r="Z13" s="20">
        <v>3000</v>
      </c>
      <c r="AA13" s="21">
        <v>100</v>
      </c>
      <c r="AB13" s="21">
        <v>100</v>
      </c>
      <c r="AC13" s="21">
        <v>2900</v>
      </c>
      <c r="AD13" s="21">
        <v>2900</v>
      </c>
      <c r="AG13" s="21">
        <v>8</v>
      </c>
      <c r="AH13" s="21">
        <v>1</v>
      </c>
      <c r="AJ13" s="21">
        <v>8</v>
      </c>
      <c r="AK13" s="21">
        <f t="shared" si="0"/>
        <v>2</v>
      </c>
      <c r="AM13" s="21">
        <v>8</v>
      </c>
      <c r="AN13" s="21">
        <f t="shared" si="1"/>
        <v>3</v>
      </c>
      <c r="AP13" s="21">
        <v>8</v>
      </c>
      <c r="AQ13" s="21">
        <f t="shared" si="2"/>
        <v>4</v>
      </c>
      <c r="AT13" s="21">
        <v>8</v>
      </c>
      <c r="AU13" s="21">
        <f>INDEX(节奏总表!$B$4:$B$103,芦花古楼!AT13)</f>
        <v>85</v>
      </c>
      <c r="AV13" s="21">
        <f t="shared" si="3"/>
        <v>900</v>
      </c>
      <c r="AY13" s="21">
        <v>9</v>
      </c>
      <c r="AZ13" s="21">
        <v>3</v>
      </c>
    </row>
    <row r="14" spans="1:52" ht="16.5" x14ac:dyDescent="0.2">
      <c r="A14" s="20">
        <v>10</v>
      </c>
      <c r="B14" s="20">
        <v>1000</v>
      </c>
      <c r="C14" s="21">
        <v>100</v>
      </c>
      <c r="D14" s="21">
        <v>100</v>
      </c>
      <c r="E14" s="21">
        <v>3000</v>
      </c>
      <c r="F14" s="21">
        <v>3000</v>
      </c>
      <c r="I14" s="20">
        <v>10</v>
      </c>
      <c r="J14" s="20">
        <v>3000</v>
      </c>
      <c r="K14" s="21">
        <v>100</v>
      </c>
      <c r="L14" s="21">
        <v>100</v>
      </c>
      <c r="M14" s="21">
        <v>3000</v>
      </c>
      <c r="N14" s="21">
        <v>3000</v>
      </c>
      <c r="Q14" s="20">
        <v>10</v>
      </c>
      <c r="R14" s="20">
        <v>3000</v>
      </c>
      <c r="S14" s="21">
        <v>100</v>
      </c>
      <c r="T14" s="21">
        <v>100</v>
      </c>
      <c r="U14" s="21">
        <v>3000</v>
      </c>
      <c r="V14" s="21">
        <v>3000</v>
      </c>
      <c r="Y14" s="20">
        <v>10</v>
      </c>
      <c r="Z14" s="20">
        <v>3000</v>
      </c>
      <c r="AA14" s="21">
        <v>100</v>
      </c>
      <c r="AB14" s="21">
        <v>100</v>
      </c>
      <c r="AC14" s="21">
        <v>3000</v>
      </c>
      <c r="AD14" s="21">
        <v>3000</v>
      </c>
      <c r="AG14" s="21">
        <v>9</v>
      </c>
      <c r="AH14" s="21">
        <v>1</v>
      </c>
      <c r="AJ14" s="21">
        <v>9</v>
      </c>
      <c r="AK14" s="21">
        <f t="shared" si="0"/>
        <v>2</v>
      </c>
      <c r="AM14" s="21">
        <v>9</v>
      </c>
      <c r="AN14" s="21">
        <f t="shared" si="1"/>
        <v>3</v>
      </c>
      <c r="AP14" s="21">
        <v>9</v>
      </c>
      <c r="AQ14" s="21">
        <f t="shared" si="2"/>
        <v>4</v>
      </c>
      <c r="AT14" s="21">
        <v>9</v>
      </c>
      <c r="AU14" s="21">
        <f>INDEX(节奏总表!$B$4:$B$103,芦花古楼!AT14)</f>
        <v>90</v>
      </c>
      <c r="AV14" s="21">
        <f t="shared" si="3"/>
        <v>900</v>
      </c>
      <c r="AY14" s="21">
        <v>10</v>
      </c>
      <c r="AZ14" s="21">
        <v>3</v>
      </c>
    </row>
    <row r="15" spans="1:52" ht="16.5" x14ac:dyDescent="0.2">
      <c r="A15" s="20">
        <v>11</v>
      </c>
      <c r="B15" s="20">
        <v>1000</v>
      </c>
      <c r="C15" s="21">
        <v>100</v>
      </c>
      <c r="D15" s="21">
        <v>100</v>
      </c>
      <c r="E15" s="21">
        <v>3150</v>
      </c>
      <c r="F15" s="21">
        <v>3150</v>
      </c>
      <c r="I15" s="20">
        <v>11</v>
      </c>
      <c r="J15" s="20">
        <v>3000</v>
      </c>
      <c r="K15" s="21">
        <v>100</v>
      </c>
      <c r="L15" s="21">
        <v>100</v>
      </c>
      <c r="M15" s="21">
        <v>3150</v>
      </c>
      <c r="N15" s="21">
        <v>3150</v>
      </c>
      <c r="Q15" s="20">
        <v>11</v>
      </c>
      <c r="R15" s="20">
        <v>3000</v>
      </c>
      <c r="S15" s="21">
        <v>150</v>
      </c>
      <c r="T15" s="21">
        <v>100</v>
      </c>
      <c r="U15" s="21">
        <v>3150</v>
      </c>
      <c r="V15" s="21">
        <v>3150</v>
      </c>
      <c r="Y15" s="20">
        <v>11</v>
      </c>
      <c r="Z15" s="20">
        <v>3000</v>
      </c>
      <c r="AA15" s="21">
        <v>150</v>
      </c>
      <c r="AB15" s="21">
        <v>100</v>
      </c>
      <c r="AC15" s="21">
        <v>3150</v>
      </c>
      <c r="AD15" s="21">
        <v>3150</v>
      </c>
      <c r="AG15" s="21">
        <v>10</v>
      </c>
      <c r="AH15" s="21">
        <v>1</v>
      </c>
      <c r="AJ15" s="21">
        <v>10</v>
      </c>
      <c r="AK15" s="21">
        <f t="shared" si="0"/>
        <v>2</v>
      </c>
      <c r="AM15" s="21">
        <v>10</v>
      </c>
      <c r="AN15" s="21">
        <f t="shared" si="1"/>
        <v>3</v>
      </c>
      <c r="AP15" s="21">
        <v>10</v>
      </c>
      <c r="AQ15" s="21">
        <f t="shared" si="2"/>
        <v>4</v>
      </c>
      <c r="AT15" s="21">
        <v>10</v>
      </c>
      <c r="AU15" s="21">
        <f>INDEX(节奏总表!$B$4:$B$103,芦花古楼!AT15)</f>
        <v>92</v>
      </c>
      <c r="AV15" s="21">
        <f t="shared" si="3"/>
        <v>0</v>
      </c>
      <c r="AY15" s="21">
        <v>11</v>
      </c>
      <c r="AZ15" s="21">
        <v>3</v>
      </c>
    </row>
    <row r="16" spans="1:52" ht="16.5" x14ac:dyDescent="0.2">
      <c r="A16" s="20">
        <v>12</v>
      </c>
      <c r="B16" s="20">
        <v>1000</v>
      </c>
      <c r="C16" s="21">
        <v>100</v>
      </c>
      <c r="D16" s="21">
        <v>100</v>
      </c>
      <c r="E16" s="21">
        <v>3300</v>
      </c>
      <c r="F16" s="21">
        <v>3300</v>
      </c>
      <c r="I16" s="20">
        <v>12</v>
      </c>
      <c r="J16" s="20">
        <v>3000</v>
      </c>
      <c r="K16" s="21">
        <v>100</v>
      </c>
      <c r="L16" s="21">
        <v>100</v>
      </c>
      <c r="M16" s="21">
        <v>3300</v>
      </c>
      <c r="N16" s="21">
        <v>3300</v>
      </c>
      <c r="Q16" s="20">
        <v>12</v>
      </c>
      <c r="R16" s="20">
        <v>3000</v>
      </c>
      <c r="S16" s="21">
        <v>150</v>
      </c>
      <c r="T16" s="21">
        <v>100</v>
      </c>
      <c r="U16" s="21">
        <v>3300</v>
      </c>
      <c r="V16" s="21">
        <v>3300</v>
      </c>
      <c r="Y16" s="20">
        <v>12</v>
      </c>
      <c r="Z16" s="20">
        <v>3000</v>
      </c>
      <c r="AA16" s="21">
        <v>150</v>
      </c>
      <c r="AB16" s="21">
        <v>100</v>
      </c>
      <c r="AC16" s="21">
        <v>3300</v>
      </c>
      <c r="AD16" s="21">
        <v>3300</v>
      </c>
      <c r="AG16" s="21">
        <v>11</v>
      </c>
      <c r="AH16" s="21">
        <v>2</v>
      </c>
      <c r="AJ16" s="21">
        <v>11</v>
      </c>
      <c r="AK16" s="21">
        <f t="shared" si="0"/>
        <v>3</v>
      </c>
      <c r="AM16" s="21">
        <v>11</v>
      </c>
      <c r="AN16" s="21">
        <f t="shared" si="1"/>
        <v>4</v>
      </c>
      <c r="AP16" s="21">
        <v>11</v>
      </c>
      <c r="AQ16" s="21">
        <f t="shared" si="2"/>
        <v>5</v>
      </c>
      <c r="AT16" s="21">
        <v>11</v>
      </c>
      <c r="AU16" s="21">
        <f>INDEX(节奏总表!$B$4:$B$103,芦花古楼!AT16)</f>
        <v>94</v>
      </c>
      <c r="AV16" s="21">
        <f t="shared" si="3"/>
        <v>600</v>
      </c>
      <c r="AY16" s="21">
        <v>12</v>
      </c>
      <c r="AZ16" s="21">
        <v>3</v>
      </c>
    </row>
    <row r="17" spans="1:52" ht="16.5" x14ac:dyDescent="0.2">
      <c r="A17" s="20">
        <v>13</v>
      </c>
      <c r="B17" s="20">
        <v>1000</v>
      </c>
      <c r="C17" s="21">
        <v>100</v>
      </c>
      <c r="D17" s="21">
        <v>100</v>
      </c>
      <c r="E17" s="21">
        <v>3450</v>
      </c>
      <c r="F17" s="21">
        <v>3450</v>
      </c>
      <c r="I17" s="20">
        <v>13</v>
      </c>
      <c r="J17" s="20">
        <v>3000</v>
      </c>
      <c r="K17" s="21">
        <v>100</v>
      </c>
      <c r="L17" s="21">
        <v>100</v>
      </c>
      <c r="M17" s="21">
        <v>3450</v>
      </c>
      <c r="N17" s="21">
        <v>3450</v>
      </c>
      <c r="Q17" s="20">
        <v>13</v>
      </c>
      <c r="R17" s="20">
        <v>3000</v>
      </c>
      <c r="S17" s="21">
        <v>150</v>
      </c>
      <c r="T17" s="21">
        <v>100</v>
      </c>
      <c r="U17" s="21">
        <v>3450</v>
      </c>
      <c r="V17" s="21">
        <v>3450</v>
      </c>
      <c r="Y17" s="20">
        <v>13</v>
      </c>
      <c r="Z17" s="20">
        <v>3000</v>
      </c>
      <c r="AA17" s="21">
        <v>150</v>
      </c>
      <c r="AB17" s="21">
        <v>100</v>
      </c>
      <c r="AC17" s="21">
        <v>3450</v>
      </c>
      <c r="AD17" s="21">
        <v>3450</v>
      </c>
      <c r="AG17" s="21">
        <v>12</v>
      </c>
      <c r="AH17" s="21">
        <v>2</v>
      </c>
      <c r="AJ17" s="21">
        <v>12</v>
      </c>
      <c r="AK17" s="21">
        <f t="shared" si="0"/>
        <v>3</v>
      </c>
      <c r="AM17" s="21">
        <v>12</v>
      </c>
      <c r="AN17" s="21">
        <f t="shared" si="1"/>
        <v>4</v>
      </c>
      <c r="AP17" s="21">
        <v>12</v>
      </c>
      <c r="AQ17" s="21">
        <f t="shared" si="2"/>
        <v>5</v>
      </c>
      <c r="AT17" s="21">
        <v>12</v>
      </c>
      <c r="AU17" s="21">
        <f>INDEX(节奏总表!$B$4:$B$103,芦花古楼!AT17)</f>
        <v>96</v>
      </c>
      <c r="AV17" s="21">
        <f t="shared" si="3"/>
        <v>600</v>
      </c>
      <c r="AY17" s="21">
        <v>13</v>
      </c>
      <c r="AZ17" s="21">
        <v>5</v>
      </c>
    </row>
    <row r="18" spans="1:52" ht="16.5" x14ac:dyDescent="0.2">
      <c r="A18" s="20">
        <v>14</v>
      </c>
      <c r="B18" s="20">
        <v>1000</v>
      </c>
      <c r="C18" s="21">
        <v>100</v>
      </c>
      <c r="D18" s="21">
        <v>100</v>
      </c>
      <c r="E18" s="21">
        <v>3600</v>
      </c>
      <c r="F18" s="21">
        <v>3600</v>
      </c>
      <c r="I18" s="20">
        <v>14</v>
      </c>
      <c r="J18" s="20">
        <v>3000</v>
      </c>
      <c r="K18" s="21">
        <v>100</v>
      </c>
      <c r="L18" s="21">
        <v>100</v>
      </c>
      <c r="M18" s="21">
        <v>3600</v>
      </c>
      <c r="N18" s="21">
        <v>3600</v>
      </c>
      <c r="Q18" s="20">
        <v>14</v>
      </c>
      <c r="R18" s="20">
        <v>3000</v>
      </c>
      <c r="S18" s="21">
        <v>150</v>
      </c>
      <c r="T18" s="21">
        <v>100</v>
      </c>
      <c r="U18" s="21">
        <v>3600</v>
      </c>
      <c r="V18" s="21">
        <v>3600</v>
      </c>
      <c r="Y18" s="20">
        <v>14</v>
      </c>
      <c r="Z18" s="20">
        <v>3000</v>
      </c>
      <c r="AA18" s="21">
        <v>150</v>
      </c>
      <c r="AB18" s="21">
        <v>100</v>
      </c>
      <c r="AC18" s="21">
        <v>3600</v>
      </c>
      <c r="AD18" s="21">
        <v>3600</v>
      </c>
      <c r="AG18" s="21">
        <v>13</v>
      </c>
      <c r="AH18" s="21">
        <v>2</v>
      </c>
      <c r="AJ18" s="21">
        <v>13</v>
      </c>
      <c r="AK18" s="21">
        <f t="shared" si="0"/>
        <v>3</v>
      </c>
      <c r="AM18" s="21">
        <v>13</v>
      </c>
      <c r="AN18" s="21">
        <f t="shared" si="1"/>
        <v>4</v>
      </c>
      <c r="AP18" s="21">
        <v>13</v>
      </c>
      <c r="AQ18" s="21">
        <f t="shared" si="2"/>
        <v>5</v>
      </c>
      <c r="AT18" s="21">
        <v>13</v>
      </c>
      <c r="AU18" s="21">
        <f>INDEX(节奏总表!$B$4:$B$103,芦花古楼!AT18)</f>
        <v>98</v>
      </c>
      <c r="AV18" s="21">
        <f t="shared" si="3"/>
        <v>700</v>
      </c>
      <c r="AY18" s="21">
        <v>14</v>
      </c>
      <c r="AZ18" s="21">
        <v>5</v>
      </c>
    </row>
    <row r="19" spans="1:52" ht="16.5" x14ac:dyDescent="0.2">
      <c r="A19" s="20">
        <v>15</v>
      </c>
      <c r="B19" s="20">
        <v>1000</v>
      </c>
      <c r="C19" s="21">
        <v>100</v>
      </c>
      <c r="D19" s="21">
        <v>100</v>
      </c>
      <c r="E19" s="21">
        <v>3750</v>
      </c>
      <c r="F19" s="21">
        <v>3750</v>
      </c>
      <c r="I19" s="20">
        <v>15</v>
      </c>
      <c r="J19" s="20">
        <v>3000</v>
      </c>
      <c r="K19" s="21">
        <v>100</v>
      </c>
      <c r="L19" s="21">
        <v>100</v>
      </c>
      <c r="M19" s="21">
        <v>3750</v>
      </c>
      <c r="N19" s="21">
        <v>3750</v>
      </c>
      <c r="Q19" s="20">
        <v>15</v>
      </c>
      <c r="R19" s="20">
        <v>3000</v>
      </c>
      <c r="S19" s="21">
        <v>150</v>
      </c>
      <c r="T19" s="21">
        <v>100</v>
      </c>
      <c r="U19" s="21">
        <v>3750</v>
      </c>
      <c r="V19" s="21">
        <v>3750</v>
      </c>
      <c r="Y19" s="20">
        <v>15</v>
      </c>
      <c r="Z19" s="20">
        <v>3000</v>
      </c>
      <c r="AA19" s="21">
        <v>150</v>
      </c>
      <c r="AB19" s="21">
        <v>100</v>
      </c>
      <c r="AC19" s="21">
        <v>3750</v>
      </c>
      <c r="AD19" s="21">
        <v>3750</v>
      </c>
      <c r="AG19" s="21">
        <v>14</v>
      </c>
      <c r="AH19" s="21">
        <v>2</v>
      </c>
      <c r="AJ19" s="21">
        <v>14</v>
      </c>
      <c r="AK19" s="21">
        <f t="shared" si="0"/>
        <v>3</v>
      </c>
      <c r="AM19" s="21">
        <v>14</v>
      </c>
      <c r="AN19" s="21">
        <f t="shared" si="1"/>
        <v>4</v>
      </c>
      <c r="AP19" s="21">
        <v>14</v>
      </c>
      <c r="AQ19" s="21">
        <f t="shared" si="2"/>
        <v>5</v>
      </c>
      <c r="AT19" s="21">
        <v>14</v>
      </c>
      <c r="AU19" s="21">
        <f>INDEX(节奏总表!$B$4:$B$103,芦花古楼!AT19)</f>
        <v>100</v>
      </c>
      <c r="AV19" s="21">
        <f t="shared" si="3"/>
        <v>700</v>
      </c>
      <c r="AY19" s="21">
        <v>15</v>
      </c>
      <c r="AZ19" s="21">
        <v>5</v>
      </c>
    </row>
    <row r="20" spans="1:52" ht="16.5" x14ac:dyDescent="0.2">
      <c r="A20" s="20">
        <v>16</v>
      </c>
      <c r="B20" s="20">
        <v>1000</v>
      </c>
      <c r="C20" s="21">
        <v>100</v>
      </c>
      <c r="D20" s="21">
        <v>150</v>
      </c>
      <c r="E20" s="21">
        <v>3900</v>
      </c>
      <c r="F20" s="21">
        <v>3900</v>
      </c>
      <c r="I20" s="20">
        <v>16</v>
      </c>
      <c r="J20" s="20">
        <v>3000</v>
      </c>
      <c r="K20" s="21">
        <v>150</v>
      </c>
      <c r="L20" s="21">
        <v>150</v>
      </c>
      <c r="M20" s="21">
        <v>3900</v>
      </c>
      <c r="N20" s="21">
        <v>3900</v>
      </c>
      <c r="Q20" s="20">
        <v>16</v>
      </c>
      <c r="R20" s="20">
        <v>3000</v>
      </c>
      <c r="S20" s="21">
        <v>150</v>
      </c>
      <c r="T20" s="21">
        <v>150</v>
      </c>
      <c r="U20" s="21">
        <v>3900</v>
      </c>
      <c r="V20" s="21">
        <v>3900</v>
      </c>
      <c r="Y20" s="20">
        <v>16</v>
      </c>
      <c r="Z20" s="20">
        <v>3000</v>
      </c>
      <c r="AA20" s="21">
        <v>150</v>
      </c>
      <c r="AB20" s="21">
        <v>150</v>
      </c>
      <c r="AC20" s="21">
        <v>3900</v>
      </c>
      <c r="AD20" s="21">
        <v>3900</v>
      </c>
      <c r="AG20" s="21">
        <v>15</v>
      </c>
      <c r="AH20" s="21">
        <v>2</v>
      </c>
      <c r="AJ20" s="21">
        <v>15</v>
      </c>
      <c r="AK20" s="21">
        <f t="shared" si="0"/>
        <v>3</v>
      </c>
      <c r="AM20" s="21">
        <v>15</v>
      </c>
      <c r="AN20" s="21">
        <f t="shared" si="1"/>
        <v>4</v>
      </c>
      <c r="AP20" s="21">
        <v>15</v>
      </c>
      <c r="AQ20" s="21">
        <f t="shared" si="2"/>
        <v>5</v>
      </c>
      <c r="AT20" s="21">
        <v>15</v>
      </c>
      <c r="AU20" s="21">
        <f>INDEX(节奏总表!$B$4:$B$103,芦花古楼!AT20)</f>
        <v>101.9118</v>
      </c>
      <c r="AV20" s="21">
        <f t="shared" si="3"/>
        <v>750</v>
      </c>
      <c r="AY20" s="21">
        <v>16</v>
      </c>
      <c r="AZ20" s="21">
        <v>5</v>
      </c>
    </row>
    <row r="21" spans="1:52" ht="16.5" x14ac:dyDescent="0.2">
      <c r="A21" s="20">
        <v>17</v>
      </c>
      <c r="B21" s="20">
        <v>1000</v>
      </c>
      <c r="C21" s="21">
        <v>100</v>
      </c>
      <c r="D21" s="21">
        <v>150</v>
      </c>
      <c r="E21" s="21">
        <v>4050</v>
      </c>
      <c r="F21" s="21">
        <v>4050</v>
      </c>
      <c r="I21" s="20">
        <v>17</v>
      </c>
      <c r="J21" s="20">
        <v>3000</v>
      </c>
      <c r="K21" s="21">
        <v>150</v>
      </c>
      <c r="L21" s="21">
        <v>150</v>
      </c>
      <c r="M21" s="21">
        <v>4050</v>
      </c>
      <c r="N21" s="21">
        <v>4050</v>
      </c>
      <c r="Q21" s="20">
        <v>17</v>
      </c>
      <c r="R21" s="20">
        <v>3000</v>
      </c>
      <c r="S21" s="21">
        <v>150</v>
      </c>
      <c r="T21" s="21">
        <v>150</v>
      </c>
      <c r="U21" s="21">
        <v>4050</v>
      </c>
      <c r="V21" s="21">
        <v>4050</v>
      </c>
      <c r="Y21" s="20">
        <v>17</v>
      </c>
      <c r="Z21" s="20">
        <v>3000</v>
      </c>
      <c r="AA21" s="21">
        <v>150</v>
      </c>
      <c r="AB21" s="21">
        <v>150</v>
      </c>
      <c r="AC21" s="21">
        <v>4050</v>
      </c>
      <c r="AD21" s="21">
        <v>4050</v>
      </c>
      <c r="AG21" s="21">
        <v>16</v>
      </c>
      <c r="AH21" s="21">
        <v>2</v>
      </c>
      <c r="AJ21" s="21">
        <v>16</v>
      </c>
      <c r="AK21" s="21">
        <f t="shared" si="0"/>
        <v>3</v>
      </c>
      <c r="AM21" s="21">
        <v>16</v>
      </c>
      <c r="AN21" s="21">
        <f t="shared" si="1"/>
        <v>4</v>
      </c>
      <c r="AP21" s="21">
        <v>16</v>
      </c>
      <c r="AQ21" s="21">
        <f t="shared" si="2"/>
        <v>5</v>
      </c>
      <c r="AT21" s="21">
        <v>16</v>
      </c>
      <c r="AU21" s="21">
        <f>INDEX(节奏总表!$B$4:$B$103,芦花古楼!AT21)</f>
        <v>103.7354</v>
      </c>
      <c r="AV21" s="21">
        <f t="shared" si="3"/>
        <v>800</v>
      </c>
      <c r="AY21" s="21">
        <v>17</v>
      </c>
      <c r="AZ21" s="21">
        <v>7</v>
      </c>
    </row>
    <row r="22" spans="1:52" ht="16.5" x14ac:dyDescent="0.2">
      <c r="A22" s="20">
        <v>18</v>
      </c>
      <c r="B22" s="20">
        <v>1000</v>
      </c>
      <c r="C22" s="21">
        <v>100</v>
      </c>
      <c r="D22" s="21">
        <v>150</v>
      </c>
      <c r="E22" s="21">
        <v>4200</v>
      </c>
      <c r="F22" s="21">
        <v>4200</v>
      </c>
      <c r="I22" s="20">
        <v>18</v>
      </c>
      <c r="J22" s="20">
        <v>3000</v>
      </c>
      <c r="K22" s="21">
        <v>150</v>
      </c>
      <c r="L22" s="21">
        <v>150</v>
      </c>
      <c r="M22" s="21">
        <v>4200</v>
      </c>
      <c r="N22" s="21">
        <v>4200</v>
      </c>
      <c r="Q22" s="20">
        <v>18</v>
      </c>
      <c r="R22" s="20">
        <v>3000</v>
      </c>
      <c r="S22" s="21">
        <v>150</v>
      </c>
      <c r="T22" s="21">
        <v>150</v>
      </c>
      <c r="U22" s="21">
        <v>4200</v>
      </c>
      <c r="V22" s="21">
        <v>4200</v>
      </c>
      <c r="Y22" s="20">
        <v>18</v>
      </c>
      <c r="Z22" s="20">
        <v>3000</v>
      </c>
      <c r="AA22" s="21">
        <v>150</v>
      </c>
      <c r="AB22" s="21">
        <v>150</v>
      </c>
      <c r="AC22" s="21">
        <v>4200</v>
      </c>
      <c r="AD22" s="21">
        <v>4200</v>
      </c>
      <c r="AG22" s="21">
        <v>17</v>
      </c>
      <c r="AH22" s="21">
        <v>2</v>
      </c>
      <c r="AJ22" s="21">
        <v>17</v>
      </c>
      <c r="AK22" s="21">
        <f t="shared" si="0"/>
        <v>3</v>
      </c>
      <c r="AM22" s="21">
        <v>17</v>
      </c>
      <c r="AN22" s="21">
        <f t="shared" si="1"/>
        <v>4</v>
      </c>
      <c r="AP22" s="21">
        <v>17</v>
      </c>
      <c r="AQ22" s="21">
        <f t="shared" si="2"/>
        <v>5</v>
      </c>
      <c r="AT22" s="21">
        <v>17</v>
      </c>
      <c r="AU22" s="21">
        <f>INDEX(节奏总表!$B$4:$B$103,芦花古楼!AT22)</f>
        <v>105.4708</v>
      </c>
      <c r="AV22" s="21">
        <f t="shared" si="3"/>
        <v>800</v>
      </c>
      <c r="AY22" s="21">
        <v>18</v>
      </c>
      <c r="AZ22" s="21">
        <v>7</v>
      </c>
    </row>
    <row r="23" spans="1:52" ht="16.5" x14ac:dyDescent="0.2">
      <c r="A23" s="20">
        <v>19</v>
      </c>
      <c r="B23" s="20">
        <v>1000</v>
      </c>
      <c r="C23" s="21">
        <v>100</v>
      </c>
      <c r="D23" s="21">
        <v>150</v>
      </c>
      <c r="E23" s="21">
        <v>4350</v>
      </c>
      <c r="F23" s="21">
        <v>4350</v>
      </c>
      <c r="I23" s="20">
        <v>19</v>
      </c>
      <c r="J23" s="20">
        <v>3000</v>
      </c>
      <c r="K23" s="21">
        <v>150</v>
      </c>
      <c r="L23" s="21">
        <v>150</v>
      </c>
      <c r="M23" s="21">
        <v>4350</v>
      </c>
      <c r="N23" s="21">
        <v>4350</v>
      </c>
      <c r="Q23" s="20">
        <v>19</v>
      </c>
      <c r="R23" s="20">
        <v>3000</v>
      </c>
      <c r="S23" s="21">
        <v>150</v>
      </c>
      <c r="T23" s="21">
        <v>150</v>
      </c>
      <c r="U23" s="21">
        <v>4350</v>
      </c>
      <c r="V23" s="21">
        <v>4350</v>
      </c>
      <c r="Y23" s="20">
        <v>19</v>
      </c>
      <c r="Z23" s="20">
        <v>3000</v>
      </c>
      <c r="AA23" s="21">
        <v>150</v>
      </c>
      <c r="AB23" s="21">
        <v>150</v>
      </c>
      <c r="AC23" s="21">
        <v>4350</v>
      </c>
      <c r="AD23" s="21">
        <v>4350</v>
      </c>
      <c r="AG23" s="21">
        <v>18</v>
      </c>
      <c r="AH23" s="21">
        <v>3</v>
      </c>
      <c r="AJ23" s="21">
        <v>18</v>
      </c>
      <c r="AK23" s="21">
        <f t="shared" si="0"/>
        <v>4</v>
      </c>
      <c r="AM23" s="21">
        <v>18</v>
      </c>
      <c r="AN23" s="21">
        <f t="shared" si="1"/>
        <v>5</v>
      </c>
      <c r="AP23" s="21">
        <v>18</v>
      </c>
      <c r="AQ23" s="21">
        <f t="shared" si="2"/>
        <v>6</v>
      </c>
      <c r="AT23" s="21">
        <v>18</v>
      </c>
      <c r="AU23" s="21">
        <f>INDEX(节奏总表!$B$4:$B$103,芦花古楼!AT23)</f>
        <v>107.11799999999999</v>
      </c>
      <c r="AV23" s="21">
        <f t="shared" si="3"/>
        <v>900</v>
      </c>
      <c r="AY23" s="21">
        <v>19</v>
      </c>
      <c r="AZ23" s="21">
        <v>7</v>
      </c>
    </row>
    <row r="24" spans="1:52" ht="16.5" x14ac:dyDescent="0.2">
      <c r="A24" s="20">
        <v>20</v>
      </c>
      <c r="B24" s="20">
        <v>1000</v>
      </c>
      <c r="C24" s="21">
        <v>150</v>
      </c>
      <c r="D24" s="21">
        <v>150</v>
      </c>
      <c r="E24" s="21">
        <v>4500</v>
      </c>
      <c r="F24" s="21">
        <v>4500</v>
      </c>
      <c r="I24" s="20">
        <v>20</v>
      </c>
      <c r="J24" s="20">
        <v>3000</v>
      </c>
      <c r="K24" s="21">
        <v>150</v>
      </c>
      <c r="L24" s="21">
        <v>150</v>
      </c>
      <c r="M24" s="21">
        <v>4500</v>
      </c>
      <c r="N24" s="21">
        <v>4500</v>
      </c>
      <c r="Q24" s="20">
        <v>20</v>
      </c>
      <c r="R24" s="20">
        <v>3000</v>
      </c>
      <c r="S24" s="21">
        <v>150</v>
      </c>
      <c r="T24" s="21">
        <v>150</v>
      </c>
      <c r="U24" s="21">
        <v>4500</v>
      </c>
      <c r="V24" s="21">
        <v>4500</v>
      </c>
      <c r="Y24" s="20">
        <v>20</v>
      </c>
      <c r="Z24" s="20">
        <v>3000</v>
      </c>
      <c r="AA24" s="21">
        <v>150</v>
      </c>
      <c r="AB24" s="21">
        <v>150</v>
      </c>
      <c r="AC24" s="21">
        <v>4500</v>
      </c>
      <c r="AD24" s="21">
        <v>4500</v>
      </c>
      <c r="AG24" s="21">
        <v>19</v>
      </c>
      <c r="AH24" s="21">
        <v>3</v>
      </c>
      <c r="AJ24" s="21">
        <v>19</v>
      </c>
      <c r="AK24" s="21">
        <f t="shared" si="0"/>
        <v>4</v>
      </c>
      <c r="AM24" s="21">
        <v>19</v>
      </c>
      <c r="AN24" s="21">
        <f t="shared" si="1"/>
        <v>5</v>
      </c>
      <c r="AP24" s="21">
        <v>19</v>
      </c>
      <c r="AQ24" s="21">
        <f t="shared" si="2"/>
        <v>6</v>
      </c>
      <c r="AT24" s="21">
        <v>19</v>
      </c>
      <c r="AU24" s="21">
        <f>INDEX(节奏总表!$B$4:$B$103,芦花古楼!AT24)</f>
        <v>108.67699999999999</v>
      </c>
      <c r="AV24" s="21">
        <f t="shared" si="3"/>
        <v>450</v>
      </c>
      <c r="AY24" s="21">
        <v>20</v>
      </c>
      <c r="AZ24" s="21">
        <v>7</v>
      </c>
    </row>
    <row r="25" spans="1:52" ht="16.5" x14ac:dyDescent="0.2">
      <c r="A25" s="20">
        <v>21</v>
      </c>
      <c r="B25" s="20">
        <v>1000</v>
      </c>
      <c r="C25" s="21">
        <v>150</v>
      </c>
      <c r="D25" s="21">
        <v>150</v>
      </c>
      <c r="E25" s="21">
        <v>4650</v>
      </c>
      <c r="F25" s="21">
        <v>4650</v>
      </c>
      <c r="I25" s="20">
        <v>21</v>
      </c>
      <c r="J25" s="20">
        <v>3000</v>
      </c>
      <c r="K25" s="21">
        <v>150</v>
      </c>
      <c r="L25" s="21">
        <v>150</v>
      </c>
      <c r="M25" s="21">
        <v>4650</v>
      </c>
      <c r="N25" s="21">
        <v>4650</v>
      </c>
      <c r="Q25" s="20">
        <v>21</v>
      </c>
      <c r="R25" s="20">
        <v>3000</v>
      </c>
      <c r="S25" s="21">
        <v>200</v>
      </c>
      <c r="T25" s="21">
        <v>150</v>
      </c>
      <c r="U25" s="21">
        <v>4650</v>
      </c>
      <c r="V25" s="21">
        <v>4650</v>
      </c>
      <c r="Y25" s="20">
        <v>21</v>
      </c>
      <c r="Z25" s="20">
        <v>3000</v>
      </c>
      <c r="AA25" s="21">
        <v>200</v>
      </c>
      <c r="AB25" s="21">
        <v>150</v>
      </c>
      <c r="AC25" s="21">
        <v>4650</v>
      </c>
      <c r="AD25" s="21">
        <v>4650</v>
      </c>
      <c r="AG25" s="21">
        <v>20</v>
      </c>
      <c r="AH25" s="21">
        <v>3</v>
      </c>
      <c r="AJ25" s="21">
        <v>20</v>
      </c>
      <c r="AK25" s="21">
        <f t="shared" si="0"/>
        <v>4</v>
      </c>
      <c r="AM25" s="21">
        <v>20</v>
      </c>
      <c r="AN25" s="21">
        <f t="shared" si="1"/>
        <v>5</v>
      </c>
      <c r="AP25" s="21">
        <v>20</v>
      </c>
      <c r="AQ25" s="21">
        <f t="shared" si="2"/>
        <v>6</v>
      </c>
      <c r="AT25" s="21">
        <v>20</v>
      </c>
      <c r="AU25" s="21">
        <f>INDEX(节奏总表!$B$4:$B$103,芦花古楼!AT25)</f>
        <v>110.14779999999999</v>
      </c>
      <c r="AV25" s="21">
        <f t="shared" si="3"/>
        <v>450</v>
      </c>
      <c r="AY25" s="21">
        <v>21</v>
      </c>
      <c r="AZ25" s="21">
        <v>10</v>
      </c>
    </row>
    <row r="26" spans="1:52" ht="16.5" x14ac:dyDescent="0.2">
      <c r="A26" s="20">
        <v>22</v>
      </c>
      <c r="B26" s="20">
        <v>1000</v>
      </c>
      <c r="C26" s="21">
        <v>150</v>
      </c>
      <c r="D26" s="21">
        <v>150</v>
      </c>
      <c r="E26" s="21">
        <v>4800</v>
      </c>
      <c r="F26" s="21">
        <v>4800</v>
      </c>
      <c r="I26" s="20">
        <v>22</v>
      </c>
      <c r="J26" s="20">
        <v>3000</v>
      </c>
      <c r="K26" s="21">
        <v>150</v>
      </c>
      <c r="L26" s="21">
        <v>150</v>
      </c>
      <c r="M26" s="21">
        <v>4800</v>
      </c>
      <c r="N26" s="21">
        <v>4800</v>
      </c>
      <c r="Q26" s="20">
        <v>22</v>
      </c>
      <c r="R26" s="20">
        <v>3000</v>
      </c>
      <c r="S26" s="21">
        <v>200</v>
      </c>
      <c r="T26" s="21">
        <v>150</v>
      </c>
      <c r="U26" s="21">
        <v>4800</v>
      </c>
      <c r="V26" s="21">
        <v>4800</v>
      </c>
      <c r="Y26" s="20">
        <v>22</v>
      </c>
      <c r="Z26" s="20">
        <v>3000</v>
      </c>
      <c r="AA26" s="21">
        <v>200</v>
      </c>
      <c r="AB26" s="21">
        <v>150</v>
      </c>
      <c r="AC26" s="21">
        <v>4800</v>
      </c>
      <c r="AD26" s="21">
        <v>4800</v>
      </c>
      <c r="AG26" s="21">
        <v>21</v>
      </c>
      <c r="AH26" s="21">
        <v>3</v>
      </c>
      <c r="AJ26" s="21">
        <v>21</v>
      </c>
      <c r="AK26" s="21">
        <f t="shared" si="0"/>
        <v>4</v>
      </c>
      <c r="AM26" s="21">
        <v>21</v>
      </c>
      <c r="AN26" s="21">
        <f t="shared" si="1"/>
        <v>5</v>
      </c>
      <c r="AP26" s="21">
        <v>21</v>
      </c>
      <c r="AQ26" s="21">
        <f t="shared" si="2"/>
        <v>6</v>
      </c>
      <c r="AT26" s="21">
        <v>21</v>
      </c>
      <c r="AU26" s="21">
        <f>INDEX(节奏总表!$B$4:$B$103,芦花古楼!AT26)</f>
        <v>111.53039999999999</v>
      </c>
      <c r="AV26" s="21">
        <f t="shared" si="3"/>
        <v>450</v>
      </c>
      <c r="AY26" s="21">
        <v>22</v>
      </c>
      <c r="AZ26" s="21">
        <v>10</v>
      </c>
    </row>
    <row r="27" spans="1:52" ht="16.5" x14ac:dyDescent="0.2">
      <c r="A27" s="20">
        <v>23</v>
      </c>
      <c r="B27" s="20">
        <v>1000</v>
      </c>
      <c r="C27" s="21">
        <v>150</v>
      </c>
      <c r="D27" s="21">
        <v>150</v>
      </c>
      <c r="E27" s="21">
        <v>4950</v>
      </c>
      <c r="F27" s="21">
        <v>4950</v>
      </c>
      <c r="I27" s="20">
        <v>23</v>
      </c>
      <c r="J27" s="20">
        <v>3000</v>
      </c>
      <c r="K27" s="21">
        <v>150</v>
      </c>
      <c r="L27" s="21">
        <v>150</v>
      </c>
      <c r="M27" s="21">
        <v>4950</v>
      </c>
      <c r="N27" s="21">
        <v>4950</v>
      </c>
      <c r="Q27" s="20">
        <v>23</v>
      </c>
      <c r="R27" s="20">
        <v>3000</v>
      </c>
      <c r="S27" s="21">
        <v>200</v>
      </c>
      <c r="T27" s="21">
        <v>150</v>
      </c>
      <c r="U27" s="21">
        <v>4950</v>
      </c>
      <c r="V27" s="21">
        <v>4950</v>
      </c>
      <c r="Y27" s="20">
        <v>23</v>
      </c>
      <c r="Z27" s="20">
        <v>3000</v>
      </c>
      <c r="AA27" s="21">
        <v>200</v>
      </c>
      <c r="AB27" s="21">
        <v>150</v>
      </c>
      <c r="AC27" s="21">
        <v>4950</v>
      </c>
      <c r="AD27" s="21">
        <v>4950</v>
      </c>
      <c r="AG27" s="21">
        <v>22</v>
      </c>
      <c r="AH27" s="21">
        <v>3</v>
      </c>
      <c r="AJ27" s="21">
        <v>22</v>
      </c>
      <c r="AK27" s="21">
        <f t="shared" si="0"/>
        <v>4</v>
      </c>
      <c r="AM27" s="21">
        <v>22</v>
      </c>
      <c r="AN27" s="21">
        <f t="shared" si="1"/>
        <v>5</v>
      </c>
      <c r="AP27" s="21">
        <v>22</v>
      </c>
      <c r="AQ27" s="21">
        <f t="shared" si="2"/>
        <v>6</v>
      </c>
      <c r="AT27" s="21">
        <v>22</v>
      </c>
      <c r="AU27" s="21">
        <f>INDEX(节奏总表!$B$4:$B$103,芦花古楼!AT27)</f>
        <v>112.82479999999998</v>
      </c>
      <c r="AV27" s="21">
        <f t="shared" si="3"/>
        <v>500</v>
      </c>
      <c r="AY27" s="21">
        <v>23</v>
      </c>
      <c r="AZ27" s="21">
        <v>10</v>
      </c>
    </row>
    <row r="28" spans="1:52" ht="16.5" x14ac:dyDescent="0.2">
      <c r="A28" s="20">
        <v>24</v>
      </c>
      <c r="B28" s="20">
        <v>1000</v>
      </c>
      <c r="C28" s="21">
        <v>150</v>
      </c>
      <c r="D28" s="21">
        <v>150</v>
      </c>
      <c r="E28" s="21">
        <v>5100</v>
      </c>
      <c r="F28" s="21">
        <v>5100</v>
      </c>
      <c r="I28" s="20">
        <v>24</v>
      </c>
      <c r="J28" s="20">
        <v>3000</v>
      </c>
      <c r="K28" s="21">
        <v>150</v>
      </c>
      <c r="L28" s="21">
        <v>150</v>
      </c>
      <c r="M28" s="21">
        <v>5100</v>
      </c>
      <c r="N28" s="21">
        <v>5100</v>
      </c>
      <c r="Q28" s="20">
        <v>24</v>
      </c>
      <c r="R28" s="20">
        <v>3000</v>
      </c>
      <c r="S28" s="21">
        <v>200</v>
      </c>
      <c r="T28" s="21">
        <v>150</v>
      </c>
      <c r="U28" s="21">
        <v>5100</v>
      </c>
      <c r="V28" s="21">
        <v>5100</v>
      </c>
      <c r="Y28" s="20">
        <v>24</v>
      </c>
      <c r="Z28" s="20">
        <v>3000</v>
      </c>
      <c r="AA28" s="21">
        <v>200</v>
      </c>
      <c r="AB28" s="21">
        <v>150</v>
      </c>
      <c r="AC28" s="21">
        <v>5100</v>
      </c>
      <c r="AD28" s="21">
        <v>5100</v>
      </c>
      <c r="AG28" s="21">
        <v>23</v>
      </c>
      <c r="AH28" s="21">
        <v>4</v>
      </c>
      <c r="AJ28" s="21">
        <v>23</v>
      </c>
      <c r="AK28" s="21">
        <f t="shared" si="0"/>
        <v>5</v>
      </c>
      <c r="AM28" s="21">
        <v>23</v>
      </c>
      <c r="AN28" s="21">
        <f t="shared" si="1"/>
        <v>6</v>
      </c>
      <c r="AP28" s="21">
        <v>23</v>
      </c>
      <c r="AQ28" s="21">
        <f t="shared" si="2"/>
        <v>7</v>
      </c>
      <c r="AT28" s="21">
        <v>23</v>
      </c>
      <c r="AU28" s="21">
        <f>INDEX(节奏总表!$B$4:$B$103,芦花古楼!AT28)</f>
        <v>114.03099999999998</v>
      </c>
      <c r="AV28" s="21">
        <f t="shared" si="3"/>
        <v>500</v>
      </c>
      <c r="AY28" s="21">
        <v>24</v>
      </c>
      <c r="AZ28" s="21">
        <v>10</v>
      </c>
    </row>
    <row r="29" spans="1:52" ht="16.5" x14ac:dyDescent="0.2">
      <c r="A29" s="20">
        <v>25</v>
      </c>
      <c r="B29" s="20">
        <v>1000</v>
      </c>
      <c r="C29" s="21">
        <v>150</v>
      </c>
      <c r="D29" s="21">
        <v>150</v>
      </c>
      <c r="E29" s="21">
        <v>5250</v>
      </c>
      <c r="F29" s="21">
        <v>5250</v>
      </c>
      <c r="I29" s="20">
        <v>25</v>
      </c>
      <c r="J29" s="20">
        <v>3000</v>
      </c>
      <c r="K29" s="21">
        <v>150</v>
      </c>
      <c r="L29" s="21">
        <v>150</v>
      </c>
      <c r="M29" s="21">
        <v>5250</v>
      </c>
      <c r="N29" s="21">
        <v>5250</v>
      </c>
      <c r="Q29" s="20">
        <v>25</v>
      </c>
      <c r="R29" s="20">
        <v>3000</v>
      </c>
      <c r="S29" s="21">
        <v>200</v>
      </c>
      <c r="T29" s="21">
        <v>150</v>
      </c>
      <c r="U29" s="21">
        <v>5250</v>
      </c>
      <c r="V29" s="21">
        <v>5250</v>
      </c>
      <c r="Y29" s="20">
        <v>25</v>
      </c>
      <c r="Z29" s="20">
        <v>3000</v>
      </c>
      <c r="AA29" s="21">
        <v>200</v>
      </c>
      <c r="AB29" s="21">
        <v>150</v>
      </c>
      <c r="AC29" s="21">
        <v>5250</v>
      </c>
      <c r="AD29" s="21">
        <v>5250</v>
      </c>
      <c r="AG29" s="21">
        <v>24</v>
      </c>
      <c r="AH29" s="21">
        <v>4</v>
      </c>
      <c r="AJ29" s="21">
        <v>24</v>
      </c>
      <c r="AK29" s="21">
        <f t="shared" si="0"/>
        <v>5</v>
      </c>
      <c r="AM29" s="21">
        <v>24</v>
      </c>
      <c r="AN29" s="21">
        <f t="shared" si="1"/>
        <v>6</v>
      </c>
      <c r="AP29" s="21">
        <v>24</v>
      </c>
      <c r="AQ29" s="21">
        <f t="shared" si="2"/>
        <v>7</v>
      </c>
      <c r="AT29" s="21">
        <v>24</v>
      </c>
      <c r="AU29" s="21">
        <f>INDEX(节奏总表!$B$4:$B$103,芦花古楼!AT29)</f>
        <v>115.14899999999997</v>
      </c>
      <c r="AV29" s="21">
        <f t="shared" si="3"/>
        <v>500</v>
      </c>
      <c r="AY29" s="21">
        <v>25</v>
      </c>
      <c r="AZ29" s="21">
        <v>15</v>
      </c>
    </row>
    <row r="30" spans="1:52" ht="16.5" x14ac:dyDescent="0.2">
      <c r="A30" s="20">
        <v>26</v>
      </c>
      <c r="B30" s="20">
        <v>1000</v>
      </c>
      <c r="C30" s="21">
        <v>150</v>
      </c>
      <c r="D30" s="21">
        <v>200</v>
      </c>
      <c r="E30" s="21">
        <v>5400</v>
      </c>
      <c r="F30" s="21">
        <v>5400</v>
      </c>
      <c r="I30" s="20">
        <v>26</v>
      </c>
      <c r="J30" s="20">
        <v>3000</v>
      </c>
      <c r="K30" s="21">
        <v>200</v>
      </c>
      <c r="L30" s="21">
        <v>200</v>
      </c>
      <c r="M30" s="21">
        <v>5400</v>
      </c>
      <c r="N30" s="21">
        <v>5400</v>
      </c>
      <c r="Q30" s="20">
        <v>26</v>
      </c>
      <c r="R30" s="20">
        <v>3000</v>
      </c>
      <c r="S30" s="21">
        <v>250</v>
      </c>
      <c r="T30" s="21">
        <v>200</v>
      </c>
      <c r="U30" s="21">
        <v>5400</v>
      </c>
      <c r="V30" s="21">
        <v>5400</v>
      </c>
      <c r="Y30" s="20">
        <v>26</v>
      </c>
      <c r="Z30" s="20">
        <v>3000</v>
      </c>
      <c r="AA30" s="21">
        <v>250</v>
      </c>
      <c r="AB30" s="21">
        <v>200</v>
      </c>
      <c r="AC30" s="21">
        <v>5400</v>
      </c>
      <c r="AD30" s="21">
        <v>5400</v>
      </c>
      <c r="AG30" s="21">
        <v>25</v>
      </c>
      <c r="AH30" s="21">
        <v>4</v>
      </c>
      <c r="AJ30" s="21">
        <v>25</v>
      </c>
      <c r="AK30" s="21">
        <f t="shared" si="0"/>
        <v>5</v>
      </c>
      <c r="AM30" s="21">
        <v>25</v>
      </c>
      <c r="AN30" s="21">
        <f t="shared" si="1"/>
        <v>6</v>
      </c>
      <c r="AP30" s="21">
        <v>25</v>
      </c>
      <c r="AQ30" s="21">
        <f t="shared" si="2"/>
        <v>7</v>
      </c>
      <c r="AT30" s="21">
        <v>25</v>
      </c>
      <c r="AU30" s="21">
        <f>INDEX(节奏总表!$B$4:$B$103,芦花古楼!AT30)</f>
        <v>116.17879999999997</v>
      </c>
      <c r="AV30" s="21">
        <f t="shared" si="3"/>
        <v>500</v>
      </c>
      <c r="AY30" s="21">
        <v>26</v>
      </c>
      <c r="AZ30" s="21">
        <v>15</v>
      </c>
    </row>
    <row r="31" spans="1:52" ht="16.5" x14ac:dyDescent="0.2">
      <c r="A31" s="20">
        <v>27</v>
      </c>
      <c r="B31" s="20">
        <v>1000</v>
      </c>
      <c r="C31" s="21">
        <v>150</v>
      </c>
      <c r="D31" s="21">
        <v>200</v>
      </c>
      <c r="E31" s="21">
        <v>5550</v>
      </c>
      <c r="F31" s="21">
        <v>5550</v>
      </c>
      <c r="I31" s="20">
        <v>27</v>
      </c>
      <c r="J31" s="20">
        <v>3000</v>
      </c>
      <c r="K31" s="21">
        <v>200</v>
      </c>
      <c r="L31" s="21">
        <v>200</v>
      </c>
      <c r="M31" s="21">
        <v>5550</v>
      </c>
      <c r="N31" s="21">
        <v>5550</v>
      </c>
      <c r="Q31" s="20">
        <v>27</v>
      </c>
      <c r="R31" s="20">
        <v>3000</v>
      </c>
      <c r="S31" s="21">
        <v>250</v>
      </c>
      <c r="T31" s="21">
        <v>200</v>
      </c>
      <c r="U31" s="21">
        <v>5550</v>
      </c>
      <c r="V31" s="21">
        <v>5550</v>
      </c>
      <c r="Y31" s="20">
        <v>27</v>
      </c>
      <c r="Z31" s="20">
        <v>3000</v>
      </c>
      <c r="AA31" s="21">
        <v>250</v>
      </c>
      <c r="AB31" s="21">
        <v>200</v>
      </c>
      <c r="AC31" s="21">
        <v>5550</v>
      </c>
      <c r="AD31" s="21">
        <v>5550</v>
      </c>
      <c r="AG31" s="21">
        <v>26</v>
      </c>
      <c r="AH31" s="21">
        <v>4</v>
      </c>
      <c r="AJ31" s="21">
        <v>26</v>
      </c>
      <c r="AK31" s="21">
        <f t="shared" si="0"/>
        <v>5</v>
      </c>
      <c r="AM31" s="21">
        <v>26</v>
      </c>
      <c r="AN31" s="21">
        <f t="shared" si="1"/>
        <v>6</v>
      </c>
      <c r="AP31" s="21">
        <v>26</v>
      </c>
      <c r="AQ31" s="21">
        <f t="shared" si="2"/>
        <v>7</v>
      </c>
      <c r="AT31" s="21">
        <v>26</v>
      </c>
      <c r="AU31" s="21">
        <f>INDEX(节奏总表!$B$4:$B$103,芦花古楼!AT31)</f>
        <v>117.12039999999996</v>
      </c>
      <c r="AV31" s="21">
        <f t="shared" si="3"/>
        <v>500</v>
      </c>
      <c r="AY31" s="21">
        <v>27</v>
      </c>
      <c r="AZ31" s="21">
        <v>15</v>
      </c>
    </row>
    <row r="32" spans="1:52" ht="16.5" x14ac:dyDescent="0.2">
      <c r="A32" s="20">
        <v>28</v>
      </c>
      <c r="B32" s="20">
        <v>1000</v>
      </c>
      <c r="C32" s="21">
        <v>150</v>
      </c>
      <c r="D32" s="21">
        <v>200</v>
      </c>
      <c r="E32" s="21">
        <v>5700</v>
      </c>
      <c r="F32" s="21">
        <v>5700</v>
      </c>
      <c r="I32" s="20">
        <v>28</v>
      </c>
      <c r="J32" s="20">
        <v>3000</v>
      </c>
      <c r="K32" s="21">
        <v>200</v>
      </c>
      <c r="L32" s="21">
        <v>200</v>
      </c>
      <c r="M32" s="21">
        <v>5700</v>
      </c>
      <c r="N32" s="21">
        <v>5700</v>
      </c>
      <c r="Q32" s="20">
        <v>28</v>
      </c>
      <c r="R32" s="20">
        <v>3000</v>
      </c>
      <c r="S32" s="21">
        <v>250</v>
      </c>
      <c r="T32" s="21">
        <v>200</v>
      </c>
      <c r="U32" s="21">
        <v>5700</v>
      </c>
      <c r="V32" s="21">
        <v>5700</v>
      </c>
      <c r="Y32" s="20">
        <v>28</v>
      </c>
      <c r="Z32" s="20">
        <v>3000</v>
      </c>
      <c r="AA32" s="21">
        <v>250</v>
      </c>
      <c r="AB32" s="21">
        <v>200</v>
      </c>
      <c r="AC32" s="21">
        <v>5700</v>
      </c>
      <c r="AD32" s="21">
        <v>5700</v>
      </c>
      <c r="AG32" s="21">
        <v>27</v>
      </c>
      <c r="AH32" s="21">
        <v>4</v>
      </c>
      <c r="AJ32" s="21">
        <v>27</v>
      </c>
      <c r="AK32" s="21">
        <f t="shared" si="0"/>
        <v>5</v>
      </c>
      <c r="AM32" s="21">
        <v>27</v>
      </c>
      <c r="AN32" s="21">
        <f t="shared" si="1"/>
        <v>6</v>
      </c>
      <c r="AP32" s="21">
        <v>27</v>
      </c>
      <c r="AQ32" s="21">
        <f t="shared" si="2"/>
        <v>7</v>
      </c>
      <c r="AT32" s="21">
        <v>27</v>
      </c>
      <c r="AU32" s="21">
        <f>INDEX(节奏总表!$B$4:$B$103,芦花古楼!AT32)</f>
        <v>117.97379999999995</v>
      </c>
      <c r="AV32" s="21">
        <f t="shared" si="3"/>
        <v>500</v>
      </c>
      <c r="AY32" s="21">
        <v>28</v>
      </c>
      <c r="AZ32" s="21">
        <v>15</v>
      </c>
    </row>
    <row r="33" spans="1:52" ht="16.5" x14ac:dyDescent="0.2">
      <c r="A33" s="20">
        <v>29</v>
      </c>
      <c r="B33" s="20">
        <v>1000</v>
      </c>
      <c r="C33" s="21">
        <v>150</v>
      </c>
      <c r="D33" s="21">
        <v>200</v>
      </c>
      <c r="E33" s="21">
        <v>5850</v>
      </c>
      <c r="F33" s="21">
        <v>5850</v>
      </c>
      <c r="I33" s="20">
        <v>29</v>
      </c>
      <c r="J33" s="20">
        <v>3000</v>
      </c>
      <c r="K33" s="21">
        <v>200</v>
      </c>
      <c r="L33" s="21">
        <v>200</v>
      </c>
      <c r="M33" s="21">
        <v>5850</v>
      </c>
      <c r="N33" s="21">
        <v>5850</v>
      </c>
      <c r="Q33" s="20">
        <v>29</v>
      </c>
      <c r="R33" s="20">
        <v>3000</v>
      </c>
      <c r="S33" s="21">
        <v>250</v>
      </c>
      <c r="T33" s="21">
        <v>200</v>
      </c>
      <c r="U33" s="21">
        <v>5850</v>
      </c>
      <c r="V33" s="21">
        <v>5850</v>
      </c>
      <c r="Y33" s="20">
        <v>29</v>
      </c>
      <c r="Z33" s="20">
        <v>3000</v>
      </c>
      <c r="AA33" s="21">
        <v>250</v>
      </c>
      <c r="AB33" s="21">
        <v>200</v>
      </c>
      <c r="AC33" s="21">
        <v>5850</v>
      </c>
      <c r="AD33" s="21">
        <v>5850</v>
      </c>
      <c r="AG33" s="21">
        <v>28</v>
      </c>
      <c r="AH33" s="21">
        <v>5</v>
      </c>
      <c r="AJ33" s="21">
        <v>28</v>
      </c>
      <c r="AK33" s="21">
        <f t="shared" si="0"/>
        <v>6</v>
      </c>
      <c r="AM33" s="21">
        <v>28</v>
      </c>
      <c r="AN33" s="21">
        <f t="shared" si="1"/>
        <v>7</v>
      </c>
      <c r="AP33" s="21">
        <v>28</v>
      </c>
      <c r="AQ33" s="21">
        <f t="shared" si="2"/>
        <v>8</v>
      </c>
      <c r="AT33" s="21">
        <v>28</v>
      </c>
      <c r="AU33" s="21">
        <f>INDEX(节奏总表!$B$4:$B$103,芦花古楼!AT33)</f>
        <v>118.73899999999995</v>
      </c>
      <c r="AV33" s="21">
        <f t="shared" si="3"/>
        <v>0</v>
      </c>
      <c r="AY33" s="21">
        <v>29</v>
      </c>
      <c r="AZ33" s="21">
        <v>20</v>
      </c>
    </row>
    <row r="34" spans="1:52" ht="16.5" x14ac:dyDescent="0.2">
      <c r="A34" s="20">
        <v>30</v>
      </c>
      <c r="B34" s="20">
        <v>1000</v>
      </c>
      <c r="C34" s="21">
        <v>200</v>
      </c>
      <c r="D34" s="21">
        <v>200</v>
      </c>
      <c r="E34" s="21">
        <v>6000</v>
      </c>
      <c r="F34" s="21">
        <v>6000</v>
      </c>
      <c r="I34" s="20">
        <v>30</v>
      </c>
      <c r="J34" s="20">
        <v>3000</v>
      </c>
      <c r="K34" s="21">
        <v>200</v>
      </c>
      <c r="L34" s="21">
        <v>200</v>
      </c>
      <c r="M34" s="21">
        <v>6000</v>
      </c>
      <c r="N34" s="21">
        <v>6000</v>
      </c>
      <c r="Q34" s="20">
        <v>30</v>
      </c>
      <c r="R34" s="20">
        <v>3000</v>
      </c>
      <c r="S34" s="21">
        <v>250</v>
      </c>
      <c r="T34" s="21">
        <v>200</v>
      </c>
      <c r="U34" s="21">
        <v>6000</v>
      </c>
      <c r="V34" s="21">
        <v>6000</v>
      </c>
      <c r="Y34" s="20">
        <v>30</v>
      </c>
      <c r="Z34" s="20">
        <v>3000</v>
      </c>
      <c r="AA34" s="21">
        <v>250</v>
      </c>
      <c r="AB34" s="21">
        <v>200</v>
      </c>
      <c r="AC34" s="21">
        <v>6000</v>
      </c>
      <c r="AD34" s="21">
        <v>6000</v>
      </c>
      <c r="AG34" s="21">
        <v>29</v>
      </c>
      <c r="AH34" s="21">
        <v>5</v>
      </c>
      <c r="AJ34" s="21">
        <v>29</v>
      </c>
      <c r="AK34" s="21">
        <f t="shared" si="0"/>
        <v>6</v>
      </c>
      <c r="AM34" s="21">
        <v>29</v>
      </c>
      <c r="AN34" s="21">
        <f t="shared" si="1"/>
        <v>7</v>
      </c>
      <c r="AP34" s="21">
        <v>29</v>
      </c>
      <c r="AQ34" s="21">
        <f t="shared" si="2"/>
        <v>8</v>
      </c>
      <c r="AT34" s="21">
        <v>29</v>
      </c>
      <c r="AU34" s="21">
        <f>INDEX(节奏总表!$B$4:$B$103,芦花古楼!AT34)</f>
        <v>119.41599999999994</v>
      </c>
      <c r="AV34" s="21">
        <f t="shared" si="3"/>
        <v>0</v>
      </c>
      <c r="AY34" s="21">
        <v>30</v>
      </c>
      <c r="AZ34" s="21">
        <v>20</v>
      </c>
    </row>
    <row r="35" spans="1:52" ht="16.5" x14ac:dyDescent="0.2">
      <c r="A35" s="20">
        <v>31</v>
      </c>
      <c r="B35" s="20">
        <v>1000</v>
      </c>
      <c r="C35" s="21">
        <v>200</v>
      </c>
      <c r="D35" s="21">
        <v>250</v>
      </c>
      <c r="E35" s="21">
        <v>6150</v>
      </c>
      <c r="F35" s="21">
        <v>6150</v>
      </c>
      <c r="I35" s="20">
        <v>31</v>
      </c>
      <c r="J35" s="20">
        <v>3000</v>
      </c>
      <c r="K35" s="21">
        <v>250</v>
      </c>
      <c r="L35" s="21">
        <v>250</v>
      </c>
      <c r="M35" s="21">
        <v>6150</v>
      </c>
      <c r="N35" s="21">
        <v>6150</v>
      </c>
      <c r="Q35" s="20">
        <v>31</v>
      </c>
      <c r="R35" s="20">
        <v>3000</v>
      </c>
      <c r="S35" s="21">
        <v>300</v>
      </c>
      <c r="T35" s="21">
        <v>250</v>
      </c>
      <c r="U35" s="21">
        <v>6150</v>
      </c>
      <c r="V35" s="21">
        <v>6150</v>
      </c>
      <c r="Y35" s="20">
        <v>31</v>
      </c>
      <c r="Z35" s="20">
        <v>3000</v>
      </c>
      <c r="AA35" s="21">
        <v>300</v>
      </c>
      <c r="AB35" s="21">
        <v>250</v>
      </c>
      <c r="AC35" s="21">
        <v>6150</v>
      </c>
      <c r="AD35" s="21">
        <v>6150</v>
      </c>
      <c r="AG35" s="21">
        <v>30</v>
      </c>
      <c r="AH35" s="21">
        <v>5</v>
      </c>
      <c r="AJ35" s="21">
        <v>30</v>
      </c>
      <c r="AK35" s="21">
        <f t="shared" si="0"/>
        <v>6</v>
      </c>
      <c r="AM35" s="21">
        <v>30</v>
      </c>
      <c r="AN35" s="21">
        <f t="shared" si="1"/>
        <v>7</v>
      </c>
      <c r="AP35" s="21">
        <v>30</v>
      </c>
      <c r="AQ35" s="21">
        <f t="shared" si="2"/>
        <v>8</v>
      </c>
      <c r="AT35" s="21">
        <v>30</v>
      </c>
      <c r="AU35" s="21">
        <f>INDEX(节奏总表!$B$4:$B$103,芦花古楼!AT35)</f>
        <v>120</v>
      </c>
      <c r="AV35" s="21">
        <f t="shared" si="3"/>
        <v>0</v>
      </c>
      <c r="AY35" s="21">
        <v>31</v>
      </c>
      <c r="AZ35" s="21">
        <v>20</v>
      </c>
    </row>
    <row r="36" spans="1:52" ht="16.5" x14ac:dyDescent="0.2">
      <c r="A36" s="20">
        <v>32</v>
      </c>
      <c r="B36" s="20">
        <v>1000</v>
      </c>
      <c r="C36" s="21">
        <v>200</v>
      </c>
      <c r="D36" s="21">
        <v>250</v>
      </c>
      <c r="E36" s="21">
        <v>6300</v>
      </c>
      <c r="F36" s="21">
        <v>6300</v>
      </c>
      <c r="I36" s="20">
        <v>32</v>
      </c>
      <c r="J36" s="20">
        <v>3000</v>
      </c>
      <c r="K36" s="21">
        <v>250</v>
      </c>
      <c r="L36" s="21">
        <v>250</v>
      </c>
      <c r="M36" s="21">
        <v>6300</v>
      </c>
      <c r="N36" s="21">
        <v>6300</v>
      </c>
      <c r="Q36" s="20">
        <v>32</v>
      </c>
      <c r="R36" s="20">
        <v>3000</v>
      </c>
      <c r="S36" s="21">
        <v>300</v>
      </c>
      <c r="T36" s="21">
        <v>250</v>
      </c>
      <c r="U36" s="21">
        <v>6300</v>
      </c>
      <c r="V36" s="21">
        <v>6300</v>
      </c>
      <c r="Y36" s="20">
        <v>32</v>
      </c>
      <c r="Z36" s="20">
        <v>3000</v>
      </c>
      <c r="AA36" s="21">
        <v>300</v>
      </c>
      <c r="AB36" s="21">
        <v>250</v>
      </c>
      <c r="AC36" s="21">
        <v>6300</v>
      </c>
      <c r="AD36" s="21">
        <v>6300</v>
      </c>
      <c r="AG36" s="21">
        <v>31</v>
      </c>
      <c r="AH36" s="21">
        <v>5</v>
      </c>
      <c r="AJ36" s="21">
        <v>31</v>
      </c>
      <c r="AK36" s="21">
        <f t="shared" si="0"/>
        <v>6</v>
      </c>
      <c r="AM36" s="21">
        <v>31</v>
      </c>
      <c r="AN36" s="21">
        <f t="shared" si="1"/>
        <v>7</v>
      </c>
      <c r="AP36" s="21">
        <v>31</v>
      </c>
      <c r="AQ36" s="21">
        <f t="shared" si="2"/>
        <v>8</v>
      </c>
      <c r="AT36" s="21">
        <v>31</v>
      </c>
      <c r="AU36" s="21">
        <f>INDEX(节奏总表!$B$4:$B$103,芦花古楼!AT36)</f>
        <v>120.5</v>
      </c>
      <c r="AV36" s="21">
        <f t="shared" si="3"/>
        <v>0</v>
      </c>
      <c r="AY36" s="21">
        <v>32</v>
      </c>
      <c r="AZ36" s="21">
        <v>20</v>
      </c>
    </row>
    <row r="37" spans="1:52" ht="16.5" x14ac:dyDescent="0.2">
      <c r="A37" s="20">
        <v>33</v>
      </c>
      <c r="B37" s="20">
        <v>1000</v>
      </c>
      <c r="C37" s="21">
        <v>200</v>
      </c>
      <c r="D37" s="21">
        <v>250</v>
      </c>
      <c r="E37" s="21">
        <v>6450</v>
      </c>
      <c r="F37" s="21">
        <v>6450</v>
      </c>
      <c r="I37" s="20">
        <v>33</v>
      </c>
      <c r="J37" s="20">
        <v>3000</v>
      </c>
      <c r="K37" s="21">
        <v>250</v>
      </c>
      <c r="L37" s="21">
        <v>250</v>
      </c>
      <c r="M37" s="21">
        <v>6450</v>
      </c>
      <c r="N37" s="21">
        <v>6450</v>
      </c>
      <c r="Q37" s="20">
        <v>33</v>
      </c>
      <c r="R37" s="20">
        <v>3000</v>
      </c>
      <c r="S37" s="21">
        <v>300</v>
      </c>
      <c r="T37" s="21">
        <v>250</v>
      </c>
      <c r="U37" s="21">
        <v>6450</v>
      </c>
      <c r="V37" s="21">
        <v>6450</v>
      </c>
      <c r="Y37" s="20">
        <v>33</v>
      </c>
      <c r="Z37" s="20">
        <v>3000</v>
      </c>
      <c r="AA37" s="21">
        <v>300</v>
      </c>
      <c r="AB37" s="21">
        <v>250</v>
      </c>
      <c r="AC37" s="21">
        <v>6450</v>
      </c>
      <c r="AD37" s="21">
        <v>6450</v>
      </c>
      <c r="AG37" s="21">
        <v>32</v>
      </c>
      <c r="AH37" s="21">
        <v>6</v>
      </c>
      <c r="AJ37" s="21">
        <v>32</v>
      </c>
      <c r="AK37" s="21">
        <f t="shared" si="0"/>
        <v>7</v>
      </c>
      <c r="AM37" s="21">
        <v>32</v>
      </c>
      <c r="AN37" s="21">
        <f t="shared" si="1"/>
        <v>8</v>
      </c>
      <c r="AP37" s="21">
        <v>32</v>
      </c>
      <c r="AQ37" s="21">
        <f t="shared" si="2"/>
        <v>9</v>
      </c>
      <c r="AT37" s="21">
        <v>32</v>
      </c>
      <c r="AU37" s="21">
        <f>INDEX(节奏总表!$B$4:$B$103,芦花古楼!AT37)</f>
        <v>121</v>
      </c>
      <c r="AV37" s="21">
        <f t="shared" si="3"/>
        <v>0</v>
      </c>
      <c r="AY37" s="21">
        <v>33</v>
      </c>
      <c r="AZ37" s="21">
        <v>25</v>
      </c>
    </row>
    <row r="38" spans="1:52" ht="16.5" x14ac:dyDescent="0.2">
      <c r="A38" s="20">
        <v>34</v>
      </c>
      <c r="B38" s="20">
        <v>1000</v>
      </c>
      <c r="C38" s="21">
        <v>200</v>
      </c>
      <c r="D38" s="21">
        <v>250</v>
      </c>
      <c r="E38" s="21">
        <v>6600</v>
      </c>
      <c r="F38" s="21">
        <v>6600</v>
      </c>
      <c r="I38" s="20">
        <v>34</v>
      </c>
      <c r="J38" s="20">
        <v>3000</v>
      </c>
      <c r="K38" s="21">
        <v>250</v>
      </c>
      <c r="L38" s="21">
        <v>250</v>
      </c>
      <c r="M38" s="21">
        <v>6600</v>
      </c>
      <c r="N38" s="21">
        <v>6600</v>
      </c>
      <c r="Q38" s="20">
        <v>34</v>
      </c>
      <c r="R38" s="20">
        <v>3000</v>
      </c>
      <c r="S38" s="21">
        <v>300</v>
      </c>
      <c r="T38" s="21">
        <v>250</v>
      </c>
      <c r="U38" s="21">
        <v>6600</v>
      </c>
      <c r="V38" s="21">
        <v>6600</v>
      </c>
      <c r="Y38" s="20">
        <v>34</v>
      </c>
      <c r="Z38" s="20">
        <v>3000</v>
      </c>
      <c r="AA38" s="21">
        <v>300</v>
      </c>
      <c r="AB38" s="21">
        <v>250</v>
      </c>
      <c r="AC38" s="21">
        <v>6600</v>
      </c>
      <c r="AD38" s="21">
        <v>6600</v>
      </c>
      <c r="AG38" s="21">
        <v>33</v>
      </c>
      <c r="AH38" s="21">
        <v>6</v>
      </c>
      <c r="AJ38" s="21">
        <v>33</v>
      </c>
      <c r="AK38" s="21">
        <f t="shared" si="0"/>
        <v>7</v>
      </c>
      <c r="AM38" s="21">
        <v>33</v>
      </c>
      <c r="AN38" s="21">
        <f t="shared" si="1"/>
        <v>8</v>
      </c>
      <c r="AP38" s="21">
        <v>33</v>
      </c>
      <c r="AQ38" s="21">
        <f t="shared" si="2"/>
        <v>9</v>
      </c>
      <c r="AT38" s="21">
        <v>33</v>
      </c>
      <c r="AU38" s="21">
        <f>INDEX(节奏总表!$B$4:$B$103,芦花古楼!AT38)</f>
        <v>121.5</v>
      </c>
      <c r="AV38" s="21">
        <f t="shared" si="3"/>
        <v>0</v>
      </c>
      <c r="AY38" s="21">
        <v>34</v>
      </c>
      <c r="AZ38" s="21">
        <v>25</v>
      </c>
    </row>
    <row r="39" spans="1:52" ht="16.5" x14ac:dyDescent="0.2">
      <c r="A39" s="20">
        <v>35</v>
      </c>
      <c r="B39" s="20">
        <v>1000</v>
      </c>
      <c r="C39" s="21">
        <v>250</v>
      </c>
      <c r="D39" s="21">
        <v>250</v>
      </c>
      <c r="E39" s="21">
        <v>6750</v>
      </c>
      <c r="F39" s="21">
        <v>6750</v>
      </c>
      <c r="I39" s="20">
        <v>35</v>
      </c>
      <c r="J39" s="20">
        <v>3000</v>
      </c>
      <c r="K39" s="21">
        <v>250</v>
      </c>
      <c r="L39" s="21">
        <v>250</v>
      </c>
      <c r="M39" s="21">
        <v>6750</v>
      </c>
      <c r="N39" s="21">
        <v>6750</v>
      </c>
      <c r="Q39" s="20">
        <v>35</v>
      </c>
      <c r="R39" s="20">
        <v>3000</v>
      </c>
      <c r="S39" s="21">
        <v>300</v>
      </c>
      <c r="T39" s="21">
        <v>250</v>
      </c>
      <c r="U39" s="21">
        <v>6750</v>
      </c>
      <c r="V39" s="21">
        <v>6750</v>
      </c>
      <c r="Y39" s="20">
        <v>35</v>
      </c>
      <c r="Z39" s="20">
        <v>3000</v>
      </c>
      <c r="AA39" s="21">
        <v>300</v>
      </c>
      <c r="AB39" s="21">
        <v>250</v>
      </c>
      <c r="AC39" s="21">
        <v>6750</v>
      </c>
      <c r="AD39" s="21">
        <v>6750</v>
      </c>
      <c r="AG39" s="21">
        <v>34</v>
      </c>
      <c r="AH39" s="21">
        <v>6</v>
      </c>
      <c r="AJ39" s="21">
        <v>34</v>
      </c>
      <c r="AK39" s="21">
        <f t="shared" si="0"/>
        <v>7</v>
      </c>
      <c r="AM39" s="21">
        <v>34</v>
      </c>
      <c r="AN39" s="21">
        <f t="shared" si="1"/>
        <v>8</v>
      </c>
      <c r="AP39" s="21">
        <v>34</v>
      </c>
      <c r="AQ39" s="21">
        <f t="shared" si="2"/>
        <v>9</v>
      </c>
      <c r="AT39" s="21">
        <v>34</v>
      </c>
      <c r="AU39" s="21">
        <f>INDEX(节奏总表!$B$4:$B$103,芦花古楼!AT39)</f>
        <v>122</v>
      </c>
      <c r="AV39" s="21">
        <f t="shared" si="3"/>
        <v>0</v>
      </c>
      <c r="AY39" s="21">
        <v>35</v>
      </c>
      <c r="AZ39" s="21">
        <v>25</v>
      </c>
    </row>
    <row r="40" spans="1:52" ht="16.5" x14ac:dyDescent="0.2">
      <c r="A40" s="20">
        <v>36</v>
      </c>
      <c r="B40" s="20">
        <v>1000</v>
      </c>
      <c r="C40" s="21">
        <v>250</v>
      </c>
      <c r="D40" s="21">
        <v>300</v>
      </c>
      <c r="E40" s="21">
        <v>6900</v>
      </c>
      <c r="F40" s="21">
        <v>6900</v>
      </c>
      <c r="I40" s="20">
        <v>36</v>
      </c>
      <c r="J40" s="20">
        <v>3000</v>
      </c>
      <c r="K40" s="21">
        <v>300</v>
      </c>
      <c r="L40" s="21">
        <v>300</v>
      </c>
      <c r="M40" s="21">
        <v>6900</v>
      </c>
      <c r="N40" s="21">
        <v>6900</v>
      </c>
      <c r="Q40" s="20">
        <v>36</v>
      </c>
      <c r="R40" s="20">
        <v>3000</v>
      </c>
      <c r="S40" s="21">
        <v>300</v>
      </c>
      <c r="T40" s="21">
        <v>300</v>
      </c>
      <c r="U40" s="21">
        <v>6900</v>
      </c>
      <c r="V40" s="21">
        <v>6900</v>
      </c>
      <c r="Y40" s="20">
        <v>36</v>
      </c>
      <c r="Z40" s="20">
        <v>3000</v>
      </c>
      <c r="AA40" s="21">
        <v>300</v>
      </c>
      <c r="AB40" s="21">
        <v>300</v>
      </c>
      <c r="AC40" s="21">
        <v>6900</v>
      </c>
      <c r="AD40" s="21">
        <v>6900</v>
      </c>
      <c r="AG40" s="21">
        <v>35</v>
      </c>
      <c r="AH40" s="21">
        <v>6</v>
      </c>
      <c r="AJ40" s="21">
        <v>35</v>
      </c>
      <c r="AK40" s="21">
        <f t="shared" si="0"/>
        <v>7</v>
      </c>
      <c r="AM40" s="21">
        <v>35</v>
      </c>
      <c r="AN40" s="21">
        <f t="shared" si="1"/>
        <v>8</v>
      </c>
      <c r="AP40" s="21">
        <v>35</v>
      </c>
      <c r="AQ40" s="21">
        <f t="shared" si="2"/>
        <v>9</v>
      </c>
      <c r="AT40" s="21">
        <v>35</v>
      </c>
      <c r="AU40" s="21">
        <f>INDEX(节奏总表!$B$4:$B$103,芦花古楼!AT40)</f>
        <v>122.5</v>
      </c>
      <c r="AV40" s="21">
        <f t="shared" si="3"/>
        <v>0</v>
      </c>
      <c r="AY40" s="21">
        <v>36</v>
      </c>
      <c r="AZ40" s="21">
        <v>25</v>
      </c>
    </row>
    <row r="41" spans="1:52" ht="16.5" x14ac:dyDescent="0.2">
      <c r="A41" s="20">
        <v>37</v>
      </c>
      <c r="B41" s="20">
        <v>1000</v>
      </c>
      <c r="C41" s="21">
        <v>250</v>
      </c>
      <c r="D41" s="21">
        <v>300</v>
      </c>
      <c r="E41" s="21">
        <v>7050</v>
      </c>
      <c r="F41" s="21">
        <v>7050</v>
      </c>
      <c r="I41" s="20">
        <v>37</v>
      </c>
      <c r="J41" s="20">
        <v>3000</v>
      </c>
      <c r="K41" s="21">
        <v>300</v>
      </c>
      <c r="L41" s="21">
        <v>300</v>
      </c>
      <c r="M41" s="21">
        <v>7050</v>
      </c>
      <c r="N41" s="21">
        <v>7050</v>
      </c>
      <c r="Q41" s="20">
        <v>37</v>
      </c>
      <c r="R41" s="20">
        <v>3000</v>
      </c>
      <c r="S41" s="21">
        <v>300</v>
      </c>
      <c r="T41" s="21">
        <v>300</v>
      </c>
      <c r="U41" s="21">
        <v>7050</v>
      </c>
      <c r="V41" s="21">
        <v>7050</v>
      </c>
      <c r="Y41" s="20">
        <v>37</v>
      </c>
      <c r="Z41" s="20">
        <v>3000</v>
      </c>
      <c r="AA41" s="21">
        <v>300</v>
      </c>
      <c r="AB41" s="21">
        <v>300</v>
      </c>
      <c r="AC41" s="21">
        <v>7050</v>
      </c>
      <c r="AD41" s="21">
        <v>7050</v>
      </c>
      <c r="AG41" s="21">
        <v>36</v>
      </c>
      <c r="AH41" s="21">
        <v>7</v>
      </c>
      <c r="AJ41" s="21">
        <v>36</v>
      </c>
      <c r="AK41" s="21">
        <f t="shared" si="0"/>
        <v>8</v>
      </c>
      <c r="AM41" s="21">
        <v>36</v>
      </c>
      <c r="AN41" s="21">
        <f t="shared" si="1"/>
        <v>9</v>
      </c>
      <c r="AP41" s="21">
        <v>36</v>
      </c>
      <c r="AQ41" s="21">
        <f t="shared" si="2"/>
        <v>10</v>
      </c>
      <c r="AT41" s="21">
        <v>36</v>
      </c>
      <c r="AU41" s="21">
        <f>INDEX(节奏总表!$B$4:$B$103,芦花古楼!AT41)</f>
        <v>123</v>
      </c>
      <c r="AV41" s="21">
        <f t="shared" si="3"/>
        <v>0</v>
      </c>
      <c r="AY41" s="21">
        <v>37</v>
      </c>
      <c r="AZ41" s="21">
        <v>30</v>
      </c>
    </row>
    <row r="42" spans="1:52" ht="16.5" x14ac:dyDescent="0.2">
      <c r="A42" s="20">
        <v>38</v>
      </c>
      <c r="B42" s="20">
        <v>1000</v>
      </c>
      <c r="C42" s="21">
        <v>250</v>
      </c>
      <c r="D42" s="21">
        <v>300</v>
      </c>
      <c r="E42" s="21">
        <v>7200</v>
      </c>
      <c r="F42" s="21">
        <v>7200</v>
      </c>
      <c r="I42" s="20">
        <v>38</v>
      </c>
      <c r="J42" s="20">
        <v>3000</v>
      </c>
      <c r="K42" s="21">
        <v>300</v>
      </c>
      <c r="L42" s="21">
        <v>300</v>
      </c>
      <c r="M42" s="21">
        <v>7200</v>
      </c>
      <c r="N42" s="21">
        <v>7200</v>
      </c>
      <c r="Q42" s="20">
        <v>38</v>
      </c>
      <c r="R42" s="20">
        <v>3000</v>
      </c>
      <c r="S42" s="21">
        <v>300</v>
      </c>
      <c r="T42" s="21">
        <v>300</v>
      </c>
      <c r="U42" s="21">
        <v>7200</v>
      </c>
      <c r="V42" s="21">
        <v>7200</v>
      </c>
      <c r="Y42" s="20">
        <v>38</v>
      </c>
      <c r="Z42" s="20">
        <v>3000</v>
      </c>
      <c r="AA42" s="21">
        <v>300</v>
      </c>
      <c r="AB42" s="21">
        <v>300</v>
      </c>
      <c r="AC42" s="21">
        <v>7200</v>
      </c>
      <c r="AD42" s="21">
        <v>7200</v>
      </c>
      <c r="AG42" s="21">
        <v>37</v>
      </c>
      <c r="AH42" s="21">
        <v>7</v>
      </c>
      <c r="AJ42" s="21">
        <v>37</v>
      </c>
      <c r="AK42" s="21">
        <f t="shared" si="0"/>
        <v>8</v>
      </c>
      <c r="AM42" s="21">
        <v>37</v>
      </c>
      <c r="AN42" s="21">
        <f t="shared" si="1"/>
        <v>9</v>
      </c>
      <c r="AP42" s="21">
        <v>37</v>
      </c>
      <c r="AQ42" s="21">
        <f t="shared" si="2"/>
        <v>10</v>
      </c>
      <c r="AT42" s="21">
        <v>37</v>
      </c>
      <c r="AU42" s="21">
        <f>INDEX(节奏总表!$B$4:$B$103,芦花古楼!AT42)</f>
        <v>123.5</v>
      </c>
      <c r="AV42" s="21">
        <f t="shared" si="3"/>
        <v>0</v>
      </c>
      <c r="AY42" s="21">
        <v>38</v>
      </c>
      <c r="AZ42" s="21">
        <v>30</v>
      </c>
    </row>
    <row r="43" spans="1:52" ht="16.5" x14ac:dyDescent="0.2">
      <c r="A43" s="20">
        <v>39</v>
      </c>
      <c r="B43" s="20">
        <v>1000</v>
      </c>
      <c r="C43" s="21">
        <v>250</v>
      </c>
      <c r="D43" s="21">
        <v>300</v>
      </c>
      <c r="E43" s="21">
        <v>7350</v>
      </c>
      <c r="F43" s="21">
        <v>7350</v>
      </c>
      <c r="I43" s="20">
        <v>39</v>
      </c>
      <c r="J43" s="20">
        <v>3000</v>
      </c>
      <c r="K43" s="21">
        <v>300</v>
      </c>
      <c r="L43" s="21">
        <v>300</v>
      </c>
      <c r="M43" s="21">
        <v>7350</v>
      </c>
      <c r="N43" s="21">
        <v>7350</v>
      </c>
      <c r="Q43" s="20">
        <v>39</v>
      </c>
      <c r="R43" s="20">
        <v>3000</v>
      </c>
      <c r="S43" s="21">
        <v>300</v>
      </c>
      <c r="T43" s="21">
        <v>300</v>
      </c>
      <c r="U43" s="21">
        <v>7350</v>
      </c>
      <c r="V43" s="21">
        <v>7350</v>
      </c>
      <c r="Y43" s="20">
        <v>39</v>
      </c>
      <c r="Z43" s="20">
        <v>3000</v>
      </c>
      <c r="AA43" s="21">
        <v>300</v>
      </c>
      <c r="AB43" s="21">
        <v>300</v>
      </c>
      <c r="AC43" s="21">
        <v>7350</v>
      </c>
      <c r="AD43" s="21">
        <v>7350</v>
      </c>
      <c r="AG43" s="21">
        <v>38</v>
      </c>
      <c r="AH43" s="21">
        <v>7</v>
      </c>
      <c r="AJ43" s="21">
        <v>38</v>
      </c>
      <c r="AK43" s="21">
        <f t="shared" si="0"/>
        <v>8</v>
      </c>
      <c r="AM43" s="21">
        <v>38</v>
      </c>
      <c r="AN43" s="21">
        <f t="shared" si="1"/>
        <v>9</v>
      </c>
      <c r="AP43" s="21">
        <v>38</v>
      </c>
      <c r="AQ43" s="21">
        <f t="shared" si="2"/>
        <v>10</v>
      </c>
      <c r="AT43" s="21">
        <v>38</v>
      </c>
      <c r="AU43" s="21">
        <f>INDEX(节奏总表!$B$4:$B$103,芦花古楼!AT43)</f>
        <v>124</v>
      </c>
      <c r="AV43" s="21">
        <f t="shared" si="3"/>
        <v>0</v>
      </c>
      <c r="AY43" s="21">
        <v>39</v>
      </c>
      <c r="AZ43" s="21">
        <v>30</v>
      </c>
    </row>
    <row r="44" spans="1:52" ht="16.5" x14ac:dyDescent="0.2">
      <c r="A44" s="20">
        <v>40</v>
      </c>
      <c r="B44" s="20">
        <v>1000</v>
      </c>
      <c r="C44" s="21">
        <v>300</v>
      </c>
      <c r="D44" s="21">
        <v>300</v>
      </c>
      <c r="E44" s="21">
        <v>7500</v>
      </c>
      <c r="F44" s="21">
        <v>7500</v>
      </c>
      <c r="I44" s="20">
        <v>40</v>
      </c>
      <c r="J44" s="20">
        <v>3000</v>
      </c>
      <c r="K44" s="21">
        <v>300</v>
      </c>
      <c r="L44" s="21">
        <v>300</v>
      </c>
      <c r="M44" s="21">
        <v>7500</v>
      </c>
      <c r="N44" s="21">
        <v>7500</v>
      </c>
      <c r="Q44" s="20">
        <v>40</v>
      </c>
      <c r="R44" s="20">
        <v>3000</v>
      </c>
      <c r="S44" s="21">
        <v>300</v>
      </c>
      <c r="T44" s="21">
        <v>300</v>
      </c>
      <c r="U44" s="21">
        <v>7500</v>
      </c>
      <c r="V44" s="21">
        <v>7500</v>
      </c>
      <c r="Y44" s="20">
        <v>40</v>
      </c>
      <c r="Z44" s="20">
        <v>3000</v>
      </c>
      <c r="AA44" s="21">
        <v>300</v>
      </c>
      <c r="AB44" s="21">
        <v>300</v>
      </c>
      <c r="AC44" s="21">
        <v>7500</v>
      </c>
      <c r="AD44" s="21">
        <v>7500</v>
      </c>
      <c r="AG44" s="21">
        <v>39</v>
      </c>
      <c r="AH44" s="21">
        <v>8</v>
      </c>
      <c r="AJ44" s="21">
        <v>39</v>
      </c>
      <c r="AK44" s="21">
        <f t="shared" si="0"/>
        <v>9</v>
      </c>
      <c r="AM44" s="21">
        <v>39</v>
      </c>
      <c r="AN44" s="21">
        <f t="shared" si="1"/>
        <v>10</v>
      </c>
      <c r="AP44" s="21">
        <v>39</v>
      </c>
      <c r="AQ44" s="21">
        <f t="shared" si="2"/>
        <v>11</v>
      </c>
      <c r="AT44" s="21">
        <v>39</v>
      </c>
      <c r="AU44" s="21">
        <f>INDEX(节奏总表!$B$4:$B$103,芦花古楼!AT44)</f>
        <v>124.5</v>
      </c>
      <c r="AV44" s="21">
        <f t="shared" si="3"/>
        <v>0</v>
      </c>
      <c r="AY44" s="21">
        <v>40</v>
      </c>
      <c r="AZ44" s="21">
        <v>30</v>
      </c>
    </row>
    <row r="45" spans="1:52" ht="16.5" x14ac:dyDescent="0.2">
      <c r="A45" s="20">
        <v>41</v>
      </c>
      <c r="B45" s="20">
        <v>1000</v>
      </c>
      <c r="C45" s="21">
        <v>300</v>
      </c>
      <c r="D45" s="21">
        <v>300</v>
      </c>
      <c r="E45" s="21">
        <v>7650</v>
      </c>
      <c r="F45" s="21">
        <v>7650</v>
      </c>
      <c r="I45" s="20">
        <v>41</v>
      </c>
      <c r="J45" s="20">
        <v>3000</v>
      </c>
      <c r="K45" s="21">
        <v>300</v>
      </c>
      <c r="L45" s="21">
        <v>300</v>
      </c>
      <c r="M45" s="21">
        <v>7650</v>
      </c>
      <c r="N45" s="21">
        <v>7650</v>
      </c>
      <c r="Q45" s="20">
        <v>41</v>
      </c>
      <c r="R45" s="20">
        <v>3000</v>
      </c>
      <c r="S45" s="21">
        <v>350</v>
      </c>
      <c r="T45" s="21">
        <v>300</v>
      </c>
      <c r="U45" s="21">
        <v>7650</v>
      </c>
      <c r="V45" s="21">
        <v>7650</v>
      </c>
      <c r="Y45" s="20">
        <v>41</v>
      </c>
      <c r="Z45" s="20">
        <v>3000</v>
      </c>
      <c r="AA45" s="21">
        <v>350</v>
      </c>
      <c r="AB45" s="21">
        <v>300</v>
      </c>
      <c r="AC45" s="21">
        <v>7650</v>
      </c>
      <c r="AD45" s="21">
        <v>7650</v>
      </c>
      <c r="AG45" s="21">
        <v>40</v>
      </c>
      <c r="AH45" s="21">
        <v>8</v>
      </c>
      <c r="AJ45" s="21">
        <v>40</v>
      </c>
      <c r="AK45" s="21">
        <f t="shared" si="0"/>
        <v>9</v>
      </c>
      <c r="AM45" s="21">
        <v>40</v>
      </c>
      <c r="AN45" s="21">
        <f t="shared" si="1"/>
        <v>10</v>
      </c>
      <c r="AP45" s="21">
        <v>40</v>
      </c>
      <c r="AQ45" s="21">
        <f t="shared" si="2"/>
        <v>11</v>
      </c>
      <c r="AT45" s="21">
        <v>40</v>
      </c>
      <c r="AU45" s="21">
        <f>INDEX(节奏总表!$B$4:$B$103,芦花古楼!AT45)</f>
        <v>125</v>
      </c>
      <c r="AV45" s="21">
        <f t="shared" si="3"/>
        <v>0</v>
      </c>
    </row>
    <row r="46" spans="1:52" ht="16.5" x14ac:dyDescent="0.2">
      <c r="A46" s="20">
        <v>42</v>
      </c>
      <c r="B46" s="20">
        <v>1000</v>
      </c>
      <c r="C46" s="21">
        <v>300</v>
      </c>
      <c r="D46" s="21">
        <v>300</v>
      </c>
      <c r="E46" s="21">
        <v>7800</v>
      </c>
      <c r="F46" s="21">
        <v>7800</v>
      </c>
      <c r="I46" s="20">
        <v>42</v>
      </c>
      <c r="J46" s="20">
        <v>3000</v>
      </c>
      <c r="K46" s="21">
        <v>300</v>
      </c>
      <c r="L46" s="21">
        <v>300</v>
      </c>
      <c r="M46" s="21">
        <v>7800</v>
      </c>
      <c r="N46" s="21">
        <v>7800</v>
      </c>
      <c r="Q46" s="20">
        <v>42</v>
      </c>
      <c r="R46" s="20">
        <v>3000</v>
      </c>
      <c r="S46" s="21">
        <v>350</v>
      </c>
      <c r="T46" s="21">
        <v>300</v>
      </c>
      <c r="U46" s="21">
        <v>7800</v>
      </c>
      <c r="V46" s="21">
        <v>7800</v>
      </c>
      <c r="Y46" s="20">
        <v>42</v>
      </c>
      <c r="Z46" s="20">
        <v>3000</v>
      </c>
      <c r="AA46" s="21">
        <v>350</v>
      </c>
      <c r="AB46" s="21">
        <v>300</v>
      </c>
      <c r="AC46" s="21">
        <v>7800</v>
      </c>
      <c r="AD46" s="21">
        <v>7800</v>
      </c>
      <c r="AG46" s="21">
        <v>41</v>
      </c>
      <c r="AH46" s="21">
        <v>8</v>
      </c>
      <c r="AJ46" s="21">
        <v>41</v>
      </c>
      <c r="AK46" s="21">
        <f t="shared" si="0"/>
        <v>9</v>
      </c>
      <c r="AM46" s="21">
        <v>41</v>
      </c>
      <c r="AN46" s="21">
        <f t="shared" si="1"/>
        <v>10</v>
      </c>
      <c r="AP46" s="21">
        <v>41</v>
      </c>
      <c r="AQ46" s="21">
        <f t="shared" si="2"/>
        <v>11</v>
      </c>
      <c r="AT46" s="21">
        <v>41</v>
      </c>
      <c r="AU46" s="21">
        <f>INDEX(节奏总表!$B$4:$B$103,芦花古楼!AT46)</f>
        <v>125.5</v>
      </c>
      <c r="AV46" s="21">
        <f t="shared" si="3"/>
        <v>0</v>
      </c>
    </row>
    <row r="47" spans="1:52" ht="16.5" x14ac:dyDescent="0.2">
      <c r="A47" s="20">
        <v>43</v>
      </c>
      <c r="B47" s="20">
        <v>1000</v>
      </c>
      <c r="C47" s="21">
        <v>300</v>
      </c>
      <c r="D47" s="21">
        <v>300</v>
      </c>
      <c r="E47" s="21">
        <v>7950</v>
      </c>
      <c r="F47" s="21">
        <v>7950</v>
      </c>
      <c r="I47" s="20">
        <v>43</v>
      </c>
      <c r="J47" s="20">
        <v>3000</v>
      </c>
      <c r="K47" s="21">
        <v>300</v>
      </c>
      <c r="L47" s="21">
        <v>300</v>
      </c>
      <c r="M47" s="21">
        <v>7950</v>
      </c>
      <c r="N47" s="21">
        <v>7950</v>
      </c>
      <c r="Q47" s="20">
        <v>43</v>
      </c>
      <c r="R47" s="20">
        <v>3000</v>
      </c>
      <c r="S47" s="21">
        <v>350</v>
      </c>
      <c r="T47" s="21">
        <v>300</v>
      </c>
      <c r="U47" s="21">
        <v>7950</v>
      </c>
      <c r="V47" s="21">
        <v>7950</v>
      </c>
      <c r="Y47" s="20">
        <v>43</v>
      </c>
      <c r="Z47" s="20">
        <v>3000</v>
      </c>
      <c r="AA47" s="21">
        <v>350</v>
      </c>
      <c r="AB47" s="21">
        <v>300</v>
      </c>
      <c r="AC47" s="21">
        <v>7950</v>
      </c>
      <c r="AD47" s="21">
        <v>7950</v>
      </c>
      <c r="AG47" s="21">
        <v>42</v>
      </c>
      <c r="AH47" s="21">
        <v>9</v>
      </c>
      <c r="AJ47" s="21">
        <v>42</v>
      </c>
      <c r="AK47" s="21">
        <f t="shared" si="0"/>
        <v>10</v>
      </c>
      <c r="AM47" s="21">
        <v>42</v>
      </c>
      <c r="AN47" s="21">
        <f t="shared" si="1"/>
        <v>11</v>
      </c>
      <c r="AP47" s="21">
        <v>42</v>
      </c>
      <c r="AQ47" s="21">
        <f t="shared" si="2"/>
        <v>12</v>
      </c>
      <c r="AT47" s="21">
        <v>42</v>
      </c>
      <c r="AU47" s="21">
        <f>INDEX(节奏总表!$B$4:$B$103,芦花古楼!AT47)</f>
        <v>126</v>
      </c>
      <c r="AV47" s="21">
        <f t="shared" si="3"/>
        <v>0</v>
      </c>
    </row>
    <row r="48" spans="1:52" ht="16.5" x14ac:dyDescent="0.2">
      <c r="A48" s="20">
        <v>44</v>
      </c>
      <c r="B48" s="20">
        <v>1000</v>
      </c>
      <c r="C48" s="21">
        <v>300</v>
      </c>
      <c r="D48" s="21">
        <v>300</v>
      </c>
      <c r="E48" s="21">
        <v>8100</v>
      </c>
      <c r="F48" s="21">
        <v>8100</v>
      </c>
      <c r="I48" s="20">
        <v>44</v>
      </c>
      <c r="J48" s="20">
        <v>3000</v>
      </c>
      <c r="K48" s="21">
        <v>300</v>
      </c>
      <c r="L48" s="21">
        <v>300</v>
      </c>
      <c r="M48" s="21">
        <v>8100</v>
      </c>
      <c r="N48" s="21">
        <v>8100</v>
      </c>
      <c r="Q48" s="20">
        <v>44</v>
      </c>
      <c r="R48" s="20">
        <v>3000</v>
      </c>
      <c r="S48" s="21">
        <v>350</v>
      </c>
      <c r="T48" s="21">
        <v>300</v>
      </c>
      <c r="U48" s="21">
        <v>8100</v>
      </c>
      <c r="V48" s="21">
        <v>8100</v>
      </c>
      <c r="Y48" s="20">
        <v>44</v>
      </c>
      <c r="Z48" s="20">
        <v>3000</v>
      </c>
      <c r="AA48" s="21">
        <v>350</v>
      </c>
      <c r="AB48" s="21">
        <v>300</v>
      </c>
      <c r="AC48" s="21">
        <v>8100</v>
      </c>
      <c r="AD48" s="21">
        <v>8100</v>
      </c>
      <c r="AG48" s="21">
        <v>43</v>
      </c>
      <c r="AH48" s="21">
        <v>9</v>
      </c>
      <c r="AJ48" s="21">
        <v>43</v>
      </c>
      <c r="AK48" s="21">
        <f t="shared" si="0"/>
        <v>10</v>
      </c>
      <c r="AM48" s="21">
        <v>43</v>
      </c>
      <c r="AN48" s="21">
        <f t="shared" si="1"/>
        <v>11</v>
      </c>
      <c r="AP48" s="21">
        <v>43</v>
      </c>
      <c r="AQ48" s="21">
        <f t="shared" si="2"/>
        <v>12</v>
      </c>
      <c r="AT48" s="21">
        <v>43</v>
      </c>
      <c r="AU48" s="21">
        <f>INDEX(节奏总表!$B$4:$B$103,芦花古楼!AT48)</f>
        <v>126.5</v>
      </c>
      <c r="AV48" s="21">
        <f t="shared" si="3"/>
        <v>0</v>
      </c>
    </row>
    <row r="49" spans="1:48" ht="16.5" x14ac:dyDescent="0.2">
      <c r="A49" s="20">
        <v>45</v>
      </c>
      <c r="B49" s="20">
        <v>1000</v>
      </c>
      <c r="C49" s="21">
        <v>300</v>
      </c>
      <c r="D49" s="21">
        <v>300</v>
      </c>
      <c r="E49" s="21">
        <v>8250</v>
      </c>
      <c r="F49" s="21">
        <v>8250</v>
      </c>
      <c r="I49" s="20">
        <v>45</v>
      </c>
      <c r="J49" s="20">
        <v>3000</v>
      </c>
      <c r="K49" s="21">
        <v>300</v>
      </c>
      <c r="L49" s="21">
        <v>300</v>
      </c>
      <c r="M49" s="21">
        <v>8250</v>
      </c>
      <c r="N49" s="21">
        <v>8250</v>
      </c>
      <c r="Q49" s="20">
        <v>45</v>
      </c>
      <c r="R49" s="20">
        <v>3000</v>
      </c>
      <c r="S49" s="21">
        <v>350</v>
      </c>
      <c r="T49" s="21">
        <v>300</v>
      </c>
      <c r="U49" s="21">
        <v>8250</v>
      </c>
      <c r="V49" s="21">
        <v>8250</v>
      </c>
      <c r="Y49" s="20">
        <v>45</v>
      </c>
      <c r="Z49" s="20">
        <v>3000</v>
      </c>
      <c r="AA49" s="21">
        <v>350</v>
      </c>
      <c r="AB49" s="21">
        <v>300</v>
      </c>
      <c r="AC49" s="21">
        <v>8250</v>
      </c>
      <c r="AD49" s="21">
        <v>8250</v>
      </c>
      <c r="AG49" s="21">
        <v>44</v>
      </c>
      <c r="AH49" s="21">
        <v>9</v>
      </c>
      <c r="AJ49" s="21">
        <v>44</v>
      </c>
      <c r="AK49" s="21">
        <f t="shared" si="0"/>
        <v>10</v>
      </c>
      <c r="AM49" s="21">
        <v>44</v>
      </c>
      <c r="AN49" s="21">
        <f t="shared" si="1"/>
        <v>11</v>
      </c>
      <c r="AP49" s="21">
        <v>44</v>
      </c>
      <c r="AQ49" s="21">
        <f t="shared" si="2"/>
        <v>12</v>
      </c>
      <c r="AT49" s="21">
        <v>44</v>
      </c>
      <c r="AU49" s="21">
        <f>INDEX(节奏总表!$B$4:$B$103,芦花古楼!AT49)</f>
        <v>127</v>
      </c>
      <c r="AV49" s="21">
        <f t="shared" si="3"/>
        <v>0</v>
      </c>
    </row>
    <row r="50" spans="1:48" ht="16.5" x14ac:dyDescent="0.2">
      <c r="A50" s="20">
        <v>46</v>
      </c>
      <c r="B50" s="20">
        <v>1000</v>
      </c>
      <c r="C50" s="21">
        <v>300</v>
      </c>
      <c r="D50" s="21">
        <v>350</v>
      </c>
      <c r="E50" s="21">
        <v>8400</v>
      </c>
      <c r="F50" s="21">
        <v>8400</v>
      </c>
      <c r="I50" s="20">
        <v>46</v>
      </c>
      <c r="J50" s="20">
        <v>3000</v>
      </c>
      <c r="K50" s="21">
        <v>350</v>
      </c>
      <c r="L50" s="21">
        <v>350</v>
      </c>
      <c r="M50" s="21">
        <v>8400</v>
      </c>
      <c r="N50" s="21">
        <v>8400</v>
      </c>
      <c r="Q50" s="20">
        <v>46</v>
      </c>
      <c r="R50" s="20">
        <v>3000</v>
      </c>
      <c r="S50" s="21">
        <v>400</v>
      </c>
      <c r="T50" s="21">
        <v>350</v>
      </c>
      <c r="U50" s="21">
        <v>8400</v>
      </c>
      <c r="V50" s="21">
        <v>8400</v>
      </c>
      <c r="Y50" s="20">
        <v>46</v>
      </c>
      <c r="Z50" s="20">
        <v>3000</v>
      </c>
      <c r="AA50" s="21">
        <v>400</v>
      </c>
      <c r="AB50" s="21">
        <v>350</v>
      </c>
      <c r="AC50" s="21">
        <v>8400</v>
      </c>
      <c r="AD50" s="21">
        <v>8400</v>
      </c>
      <c r="AG50" s="21">
        <v>45</v>
      </c>
      <c r="AH50" s="21">
        <v>11</v>
      </c>
      <c r="AJ50" s="21">
        <v>45</v>
      </c>
      <c r="AK50" s="21">
        <f t="shared" si="0"/>
        <v>12</v>
      </c>
      <c r="AM50" s="21">
        <v>45</v>
      </c>
      <c r="AN50" s="21">
        <f t="shared" si="1"/>
        <v>13</v>
      </c>
      <c r="AP50" s="21">
        <v>45</v>
      </c>
      <c r="AQ50" s="21">
        <f t="shared" si="2"/>
        <v>14</v>
      </c>
      <c r="AT50" s="21">
        <v>45</v>
      </c>
      <c r="AU50" s="21">
        <f>INDEX(节奏总表!$B$4:$B$103,芦花古楼!AT50)</f>
        <v>127.5</v>
      </c>
      <c r="AV50" s="21">
        <f t="shared" si="3"/>
        <v>0</v>
      </c>
    </row>
    <row r="51" spans="1:48" ht="16.5" x14ac:dyDescent="0.2">
      <c r="A51" s="20">
        <v>47</v>
      </c>
      <c r="B51" s="20">
        <v>1000</v>
      </c>
      <c r="C51" s="21">
        <v>300</v>
      </c>
      <c r="D51" s="21">
        <v>350</v>
      </c>
      <c r="E51" s="21">
        <v>8550</v>
      </c>
      <c r="F51" s="21">
        <v>8550</v>
      </c>
      <c r="I51" s="20">
        <v>47</v>
      </c>
      <c r="J51" s="20">
        <v>3000</v>
      </c>
      <c r="K51" s="21">
        <v>350</v>
      </c>
      <c r="L51" s="21">
        <v>350</v>
      </c>
      <c r="M51" s="21">
        <v>8550</v>
      </c>
      <c r="N51" s="21">
        <v>8550</v>
      </c>
      <c r="Q51" s="20">
        <v>47</v>
      </c>
      <c r="R51" s="20">
        <v>3000</v>
      </c>
      <c r="S51" s="21">
        <v>400</v>
      </c>
      <c r="T51" s="21">
        <v>350</v>
      </c>
      <c r="U51" s="21">
        <v>8550</v>
      </c>
      <c r="V51" s="21">
        <v>8550</v>
      </c>
      <c r="Y51" s="20">
        <v>47</v>
      </c>
      <c r="Z51" s="20">
        <v>3000</v>
      </c>
      <c r="AA51" s="21">
        <v>400</v>
      </c>
      <c r="AB51" s="21">
        <v>350</v>
      </c>
      <c r="AC51" s="21">
        <v>8550</v>
      </c>
      <c r="AD51" s="21">
        <v>8550</v>
      </c>
      <c r="AG51" s="21">
        <v>46</v>
      </c>
      <c r="AH51" s="21">
        <v>11</v>
      </c>
      <c r="AJ51" s="21">
        <v>46</v>
      </c>
      <c r="AK51" s="21">
        <f t="shared" si="0"/>
        <v>12</v>
      </c>
      <c r="AM51" s="21">
        <v>46</v>
      </c>
      <c r="AN51" s="21">
        <f t="shared" si="1"/>
        <v>13</v>
      </c>
      <c r="AP51" s="21">
        <v>46</v>
      </c>
      <c r="AQ51" s="21">
        <f t="shared" si="2"/>
        <v>14</v>
      </c>
      <c r="AT51" s="21">
        <v>46</v>
      </c>
      <c r="AU51" s="21">
        <f>INDEX(节奏总表!$B$4:$B$103,芦花古楼!AT51)</f>
        <v>128</v>
      </c>
      <c r="AV51" s="21">
        <f t="shared" si="3"/>
        <v>0</v>
      </c>
    </row>
    <row r="52" spans="1:48" ht="16.5" x14ac:dyDescent="0.2">
      <c r="A52" s="20">
        <v>48</v>
      </c>
      <c r="B52" s="20">
        <v>1000</v>
      </c>
      <c r="C52" s="21">
        <v>300</v>
      </c>
      <c r="D52" s="21">
        <v>350</v>
      </c>
      <c r="E52" s="21">
        <v>8700</v>
      </c>
      <c r="F52" s="21">
        <v>8700</v>
      </c>
      <c r="I52" s="20">
        <v>48</v>
      </c>
      <c r="J52" s="20">
        <v>3000</v>
      </c>
      <c r="K52" s="21">
        <v>350</v>
      </c>
      <c r="L52" s="21">
        <v>350</v>
      </c>
      <c r="M52" s="21">
        <v>8700</v>
      </c>
      <c r="N52" s="21">
        <v>8700</v>
      </c>
      <c r="Q52" s="20">
        <v>48</v>
      </c>
      <c r="R52" s="20">
        <v>3000</v>
      </c>
      <c r="S52" s="21">
        <v>400</v>
      </c>
      <c r="T52" s="21">
        <v>350</v>
      </c>
      <c r="U52" s="21">
        <v>8700</v>
      </c>
      <c r="V52" s="21">
        <v>8700</v>
      </c>
      <c r="Y52" s="20">
        <v>48</v>
      </c>
      <c r="Z52" s="20">
        <v>3000</v>
      </c>
      <c r="AA52" s="21">
        <v>400</v>
      </c>
      <c r="AB52" s="21">
        <v>350</v>
      </c>
      <c r="AC52" s="21">
        <v>8700</v>
      </c>
      <c r="AD52" s="21">
        <v>8700</v>
      </c>
      <c r="AG52" s="21">
        <v>47</v>
      </c>
      <c r="AH52" s="21">
        <v>12</v>
      </c>
      <c r="AJ52" s="21">
        <v>47</v>
      </c>
      <c r="AK52" s="21">
        <f t="shared" si="0"/>
        <v>13</v>
      </c>
      <c r="AM52" s="21">
        <v>47</v>
      </c>
      <c r="AN52" s="21">
        <f t="shared" si="1"/>
        <v>14</v>
      </c>
      <c r="AP52" s="21">
        <v>47</v>
      </c>
      <c r="AQ52" s="21">
        <f t="shared" si="2"/>
        <v>15</v>
      </c>
      <c r="AT52" s="21">
        <v>47</v>
      </c>
      <c r="AU52" s="21">
        <f>INDEX(节奏总表!$B$4:$B$103,芦花古楼!AT52)</f>
        <v>128.5</v>
      </c>
      <c r="AV52" s="21">
        <f t="shared" si="3"/>
        <v>0</v>
      </c>
    </row>
    <row r="53" spans="1:48" ht="16.5" x14ac:dyDescent="0.2">
      <c r="A53" s="20">
        <v>49</v>
      </c>
      <c r="B53" s="20">
        <v>1000</v>
      </c>
      <c r="C53" s="21">
        <v>300</v>
      </c>
      <c r="D53" s="21">
        <v>350</v>
      </c>
      <c r="E53" s="21">
        <v>8850</v>
      </c>
      <c r="F53" s="21">
        <v>8850</v>
      </c>
      <c r="I53" s="20">
        <v>49</v>
      </c>
      <c r="J53" s="20">
        <v>3000</v>
      </c>
      <c r="K53" s="21">
        <v>350</v>
      </c>
      <c r="L53" s="21">
        <v>350</v>
      </c>
      <c r="M53" s="21">
        <v>8850</v>
      </c>
      <c r="N53" s="21">
        <v>8850</v>
      </c>
      <c r="Q53" s="20">
        <v>49</v>
      </c>
      <c r="R53" s="20">
        <v>3000</v>
      </c>
      <c r="S53" s="21">
        <v>400</v>
      </c>
      <c r="T53" s="21">
        <v>350</v>
      </c>
      <c r="U53" s="21">
        <v>8850</v>
      </c>
      <c r="V53" s="21">
        <v>8850</v>
      </c>
      <c r="Y53" s="20">
        <v>49</v>
      </c>
      <c r="Z53" s="20">
        <v>3000</v>
      </c>
      <c r="AA53" s="21">
        <v>400</v>
      </c>
      <c r="AB53" s="21">
        <v>350</v>
      </c>
      <c r="AC53" s="21">
        <v>8850</v>
      </c>
      <c r="AD53" s="21">
        <v>8850</v>
      </c>
      <c r="AG53" s="21">
        <v>48</v>
      </c>
      <c r="AH53" s="21">
        <v>12</v>
      </c>
      <c r="AJ53" s="21">
        <v>48</v>
      </c>
      <c r="AK53" s="21">
        <f t="shared" si="0"/>
        <v>13</v>
      </c>
      <c r="AM53" s="21">
        <v>48</v>
      </c>
      <c r="AN53" s="21">
        <f t="shared" si="1"/>
        <v>14</v>
      </c>
      <c r="AP53" s="21">
        <v>48</v>
      </c>
      <c r="AQ53" s="21">
        <f t="shared" si="2"/>
        <v>15</v>
      </c>
      <c r="AT53" s="21">
        <v>48</v>
      </c>
      <c r="AU53" s="21">
        <f>INDEX(节奏总表!$B$4:$B$103,芦花古楼!AT53)</f>
        <v>129</v>
      </c>
      <c r="AV53" s="21">
        <f t="shared" si="3"/>
        <v>0</v>
      </c>
    </row>
    <row r="54" spans="1:48" ht="16.5" x14ac:dyDescent="0.2">
      <c r="A54" s="20">
        <v>50</v>
      </c>
      <c r="B54" s="20">
        <v>1000</v>
      </c>
      <c r="C54" s="21">
        <v>350</v>
      </c>
      <c r="D54" s="21">
        <v>350</v>
      </c>
      <c r="E54" s="21">
        <v>9000</v>
      </c>
      <c r="F54" s="21">
        <v>9000</v>
      </c>
      <c r="I54" s="20">
        <v>50</v>
      </c>
      <c r="J54" s="20">
        <v>3000</v>
      </c>
      <c r="K54" s="21">
        <v>350</v>
      </c>
      <c r="L54" s="21">
        <v>350</v>
      </c>
      <c r="M54" s="21">
        <v>9000</v>
      </c>
      <c r="N54" s="21">
        <v>9000</v>
      </c>
      <c r="Q54" s="20">
        <v>50</v>
      </c>
      <c r="R54" s="20">
        <v>3000</v>
      </c>
      <c r="S54" s="21">
        <v>400</v>
      </c>
      <c r="T54" s="21">
        <v>350</v>
      </c>
      <c r="U54" s="21">
        <v>9000</v>
      </c>
      <c r="V54" s="21">
        <v>9000</v>
      </c>
      <c r="Y54" s="20">
        <v>50</v>
      </c>
      <c r="Z54" s="20">
        <v>3000</v>
      </c>
      <c r="AA54" s="21">
        <v>400</v>
      </c>
      <c r="AB54" s="21">
        <v>350</v>
      </c>
      <c r="AC54" s="21">
        <v>9000</v>
      </c>
      <c r="AD54" s="21">
        <v>9000</v>
      </c>
      <c r="AG54" s="21">
        <v>49</v>
      </c>
      <c r="AH54" s="21">
        <v>13</v>
      </c>
      <c r="AJ54" s="21">
        <v>49</v>
      </c>
      <c r="AK54" s="21">
        <f t="shared" si="0"/>
        <v>14</v>
      </c>
      <c r="AM54" s="21">
        <v>49</v>
      </c>
      <c r="AN54" s="21">
        <f t="shared" si="1"/>
        <v>15</v>
      </c>
      <c r="AP54" s="21">
        <v>49</v>
      </c>
      <c r="AQ54" s="21">
        <f t="shared" si="2"/>
        <v>16</v>
      </c>
      <c r="AT54" s="21">
        <v>49</v>
      </c>
      <c r="AU54" s="21">
        <f>INDEX(节奏总表!$B$4:$B$103,芦花古楼!AT54)</f>
        <v>129.5</v>
      </c>
      <c r="AV54" s="21">
        <f t="shared" si="3"/>
        <v>0</v>
      </c>
    </row>
    <row r="55" spans="1:48" ht="16.5" x14ac:dyDescent="0.2">
      <c r="A55" s="20">
        <v>51</v>
      </c>
      <c r="B55" s="20">
        <v>1000</v>
      </c>
      <c r="C55" s="21">
        <v>350</v>
      </c>
      <c r="D55" s="21">
        <v>400</v>
      </c>
      <c r="E55" s="21">
        <v>9200</v>
      </c>
      <c r="F55" s="21">
        <v>9200</v>
      </c>
      <c r="I55" s="20">
        <v>51</v>
      </c>
      <c r="J55" s="20">
        <v>3000</v>
      </c>
      <c r="K55" s="21">
        <v>400</v>
      </c>
      <c r="L55" s="21">
        <v>400</v>
      </c>
      <c r="M55" s="21">
        <v>9200</v>
      </c>
      <c r="N55" s="21">
        <v>9200</v>
      </c>
      <c r="Q55" s="20">
        <v>51</v>
      </c>
      <c r="R55" s="20">
        <v>3000</v>
      </c>
      <c r="S55" s="21">
        <v>450</v>
      </c>
      <c r="T55" s="21">
        <v>400</v>
      </c>
      <c r="U55" s="21">
        <v>9200</v>
      </c>
      <c r="V55" s="21">
        <v>9200</v>
      </c>
      <c r="Y55" s="20">
        <v>51</v>
      </c>
      <c r="Z55" s="20">
        <v>3000</v>
      </c>
      <c r="AA55" s="21">
        <v>450</v>
      </c>
      <c r="AB55" s="21">
        <v>400</v>
      </c>
      <c r="AC55" s="21">
        <v>9200</v>
      </c>
      <c r="AD55" s="21">
        <v>9200</v>
      </c>
      <c r="AG55" s="21">
        <v>50</v>
      </c>
      <c r="AH55" s="21">
        <v>13</v>
      </c>
      <c r="AJ55" s="21">
        <v>50</v>
      </c>
      <c r="AK55" s="21">
        <f t="shared" si="0"/>
        <v>14</v>
      </c>
      <c r="AM55" s="21">
        <v>50</v>
      </c>
      <c r="AN55" s="21">
        <f t="shared" si="1"/>
        <v>15</v>
      </c>
      <c r="AP55" s="21">
        <v>50</v>
      </c>
      <c r="AQ55" s="21">
        <f t="shared" si="2"/>
        <v>16</v>
      </c>
      <c r="AT55" s="21">
        <v>50</v>
      </c>
      <c r="AU55" s="21">
        <f>INDEX(节奏总表!$B$4:$B$103,芦花古楼!AT55)</f>
        <v>130</v>
      </c>
      <c r="AV55" s="21">
        <f t="shared" si="3"/>
        <v>0</v>
      </c>
    </row>
    <row r="56" spans="1:48" ht="16.5" x14ac:dyDescent="0.2">
      <c r="A56" s="20">
        <v>52</v>
      </c>
      <c r="B56" s="20">
        <v>1000</v>
      </c>
      <c r="C56" s="21">
        <v>350</v>
      </c>
      <c r="D56" s="21">
        <v>400</v>
      </c>
      <c r="E56" s="21">
        <v>9400</v>
      </c>
      <c r="F56" s="21">
        <v>9400</v>
      </c>
      <c r="I56" s="20">
        <v>52</v>
      </c>
      <c r="J56" s="20">
        <v>3000</v>
      </c>
      <c r="K56" s="21">
        <v>400</v>
      </c>
      <c r="L56" s="21">
        <v>400</v>
      </c>
      <c r="M56" s="21">
        <v>9400</v>
      </c>
      <c r="N56" s="21">
        <v>9400</v>
      </c>
      <c r="Q56" s="20">
        <v>52</v>
      </c>
      <c r="R56" s="20">
        <v>3000</v>
      </c>
      <c r="S56" s="21">
        <v>450</v>
      </c>
      <c r="T56" s="21">
        <v>400</v>
      </c>
      <c r="U56" s="21">
        <v>9400</v>
      </c>
      <c r="V56" s="21">
        <v>9400</v>
      </c>
      <c r="Y56" s="20">
        <v>52</v>
      </c>
      <c r="Z56" s="20">
        <v>3000</v>
      </c>
      <c r="AA56" s="21">
        <v>450</v>
      </c>
      <c r="AB56" s="21">
        <v>400</v>
      </c>
      <c r="AC56" s="21">
        <v>9400</v>
      </c>
      <c r="AD56" s="21">
        <v>9400</v>
      </c>
      <c r="AG56" s="21">
        <v>51</v>
      </c>
      <c r="AH56" s="21">
        <v>14</v>
      </c>
      <c r="AJ56" s="21">
        <v>51</v>
      </c>
      <c r="AK56" s="21">
        <f t="shared" si="0"/>
        <v>15</v>
      </c>
      <c r="AM56" s="21">
        <v>51</v>
      </c>
      <c r="AN56" s="21">
        <f t="shared" si="1"/>
        <v>16</v>
      </c>
      <c r="AP56" s="21">
        <v>51</v>
      </c>
      <c r="AQ56" s="21">
        <f t="shared" si="2"/>
        <v>17</v>
      </c>
      <c r="AT56" s="21">
        <v>51</v>
      </c>
      <c r="AU56" s="21">
        <f>INDEX(节奏总表!$B$4:$B$103,芦花古楼!AT56)</f>
        <v>130.5</v>
      </c>
      <c r="AV56" s="21">
        <f t="shared" si="3"/>
        <v>0</v>
      </c>
    </row>
    <row r="57" spans="1:48" ht="16.5" x14ac:dyDescent="0.2">
      <c r="A57" s="20">
        <v>53</v>
      </c>
      <c r="B57" s="20">
        <v>1000</v>
      </c>
      <c r="C57" s="21">
        <v>350</v>
      </c>
      <c r="D57" s="21">
        <v>400</v>
      </c>
      <c r="E57" s="21">
        <v>9600</v>
      </c>
      <c r="F57" s="21">
        <v>9600</v>
      </c>
      <c r="I57" s="20">
        <v>53</v>
      </c>
      <c r="J57" s="20">
        <v>3000</v>
      </c>
      <c r="K57" s="21">
        <v>400</v>
      </c>
      <c r="L57" s="21">
        <v>400</v>
      </c>
      <c r="M57" s="21">
        <v>9600</v>
      </c>
      <c r="N57" s="21">
        <v>9600</v>
      </c>
      <c r="Q57" s="20">
        <v>53</v>
      </c>
      <c r="R57" s="20">
        <v>3000</v>
      </c>
      <c r="S57" s="21">
        <v>450</v>
      </c>
      <c r="T57" s="21">
        <v>400</v>
      </c>
      <c r="U57" s="21">
        <v>9600</v>
      </c>
      <c r="V57" s="21">
        <v>9600</v>
      </c>
      <c r="Y57" s="20">
        <v>53</v>
      </c>
      <c r="Z57" s="20">
        <v>3000</v>
      </c>
      <c r="AA57" s="21">
        <v>450</v>
      </c>
      <c r="AB57" s="21">
        <v>400</v>
      </c>
      <c r="AC57" s="21">
        <v>9600</v>
      </c>
      <c r="AD57" s="21">
        <v>9600</v>
      </c>
      <c r="AG57" s="21">
        <v>52</v>
      </c>
      <c r="AH57" s="21">
        <v>14</v>
      </c>
      <c r="AJ57" s="21">
        <v>52</v>
      </c>
      <c r="AK57" s="21">
        <f t="shared" si="0"/>
        <v>15</v>
      </c>
      <c r="AM57" s="21">
        <v>52</v>
      </c>
      <c r="AN57" s="21">
        <f t="shared" si="1"/>
        <v>16</v>
      </c>
      <c r="AP57" s="21">
        <v>52</v>
      </c>
      <c r="AQ57" s="21">
        <f t="shared" si="2"/>
        <v>17</v>
      </c>
      <c r="AT57" s="21">
        <v>52</v>
      </c>
      <c r="AU57" s="21">
        <f>INDEX(节奏总表!$B$4:$B$103,芦花古楼!AT57)</f>
        <v>131</v>
      </c>
      <c r="AV57" s="21">
        <f t="shared" si="3"/>
        <v>0</v>
      </c>
    </row>
    <row r="58" spans="1:48" ht="16.5" x14ac:dyDescent="0.2">
      <c r="A58" s="20">
        <v>54</v>
      </c>
      <c r="B58" s="20">
        <v>1000</v>
      </c>
      <c r="C58" s="21">
        <v>350</v>
      </c>
      <c r="D58" s="21">
        <v>400</v>
      </c>
      <c r="E58" s="21">
        <v>9800</v>
      </c>
      <c r="F58" s="21">
        <v>9800</v>
      </c>
      <c r="I58" s="20">
        <v>54</v>
      </c>
      <c r="J58" s="20">
        <v>3000</v>
      </c>
      <c r="K58" s="21">
        <v>400</v>
      </c>
      <c r="L58" s="21">
        <v>400</v>
      </c>
      <c r="M58" s="21">
        <v>9800</v>
      </c>
      <c r="N58" s="21">
        <v>9800</v>
      </c>
      <c r="Q58" s="20">
        <v>54</v>
      </c>
      <c r="R58" s="20">
        <v>3000</v>
      </c>
      <c r="S58" s="21">
        <v>450</v>
      </c>
      <c r="T58" s="21">
        <v>400</v>
      </c>
      <c r="U58" s="21">
        <v>9800</v>
      </c>
      <c r="V58" s="21">
        <v>9800</v>
      </c>
      <c r="Y58" s="20">
        <v>54</v>
      </c>
      <c r="Z58" s="20">
        <v>3000</v>
      </c>
      <c r="AA58" s="21">
        <v>450</v>
      </c>
      <c r="AB58" s="21">
        <v>400</v>
      </c>
      <c r="AC58" s="21">
        <v>9800</v>
      </c>
      <c r="AD58" s="21">
        <v>9800</v>
      </c>
      <c r="AG58" s="21">
        <v>53</v>
      </c>
      <c r="AH58" s="21">
        <v>15</v>
      </c>
      <c r="AJ58" s="21">
        <v>53</v>
      </c>
      <c r="AK58" s="21">
        <f t="shared" si="0"/>
        <v>16</v>
      </c>
      <c r="AM58" s="21">
        <v>53</v>
      </c>
      <c r="AN58" s="21">
        <f t="shared" si="1"/>
        <v>17</v>
      </c>
      <c r="AP58" s="21">
        <v>53</v>
      </c>
      <c r="AQ58" s="21">
        <f t="shared" si="2"/>
        <v>18</v>
      </c>
      <c r="AT58" s="21">
        <v>53</v>
      </c>
      <c r="AU58" s="21">
        <f>INDEX(节奏总表!$B$4:$B$103,芦花古楼!AT58)</f>
        <v>131.5</v>
      </c>
      <c r="AV58" s="21">
        <f t="shared" si="3"/>
        <v>0</v>
      </c>
    </row>
    <row r="59" spans="1:48" ht="16.5" x14ac:dyDescent="0.2">
      <c r="A59" s="20">
        <v>55</v>
      </c>
      <c r="B59" s="20">
        <v>1000</v>
      </c>
      <c r="C59" s="21">
        <v>400</v>
      </c>
      <c r="D59" s="21">
        <v>400</v>
      </c>
      <c r="E59" s="21">
        <v>10000</v>
      </c>
      <c r="F59" s="21">
        <v>10000</v>
      </c>
      <c r="I59" s="20">
        <v>55</v>
      </c>
      <c r="J59" s="20">
        <v>3000</v>
      </c>
      <c r="K59" s="21">
        <v>400</v>
      </c>
      <c r="L59" s="21">
        <v>400</v>
      </c>
      <c r="M59" s="21">
        <v>10000</v>
      </c>
      <c r="N59" s="21">
        <v>10000</v>
      </c>
      <c r="Q59" s="20">
        <v>55</v>
      </c>
      <c r="R59" s="20">
        <v>3000</v>
      </c>
      <c r="S59" s="21">
        <v>450</v>
      </c>
      <c r="T59" s="21">
        <v>400</v>
      </c>
      <c r="U59" s="21">
        <v>10000</v>
      </c>
      <c r="V59" s="21">
        <v>10000</v>
      </c>
      <c r="Y59" s="20">
        <v>55</v>
      </c>
      <c r="Z59" s="20">
        <v>3000</v>
      </c>
      <c r="AA59" s="21">
        <v>450</v>
      </c>
      <c r="AB59" s="21">
        <v>400</v>
      </c>
      <c r="AC59" s="21">
        <v>10000</v>
      </c>
      <c r="AD59" s="21">
        <v>10000</v>
      </c>
      <c r="AG59" s="21">
        <v>54</v>
      </c>
      <c r="AH59" s="21">
        <v>15</v>
      </c>
      <c r="AJ59" s="21">
        <v>54</v>
      </c>
      <c r="AK59" s="21">
        <f t="shared" si="0"/>
        <v>16</v>
      </c>
      <c r="AM59" s="21">
        <v>54</v>
      </c>
      <c r="AN59" s="21">
        <f t="shared" si="1"/>
        <v>17</v>
      </c>
      <c r="AP59" s="21">
        <v>54</v>
      </c>
      <c r="AQ59" s="21">
        <f t="shared" si="2"/>
        <v>18</v>
      </c>
      <c r="AT59" s="21">
        <v>54</v>
      </c>
      <c r="AU59" s="21">
        <f>INDEX(节奏总表!$B$4:$B$103,芦花古楼!AT59)</f>
        <v>132</v>
      </c>
      <c r="AV59" s="21">
        <f t="shared" si="3"/>
        <v>0</v>
      </c>
    </row>
    <row r="60" spans="1:48" ht="16.5" x14ac:dyDescent="0.2">
      <c r="A60" s="20">
        <v>56</v>
      </c>
      <c r="B60" s="20">
        <v>1000</v>
      </c>
      <c r="C60" s="21">
        <v>400</v>
      </c>
      <c r="D60" s="21">
        <v>450</v>
      </c>
      <c r="E60" s="21">
        <v>10200</v>
      </c>
      <c r="F60" s="21">
        <v>10200</v>
      </c>
      <c r="I60" s="20">
        <v>56</v>
      </c>
      <c r="J60" s="20">
        <v>3000</v>
      </c>
      <c r="K60" s="21">
        <v>450</v>
      </c>
      <c r="L60" s="21">
        <v>450</v>
      </c>
      <c r="M60" s="21">
        <v>10200</v>
      </c>
      <c r="N60" s="21">
        <v>10200</v>
      </c>
      <c r="Q60" s="20">
        <v>56</v>
      </c>
      <c r="R60" s="20">
        <v>3000</v>
      </c>
      <c r="S60" s="21">
        <v>500</v>
      </c>
      <c r="T60" s="21">
        <v>450</v>
      </c>
      <c r="U60" s="21">
        <v>10200</v>
      </c>
      <c r="V60" s="21">
        <v>10200</v>
      </c>
      <c r="Y60" s="20">
        <v>56</v>
      </c>
      <c r="Z60" s="20">
        <v>3000</v>
      </c>
      <c r="AA60" s="21">
        <v>500</v>
      </c>
      <c r="AB60" s="21">
        <v>450</v>
      </c>
      <c r="AC60" s="21">
        <v>10200</v>
      </c>
      <c r="AD60" s="21">
        <v>10200</v>
      </c>
      <c r="AG60" s="21">
        <v>55</v>
      </c>
      <c r="AH60" s="21">
        <v>16</v>
      </c>
      <c r="AJ60" s="21">
        <v>55</v>
      </c>
      <c r="AK60" s="21">
        <f t="shared" si="0"/>
        <v>17</v>
      </c>
      <c r="AM60" s="21">
        <v>55</v>
      </c>
      <c r="AN60" s="21">
        <f t="shared" si="1"/>
        <v>18</v>
      </c>
      <c r="AP60" s="21">
        <v>55</v>
      </c>
      <c r="AQ60" s="21">
        <f t="shared" si="2"/>
        <v>19</v>
      </c>
      <c r="AT60" s="21">
        <v>55</v>
      </c>
      <c r="AU60" s="21">
        <f>INDEX(节奏总表!$B$4:$B$103,芦花古楼!AT60)</f>
        <v>132.5</v>
      </c>
      <c r="AV60" s="21">
        <f t="shared" si="3"/>
        <v>0</v>
      </c>
    </row>
    <row r="61" spans="1:48" ht="16.5" x14ac:dyDescent="0.2">
      <c r="A61" s="20">
        <v>57</v>
      </c>
      <c r="B61" s="20">
        <v>1000</v>
      </c>
      <c r="C61" s="21">
        <v>400</v>
      </c>
      <c r="D61" s="21">
        <v>450</v>
      </c>
      <c r="E61" s="21">
        <v>10400</v>
      </c>
      <c r="F61" s="21">
        <v>10400</v>
      </c>
      <c r="I61" s="20">
        <v>57</v>
      </c>
      <c r="J61" s="20">
        <v>3000</v>
      </c>
      <c r="K61" s="21">
        <v>450</v>
      </c>
      <c r="L61" s="21">
        <v>450</v>
      </c>
      <c r="M61" s="21">
        <v>10400</v>
      </c>
      <c r="N61" s="21">
        <v>10400</v>
      </c>
      <c r="Q61" s="20">
        <v>57</v>
      </c>
      <c r="R61" s="20">
        <v>3000</v>
      </c>
      <c r="S61" s="21">
        <v>500</v>
      </c>
      <c r="T61" s="21">
        <v>450</v>
      </c>
      <c r="U61" s="21">
        <v>10400</v>
      </c>
      <c r="V61" s="21">
        <v>10400</v>
      </c>
      <c r="Y61" s="20">
        <v>57</v>
      </c>
      <c r="Z61" s="20">
        <v>3000</v>
      </c>
      <c r="AA61" s="21">
        <v>500</v>
      </c>
      <c r="AB61" s="21">
        <v>450</v>
      </c>
      <c r="AC61" s="21">
        <v>10400</v>
      </c>
      <c r="AD61" s="21">
        <v>10400</v>
      </c>
      <c r="AG61" s="21">
        <v>56</v>
      </c>
      <c r="AH61" s="21">
        <v>16</v>
      </c>
      <c r="AJ61" s="21">
        <v>56</v>
      </c>
      <c r="AK61" s="21">
        <f t="shared" si="0"/>
        <v>17</v>
      </c>
      <c r="AM61" s="21">
        <v>56</v>
      </c>
      <c r="AN61" s="21">
        <f t="shared" si="1"/>
        <v>18</v>
      </c>
      <c r="AP61" s="21">
        <v>56</v>
      </c>
      <c r="AQ61" s="21">
        <f t="shared" si="2"/>
        <v>19</v>
      </c>
      <c r="AT61" s="21">
        <v>56</v>
      </c>
      <c r="AU61" s="21">
        <f>INDEX(节奏总表!$B$4:$B$103,芦花古楼!AT61)</f>
        <v>133</v>
      </c>
      <c r="AV61" s="21">
        <f t="shared" si="3"/>
        <v>0</v>
      </c>
    </row>
    <row r="62" spans="1:48" ht="16.5" x14ac:dyDescent="0.2">
      <c r="A62" s="20">
        <v>58</v>
      </c>
      <c r="B62" s="20">
        <v>1000</v>
      </c>
      <c r="C62" s="21">
        <v>400</v>
      </c>
      <c r="D62" s="21">
        <v>450</v>
      </c>
      <c r="E62" s="21">
        <v>10600</v>
      </c>
      <c r="F62" s="21">
        <v>10600</v>
      </c>
      <c r="I62" s="20">
        <v>58</v>
      </c>
      <c r="J62" s="20">
        <v>3000</v>
      </c>
      <c r="K62" s="21">
        <v>450</v>
      </c>
      <c r="L62" s="21">
        <v>450</v>
      </c>
      <c r="M62" s="21">
        <v>10600</v>
      </c>
      <c r="N62" s="21">
        <v>10600</v>
      </c>
      <c r="Q62" s="20">
        <v>58</v>
      </c>
      <c r="R62" s="20">
        <v>3000</v>
      </c>
      <c r="S62" s="21">
        <v>500</v>
      </c>
      <c r="T62" s="21">
        <v>450</v>
      </c>
      <c r="U62" s="21">
        <v>10600</v>
      </c>
      <c r="V62" s="21">
        <v>10600</v>
      </c>
      <c r="Y62" s="20">
        <v>58</v>
      </c>
      <c r="Z62" s="20">
        <v>3000</v>
      </c>
      <c r="AA62" s="21">
        <v>500</v>
      </c>
      <c r="AB62" s="21">
        <v>450</v>
      </c>
      <c r="AC62" s="21">
        <v>10600</v>
      </c>
      <c r="AD62" s="21">
        <v>10600</v>
      </c>
      <c r="AG62" s="21">
        <v>57</v>
      </c>
      <c r="AH62" s="21">
        <v>17</v>
      </c>
      <c r="AJ62" s="21">
        <v>57</v>
      </c>
      <c r="AK62" s="21">
        <f t="shared" si="0"/>
        <v>18</v>
      </c>
      <c r="AM62" s="21">
        <v>57</v>
      </c>
      <c r="AN62" s="21">
        <f t="shared" si="1"/>
        <v>19</v>
      </c>
      <c r="AP62" s="21">
        <v>57</v>
      </c>
      <c r="AQ62" s="21">
        <f t="shared" si="2"/>
        <v>20</v>
      </c>
      <c r="AT62" s="21">
        <v>57</v>
      </c>
      <c r="AU62" s="21">
        <f>INDEX(节奏总表!$B$4:$B$103,芦花古楼!AT62)</f>
        <v>133.5</v>
      </c>
      <c r="AV62" s="21">
        <f t="shared" si="3"/>
        <v>0</v>
      </c>
    </row>
    <row r="63" spans="1:48" ht="16.5" x14ac:dyDescent="0.2">
      <c r="A63" s="20">
        <v>59</v>
      </c>
      <c r="B63" s="20">
        <v>1000</v>
      </c>
      <c r="C63" s="21">
        <v>400</v>
      </c>
      <c r="D63" s="21">
        <v>450</v>
      </c>
      <c r="E63" s="21">
        <v>10800</v>
      </c>
      <c r="F63" s="21">
        <v>10800</v>
      </c>
      <c r="I63" s="20">
        <v>59</v>
      </c>
      <c r="J63" s="20">
        <v>3000</v>
      </c>
      <c r="K63" s="21">
        <v>450</v>
      </c>
      <c r="L63" s="21">
        <v>450</v>
      </c>
      <c r="M63" s="21">
        <v>10800</v>
      </c>
      <c r="N63" s="21">
        <v>10800</v>
      </c>
      <c r="Q63" s="20">
        <v>59</v>
      </c>
      <c r="R63" s="20">
        <v>3000</v>
      </c>
      <c r="S63" s="21">
        <v>500</v>
      </c>
      <c r="T63" s="21">
        <v>450</v>
      </c>
      <c r="U63" s="21">
        <v>10800</v>
      </c>
      <c r="V63" s="21">
        <v>10800</v>
      </c>
      <c r="Y63" s="20">
        <v>59</v>
      </c>
      <c r="Z63" s="20">
        <v>3000</v>
      </c>
      <c r="AA63" s="21">
        <v>500</v>
      </c>
      <c r="AB63" s="21">
        <v>450</v>
      </c>
      <c r="AC63" s="21">
        <v>10800</v>
      </c>
      <c r="AD63" s="21">
        <v>10800</v>
      </c>
      <c r="AG63" s="21">
        <v>58</v>
      </c>
      <c r="AH63" s="21">
        <v>17</v>
      </c>
      <c r="AJ63" s="21">
        <v>58</v>
      </c>
      <c r="AK63" s="21">
        <f t="shared" si="0"/>
        <v>18</v>
      </c>
      <c r="AM63" s="21">
        <v>58</v>
      </c>
      <c r="AN63" s="21">
        <f t="shared" si="1"/>
        <v>19</v>
      </c>
      <c r="AP63" s="21">
        <v>58</v>
      </c>
      <c r="AQ63" s="21">
        <f t="shared" si="2"/>
        <v>20</v>
      </c>
      <c r="AT63" s="21">
        <v>58</v>
      </c>
      <c r="AU63" s="21">
        <f>INDEX(节奏总表!$B$4:$B$103,芦花古楼!AT63)</f>
        <v>134</v>
      </c>
      <c r="AV63" s="21">
        <f t="shared" si="3"/>
        <v>0</v>
      </c>
    </row>
    <row r="64" spans="1:48" ht="16.5" x14ac:dyDescent="0.2">
      <c r="A64" s="20">
        <v>60</v>
      </c>
      <c r="B64" s="20">
        <v>1000</v>
      </c>
      <c r="C64" s="21">
        <v>450</v>
      </c>
      <c r="D64" s="21">
        <v>450</v>
      </c>
      <c r="E64" s="21">
        <v>11000</v>
      </c>
      <c r="F64" s="21">
        <v>11000</v>
      </c>
      <c r="I64" s="20">
        <v>60</v>
      </c>
      <c r="J64" s="20">
        <v>3000</v>
      </c>
      <c r="K64" s="21">
        <v>450</v>
      </c>
      <c r="L64" s="21">
        <v>450</v>
      </c>
      <c r="M64" s="21">
        <v>11000</v>
      </c>
      <c r="N64" s="21">
        <v>11000</v>
      </c>
      <c r="Q64" s="20">
        <v>60</v>
      </c>
      <c r="R64" s="20">
        <v>3000</v>
      </c>
      <c r="S64" s="21">
        <v>500</v>
      </c>
      <c r="T64" s="21">
        <v>450</v>
      </c>
      <c r="U64" s="21">
        <v>11000</v>
      </c>
      <c r="V64" s="21">
        <v>11000</v>
      </c>
      <c r="Y64" s="20">
        <v>60</v>
      </c>
      <c r="Z64" s="20">
        <v>3000</v>
      </c>
      <c r="AA64" s="21">
        <v>500</v>
      </c>
      <c r="AB64" s="21">
        <v>450</v>
      </c>
      <c r="AC64" s="21">
        <v>11000</v>
      </c>
      <c r="AD64" s="21">
        <v>11000</v>
      </c>
      <c r="AG64" s="21">
        <v>59</v>
      </c>
      <c r="AH64" s="21">
        <v>18</v>
      </c>
      <c r="AJ64" s="21">
        <v>59</v>
      </c>
      <c r="AK64" s="21">
        <f t="shared" si="0"/>
        <v>19</v>
      </c>
      <c r="AM64" s="21">
        <v>59</v>
      </c>
      <c r="AN64" s="21">
        <f t="shared" si="1"/>
        <v>20</v>
      </c>
      <c r="AP64" s="21">
        <v>59</v>
      </c>
      <c r="AQ64" s="21">
        <f t="shared" si="2"/>
        <v>21</v>
      </c>
      <c r="AT64" s="21">
        <v>59</v>
      </c>
      <c r="AU64" s="21">
        <f>INDEX(节奏总表!$B$4:$B$103,芦花古楼!AT64)</f>
        <v>134.5</v>
      </c>
      <c r="AV64" s="21">
        <f t="shared" si="3"/>
        <v>0</v>
      </c>
    </row>
    <row r="65" spans="1:48" ht="16.5" x14ac:dyDescent="0.2">
      <c r="A65" s="20">
        <v>61</v>
      </c>
      <c r="B65" s="20">
        <v>1000</v>
      </c>
      <c r="C65" s="21">
        <v>450</v>
      </c>
      <c r="D65" s="21">
        <v>500</v>
      </c>
      <c r="E65" s="21">
        <v>11200</v>
      </c>
      <c r="F65" s="21">
        <v>11200</v>
      </c>
      <c r="I65" s="20">
        <v>61</v>
      </c>
      <c r="J65" s="20">
        <v>3000</v>
      </c>
      <c r="K65" s="21">
        <v>500</v>
      </c>
      <c r="L65" s="21">
        <v>500</v>
      </c>
      <c r="M65" s="21">
        <v>11200</v>
      </c>
      <c r="N65" s="21">
        <v>11200</v>
      </c>
      <c r="Q65" s="20">
        <v>61</v>
      </c>
      <c r="R65" s="20">
        <v>3000</v>
      </c>
      <c r="S65" s="21">
        <v>500</v>
      </c>
      <c r="T65" s="21">
        <v>500</v>
      </c>
      <c r="U65" s="21">
        <v>11200</v>
      </c>
      <c r="V65" s="21">
        <v>11200</v>
      </c>
      <c r="Y65" s="20">
        <v>61</v>
      </c>
      <c r="Z65" s="20">
        <v>3000</v>
      </c>
      <c r="AA65" s="21">
        <v>500</v>
      </c>
      <c r="AB65" s="21">
        <v>500</v>
      </c>
      <c r="AC65" s="21">
        <v>11200</v>
      </c>
      <c r="AD65" s="21">
        <v>11200</v>
      </c>
      <c r="AG65" s="21">
        <v>60</v>
      </c>
      <c r="AH65" s="21">
        <v>18</v>
      </c>
      <c r="AJ65" s="21">
        <v>60</v>
      </c>
      <c r="AK65" s="21">
        <f t="shared" si="0"/>
        <v>19</v>
      </c>
      <c r="AM65" s="21">
        <v>60</v>
      </c>
      <c r="AN65" s="21">
        <f t="shared" si="1"/>
        <v>20</v>
      </c>
      <c r="AP65" s="21">
        <v>60</v>
      </c>
      <c r="AQ65" s="21">
        <f t="shared" si="2"/>
        <v>21</v>
      </c>
      <c r="AT65" s="21">
        <v>60</v>
      </c>
      <c r="AU65" s="21">
        <f>INDEX(节奏总表!$B$4:$B$103,芦花古楼!AT65)</f>
        <v>135</v>
      </c>
      <c r="AV65" s="21">
        <f t="shared" si="3"/>
        <v>0</v>
      </c>
    </row>
    <row r="66" spans="1:48" ht="16.5" x14ac:dyDescent="0.2">
      <c r="A66" s="20">
        <v>62</v>
      </c>
      <c r="B66" s="20">
        <v>1000</v>
      </c>
      <c r="C66" s="21">
        <v>450</v>
      </c>
      <c r="D66" s="21">
        <v>500</v>
      </c>
      <c r="E66" s="21">
        <v>11400</v>
      </c>
      <c r="F66" s="21">
        <v>11400</v>
      </c>
      <c r="I66" s="20">
        <v>62</v>
      </c>
      <c r="J66" s="20">
        <v>3000</v>
      </c>
      <c r="K66" s="21">
        <v>500</v>
      </c>
      <c r="L66" s="21">
        <v>500</v>
      </c>
      <c r="M66" s="21">
        <v>11400</v>
      </c>
      <c r="N66" s="21">
        <v>11400</v>
      </c>
      <c r="Q66" s="20">
        <v>62</v>
      </c>
      <c r="R66" s="20">
        <v>3000</v>
      </c>
      <c r="S66" s="21">
        <v>500</v>
      </c>
      <c r="T66" s="21">
        <v>500</v>
      </c>
      <c r="U66" s="21">
        <v>11400</v>
      </c>
      <c r="V66" s="21">
        <v>11400</v>
      </c>
      <c r="Y66" s="20">
        <v>62</v>
      </c>
      <c r="Z66" s="20">
        <v>3000</v>
      </c>
      <c r="AA66" s="21">
        <v>500</v>
      </c>
      <c r="AB66" s="21">
        <v>500</v>
      </c>
      <c r="AC66" s="21">
        <v>11400</v>
      </c>
      <c r="AD66" s="21">
        <v>11400</v>
      </c>
      <c r="AG66" s="21">
        <v>61</v>
      </c>
      <c r="AH66" s="21">
        <v>19</v>
      </c>
      <c r="AJ66" s="21">
        <v>61</v>
      </c>
      <c r="AK66" s="21">
        <f t="shared" si="0"/>
        <v>20</v>
      </c>
      <c r="AM66" s="21">
        <v>61</v>
      </c>
      <c r="AN66" s="21">
        <f t="shared" si="1"/>
        <v>21</v>
      </c>
      <c r="AP66" s="21">
        <v>61</v>
      </c>
      <c r="AQ66" s="21">
        <f t="shared" si="2"/>
        <v>22</v>
      </c>
      <c r="AT66" s="21">
        <v>61</v>
      </c>
      <c r="AU66" s="21">
        <f>INDEX(节奏总表!$B$4:$B$103,芦花古楼!AT66)</f>
        <v>135.25</v>
      </c>
      <c r="AV66" s="21">
        <f t="shared" si="3"/>
        <v>0</v>
      </c>
    </row>
    <row r="67" spans="1:48" ht="16.5" x14ac:dyDescent="0.2">
      <c r="A67" s="20">
        <v>63</v>
      </c>
      <c r="B67" s="20">
        <v>1000</v>
      </c>
      <c r="C67" s="21">
        <v>450</v>
      </c>
      <c r="D67" s="21">
        <v>500</v>
      </c>
      <c r="E67" s="21">
        <v>11600</v>
      </c>
      <c r="F67" s="21">
        <v>11600</v>
      </c>
      <c r="I67" s="20">
        <v>63</v>
      </c>
      <c r="J67" s="20">
        <v>3000</v>
      </c>
      <c r="K67" s="21">
        <v>500</v>
      </c>
      <c r="L67" s="21">
        <v>500</v>
      </c>
      <c r="M67" s="21">
        <v>11600</v>
      </c>
      <c r="N67" s="21">
        <v>11600</v>
      </c>
      <c r="Q67" s="20">
        <v>63</v>
      </c>
      <c r="R67" s="20">
        <v>3000</v>
      </c>
      <c r="S67" s="21">
        <v>500</v>
      </c>
      <c r="T67" s="21">
        <v>500</v>
      </c>
      <c r="U67" s="21">
        <v>11600</v>
      </c>
      <c r="V67" s="21">
        <v>11600</v>
      </c>
      <c r="Y67" s="20">
        <v>63</v>
      </c>
      <c r="Z67" s="20">
        <v>3000</v>
      </c>
      <c r="AA67" s="21">
        <v>500</v>
      </c>
      <c r="AB67" s="21">
        <v>500</v>
      </c>
      <c r="AC67" s="21">
        <v>11600</v>
      </c>
      <c r="AD67" s="21">
        <v>11600</v>
      </c>
      <c r="AG67" s="21">
        <v>62</v>
      </c>
      <c r="AH67" s="21">
        <v>20</v>
      </c>
      <c r="AJ67" s="21">
        <v>62</v>
      </c>
      <c r="AK67" s="21">
        <f t="shared" si="0"/>
        <v>21</v>
      </c>
      <c r="AM67" s="21">
        <v>62</v>
      </c>
      <c r="AN67" s="21">
        <f t="shared" si="1"/>
        <v>22</v>
      </c>
      <c r="AP67" s="21">
        <v>62</v>
      </c>
      <c r="AQ67" s="21">
        <f t="shared" si="2"/>
        <v>23</v>
      </c>
      <c r="AT67" s="21">
        <v>62</v>
      </c>
      <c r="AU67" s="21">
        <f>INDEX(节奏总表!$B$4:$B$103,芦花古楼!AT67)</f>
        <v>135.5</v>
      </c>
      <c r="AV67" s="21">
        <f t="shared" si="3"/>
        <v>0</v>
      </c>
    </row>
    <row r="68" spans="1:48" ht="16.5" x14ac:dyDescent="0.2">
      <c r="A68" s="20">
        <v>64</v>
      </c>
      <c r="B68" s="20">
        <v>1000</v>
      </c>
      <c r="C68" s="21">
        <v>450</v>
      </c>
      <c r="D68" s="21">
        <v>500</v>
      </c>
      <c r="E68" s="21">
        <v>11800</v>
      </c>
      <c r="F68" s="21">
        <v>11800</v>
      </c>
      <c r="I68" s="20">
        <v>64</v>
      </c>
      <c r="J68" s="20">
        <v>3000</v>
      </c>
      <c r="K68" s="21">
        <v>500</v>
      </c>
      <c r="L68" s="21">
        <v>500</v>
      </c>
      <c r="M68" s="21">
        <v>11800</v>
      </c>
      <c r="N68" s="21">
        <v>11800</v>
      </c>
      <c r="Q68" s="20">
        <v>64</v>
      </c>
      <c r="R68" s="20">
        <v>3000</v>
      </c>
      <c r="S68" s="21">
        <v>500</v>
      </c>
      <c r="T68" s="21">
        <v>500</v>
      </c>
      <c r="U68" s="21">
        <v>11800</v>
      </c>
      <c r="V68" s="21">
        <v>11800</v>
      </c>
      <c r="Y68" s="20">
        <v>64</v>
      </c>
      <c r="Z68" s="20">
        <v>3000</v>
      </c>
      <c r="AA68" s="21">
        <v>500</v>
      </c>
      <c r="AB68" s="21">
        <v>500</v>
      </c>
      <c r="AC68" s="21">
        <v>11800</v>
      </c>
      <c r="AD68" s="21">
        <v>11800</v>
      </c>
      <c r="AG68" s="21">
        <v>63</v>
      </c>
      <c r="AH68" s="21">
        <v>21</v>
      </c>
      <c r="AJ68" s="21">
        <v>63</v>
      </c>
      <c r="AK68" s="21">
        <f t="shared" si="0"/>
        <v>22</v>
      </c>
      <c r="AM68" s="21">
        <v>63</v>
      </c>
      <c r="AN68" s="21">
        <f t="shared" si="1"/>
        <v>23</v>
      </c>
      <c r="AP68" s="21">
        <v>63</v>
      </c>
      <c r="AQ68" s="21">
        <f t="shared" si="2"/>
        <v>24</v>
      </c>
      <c r="AT68" s="21">
        <v>63</v>
      </c>
      <c r="AU68" s="21">
        <f>INDEX(节奏总表!$B$4:$B$103,芦花古楼!AT68)</f>
        <v>135.75</v>
      </c>
      <c r="AV68" s="21">
        <f t="shared" si="3"/>
        <v>0</v>
      </c>
    </row>
    <row r="69" spans="1:48" ht="16.5" x14ac:dyDescent="0.2">
      <c r="A69" s="20">
        <v>65</v>
      </c>
      <c r="B69" s="20">
        <v>1000</v>
      </c>
      <c r="C69" s="21">
        <v>500</v>
      </c>
      <c r="D69" s="21">
        <v>600</v>
      </c>
      <c r="E69" s="21">
        <v>12000</v>
      </c>
      <c r="F69" s="21">
        <v>12000</v>
      </c>
      <c r="I69" s="20">
        <v>65</v>
      </c>
      <c r="J69" s="20">
        <v>3000</v>
      </c>
      <c r="K69" s="21">
        <v>500</v>
      </c>
      <c r="L69" s="21">
        <v>600</v>
      </c>
      <c r="M69" s="21">
        <v>12000</v>
      </c>
      <c r="N69" s="21">
        <v>12000</v>
      </c>
      <c r="Q69" s="20">
        <v>65</v>
      </c>
      <c r="R69" s="20">
        <v>3000</v>
      </c>
      <c r="S69" s="21">
        <v>500</v>
      </c>
      <c r="T69" s="21">
        <v>600</v>
      </c>
      <c r="U69" s="21">
        <v>12000</v>
      </c>
      <c r="V69" s="21">
        <v>12000</v>
      </c>
      <c r="Y69" s="20">
        <v>65</v>
      </c>
      <c r="Z69" s="20">
        <v>3000</v>
      </c>
      <c r="AA69" s="21">
        <v>500</v>
      </c>
      <c r="AB69" s="21">
        <v>600</v>
      </c>
      <c r="AC69" s="21">
        <v>12000</v>
      </c>
      <c r="AD69" s="21">
        <v>12000</v>
      </c>
      <c r="AG69" s="21">
        <v>64</v>
      </c>
      <c r="AH69" s="21">
        <v>22</v>
      </c>
      <c r="AJ69" s="21">
        <v>64</v>
      </c>
      <c r="AK69" s="21">
        <f t="shared" si="0"/>
        <v>23</v>
      </c>
      <c r="AM69" s="21">
        <v>64</v>
      </c>
      <c r="AN69" s="21">
        <f t="shared" si="1"/>
        <v>24</v>
      </c>
      <c r="AP69" s="21">
        <v>64</v>
      </c>
      <c r="AQ69" s="21">
        <f t="shared" si="2"/>
        <v>25</v>
      </c>
      <c r="AT69" s="21">
        <v>64</v>
      </c>
      <c r="AU69" s="21">
        <f>INDEX(节奏总表!$B$4:$B$103,芦花古楼!AT69)</f>
        <v>136</v>
      </c>
      <c r="AV69" s="21">
        <f t="shared" si="3"/>
        <v>0</v>
      </c>
    </row>
    <row r="70" spans="1:48" ht="16.5" x14ac:dyDescent="0.2">
      <c r="A70" s="20">
        <v>66</v>
      </c>
      <c r="B70" s="20">
        <v>1000</v>
      </c>
      <c r="C70" s="21">
        <v>500</v>
      </c>
      <c r="D70" s="21">
        <v>600</v>
      </c>
      <c r="E70" s="21">
        <v>12200</v>
      </c>
      <c r="F70" s="21">
        <v>12200</v>
      </c>
      <c r="I70" s="20">
        <v>66</v>
      </c>
      <c r="J70" s="20">
        <v>3000</v>
      </c>
      <c r="K70" s="21">
        <v>500</v>
      </c>
      <c r="L70" s="21">
        <v>600</v>
      </c>
      <c r="M70" s="21">
        <v>12200</v>
      </c>
      <c r="N70" s="21">
        <v>12200</v>
      </c>
      <c r="Q70" s="20">
        <v>66</v>
      </c>
      <c r="R70" s="20">
        <v>3000</v>
      </c>
      <c r="S70" s="21">
        <v>500</v>
      </c>
      <c r="T70" s="21">
        <v>600</v>
      </c>
      <c r="U70" s="21">
        <v>12200</v>
      </c>
      <c r="V70" s="21">
        <v>12200</v>
      </c>
      <c r="Y70" s="20">
        <v>66</v>
      </c>
      <c r="Z70" s="20">
        <v>3000</v>
      </c>
      <c r="AA70" s="21">
        <v>500</v>
      </c>
      <c r="AB70" s="21">
        <v>600</v>
      </c>
      <c r="AC70" s="21">
        <v>12200</v>
      </c>
      <c r="AD70" s="21">
        <v>12200</v>
      </c>
      <c r="AG70" s="21">
        <v>65</v>
      </c>
      <c r="AH70" s="21">
        <v>23</v>
      </c>
      <c r="AJ70" s="21">
        <v>65</v>
      </c>
      <c r="AK70" s="21">
        <f t="shared" si="0"/>
        <v>24</v>
      </c>
      <c r="AM70" s="21">
        <v>65</v>
      </c>
      <c r="AN70" s="21">
        <f t="shared" si="1"/>
        <v>25</v>
      </c>
      <c r="AP70" s="21">
        <v>65</v>
      </c>
      <c r="AQ70" s="21">
        <f t="shared" si="2"/>
        <v>26</v>
      </c>
      <c r="AT70" s="21">
        <v>65</v>
      </c>
      <c r="AU70" s="21">
        <f>INDEX(节奏总表!$B$4:$B$103,芦花古楼!AT70)</f>
        <v>136.25</v>
      </c>
      <c r="AV70" s="21">
        <f t="shared" si="3"/>
        <v>0</v>
      </c>
    </row>
    <row r="71" spans="1:48" ht="16.5" x14ac:dyDescent="0.2">
      <c r="A71" s="20">
        <v>67</v>
      </c>
      <c r="B71" s="20">
        <v>1000</v>
      </c>
      <c r="C71" s="21">
        <v>500</v>
      </c>
      <c r="D71" s="21">
        <v>600</v>
      </c>
      <c r="E71" s="21">
        <v>12400</v>
      </c>
      <c r="F71" s="21">
        <v>12400</v>
      </c>
      <c r="I71" s="20">
        <v>67</v>
      </c>
      <c r="J71" s="20">
        <v>3000</v>
      </c>
      <c r="K71" s="21">
        <v>500</v>
      </c>
      <c r="L71" s="21">
        <v>600</v>
      </c>
      <c r="M71" s="21">
        <v>12400</v>
      </c>
      <c r="N71" s="21">
        <v>12400</v>
      </c>
      <c r="Q71" s="20">
        <v>67</v>
      </c>
      <c r="R71" s="20">
        <v>3000</v>
      </c>
      <c r="S71" s="21">
        <v>500</v>
      </c>
      <c r="T71" s="21">
        <v>600</v>
      </c>
      <c r="U71" s="21">
        <v>12400</v>
      </c>
      <c r="V71" s="21">
        <v>12400</v>
      </c>
      <c r="Y71" s="20">
        <v>67</v>
      </c>
      <c r="Z71" s="20">
        <v>3000</v>
      </c>
      <c r="AA71" s="21">
        <v>500</v>
      </c>
      <c r="AB71" s="21">
        <v>600</v>
      </c>
      <c r="AC71" s="21">
        <v>12400</v>
      </c>
      <c r="AD71" s="21">
        <v>12400</v>
      </c>
      <c r="AG71" s="21">
        <v>66</v>
      </c>
      <c r="AH71" s="21">
        <v>24</v>
      </c>
      <c r="AJ71" s="21">
        <v>66</v>
      </c>
      <c r="AK71" s="21">
        <f t="shared" ref="AK71:AK105" si="4">AH71+1</f>
        <v>25</v>
      </c>
      <c r="AM71" s="21">
        <v>66</v>
      </c>
      <c r="AN71" s="21">
        <f t="shared" ref="AN71:AN105" si="5">AK71+1</f>
        <v>26</v>
      </c>
      <c r="AP71" s="21">
        <v>66</v>
      </c>
      <c r="AQ71" s="21">
        <f t="shared" ref="AQ71:AQ105" si="6">AN71+1</f>
        <v>27</v>
      </c>
      <c r="AT71" s="21">
        <v>66</v>
      </c>
      <c r="AU71" s="21">
        <f>INDEX(节奏总表!$B$4:$B$103,芦花古楼!AT71)</f>
        <v>136.5</v>
      </c>
      <c r="AV71" s="21">
        <f t="shared" ref="AV71:AV105" si="7">SUMIFS($C$5:$C$74,$AH$5:$AH$74,"="&amp;AT71)</f>
        <v>0</v>
      </c>
    </row>
    <row r="72" spans="1:48" ht="16.5" x14ac:dyDescent="0.2">
      <c r="A72" s="20">
        <v>68</v>
      </c>
      <c r="B72" s="20">
        <v>1000</v>
      </c>
      <c r="C72" s="21">
        <v>500</v>
      </c>
      <c r="D72" s="21">
        <v>600</v>
      </c>
      <c r="E72" s="21">
        <v>12600</v>
      </c>
      <c r="F72" s="21">
        <v>12600</v>
      </c>
      <c r="I72" s="20">
        <v>68</v>
      </c>
      <c r="J72" s="20">
        <v>3000</v>
      </c>
      <c r="K72" s="21">
        <v>500</v>
      </c>
      <c r="L72" s="21">
        <v>600</v>
      </c>
      <c r="M72" s="21">
        <v>12600</v>
      </c>
      <c r="N72" s="21">
        <v>12600</v>
      </c>
      <c r="Q72" s="20">
        <v>68</v>
      </c>
      <c r="R72" s="20">
        <v>3000</v>
      </c>
      <c r="S72" s="21">
        <v>500</v>
      </c>
      <c r="T72" s="21">
        <v>600</v>
      </c>
      <c r="U72" s="21">
        <v>12600</v>
      </c>
      <c r="V72" s="21">
        <v>12600</v>
      </c>
      <c r="Y72" s="20">
        <v>68</v>
      </c>
      <c r="Z72" s="20">
        <v>3000</v>
      </c>
      <c r="AA72" s="21">
        <v>500</v>
      </c>
      <c r="AB72" s="21">
        <v>600</v>
      </c>
      <c r="AC72" s="21">
        <v>12600</v>
      </c>
      <c r="AD72" s="21">
        <v>12600</v>
      </c>
      <c r="AG72" s="21">
        <v>67</v>
      </c>
      <c r="AH72" s="21">
        <v>25</v>
      </c>
      <c r="AJ72" s="21">
        <v>67</v>
      </c>
      <c r="AK72" s="21">
        <f t="shared" si="4"/>
        <v>26</v>
      </c>
      <c r="AM72" s="21">
        <v>67</v>
      </c>
      <c r="AN72" s="21">
        <f t="shared" si="5"/>
        <v>27</v>
      </c>
      <c r="AP72" s="21">
        <v>67</v>
      </c>
      <c r="AQ72" s="21">
        <f t="shared" si="6"/>
        <v>28</v>
      </c>
      <c r="AT72" s="21">
        <v>67</v>
      </c>
      <c r="AU72" s="21">
        <f>INDEX(节奏总表!$B$4:$B$103,芦花古楼!AT72)</f>
        <v>136.75</v>
      </c>
      <c r="AV72" s="21">
        <f t="shared" si="7"/>
        <v>0</v>
      </c>
    </row>
    <row r="73" spans="1:48" ht="16.5" x14ac:dyDescent="0.2">
      <c r="A73" s="20">
        <v>69</v>
      </c>
      <c r="B73" s="20">
        <v>1000</v>
      </c>
      <c r="C73" s="21">
        <v>500</v>
      </c>
      <c r="D73" s="21">
        <v>600</v>
      </c>
      <c r="E73" s="21">
        <v>12800</v>
      </c>
      <c r="F73" s="21">
        <v>12800</v>
      </c>
      <c r="I73" s="20">
        <v>69</v>
      </c>
      <c r="J73" s="20">
        <v>3000</v>
      </c>
      <c r="K73" s="21">
        <v>500</v>
      </c>
      <c r="L73" s="21">
        <v>600</v>
      </c>
      <c r="M73" s="21">
        <v>12800</v>
      </c>
      <c r="N73" s="21">
        <v>12800</v>
      </c>
      <c r="Q73" s="20">
        <v>69</v>
      </c>
      <c r="R73" s="20">
        <v>3000</v>
      </c>
      <c r="S73" s="21">
        <v>500</v>
      </c>
      <c r="T73" s="21">
        <v>600</v>
      </c>
      <c r="U73" s="21">
        <v>12800</v>
      </c>
      <c r="V73" s="21">
        <v>12800</v>
      </c>
      <c r="Y73" s="20">
        <v>69</v>
      </c>
      <c r="Z73" s="20">
        <v>3000</v>
      </c>
      <c r="AA73" s="21">
        <v>500</v>
      </c>
      <c r="AB73" s="21">
        <v>600</v>
      </c>
      <c r="AC73" s="21">
        <v>12800</v>
      </c>
      <c r="AD73" s="21">
        <v>12800</v>
      </c>
      <c r="AG73" s="21">
        <v>68</v>
      </c>
      <c r="AH73" s="21">
        <v>26</v>
      </c>
      <c r="AJ73" s="21">
        <v>68</v>
      </c>
      <c r="AK73" s="21">
        <f t="shared" si="4"/>
        <v>27</v>
      </c>
      <c r="AM73" s="21">
        <v>68</v>
      </c>
      <c r="AN73" s="21">
        <f t="shared" si="5"/>
        <v>28</v>
      </c>
      <c r="AP73" s="21">
        <v>68</v>
      </c>
      <c r="AQ73" s="21">
        <f t="shared" si="6"/>
        <v>29</v>
      </c>
      <c r="AT73" s="21">
        <v>68</v>
      </c>
      <c r="AU73" s="21">
        <f>INDEX(节奏总表!$B$4:$B$103,芦花古楼!AT73)</f>
        <v>137</v>
      </c>
      <c r="AV73" s="21">
        <f t="shared" si="7"/>
        <v>0</v>
      </c>
    </row>
    <row r="74" spans="1:48" ht="16.5" x14ac:dyDescent="0.2">
      <c r="A74" s="20">
        <v>70</v>
      </c>
      <c r="B74" s="20">
        <v>1000</v>
      </c>
      <c r="C74" s="21">
        <v>500</v>
      </c>
      <c r="D74" s="21">
        <v>600</v>
      </c>
      <c r="E74" s="21">
        <v>13000</v>
      </c>
      <c r="F74" s="21">
        <v>13000</v>
      </c>
      <c r="I74" s="20">
        <v>70</v>
      </c>
      <c r="J74" s="20">
        <v>3000</v>
      </c>
      <c r="K74" s="21">
        <v>500</v>
      </c>
      <c r="L74" s="21">
        <v>600</v>
      </c>
      <c r="M74" s="21">
        <v>13000</v>
      </c>
      <c r="N74" s="21">
        <v>13000</v>
      </c>
      <c r="Q74" s="20">
        <v>70</v>
      </c>
      <c r="R74" s="20">
        <v>3000</v>
      </c>
      <c r="S74" s="21">
        <v>500</v>
      </c>
      <c r="T74" s="21">
        <v>600</v>
      </c>
      <c r="U74" s="21">
        <v>13000</v>
      </c>
      <c r="V74" s="21">
        <v>13000</v>
      </c>
      <c r="Y74" s="20">
        <v>70</v>
      </c>
      <c r="Z74" s="20">
        <v>3000</v>
      </c>
      <c r="AA74" s="21">
        <v>500</v>
      </c>
      <c r="AB74" s="21">
        <v>600</v>
      </c>
      <c r="AC74" s="21">
        <v>13000</v>
      </c>
      <c r="AD74" s="21">
        <v>13000</v>
      </c>
      <c r="AG74" s="21">
        <v>69</v>
      </c>
      <c r="AH74" s="21">
        <v>27</v>
      </c>
      <c r="AJ74" s="21">
        <v>69</v>
      </c>
      <c r="AK74" s="21">
        <f t="shared" si="4"/>
        <v>28</v>
      </c>
      <c r="AM74" s="21">
        <v>69</v>
      </c>
      <c r="AN74" s="21">
        <f t="shared" si="5"/>
        <v>29</v>
      </c>
      <c r="AP74" s="21">
        <v>69</v>
      </c>
      <c r="AQ74" s="21">
        <f t="shared" si="6"/>
        <v>30</v>
      </c>
      <c r="AT74" s="21">
        <v>69</v>
      </c>
      <c r="AU74" s="21">
        <f>INDEX(节奏总表!$B$4:$B$103,芦花古楼!AT74)</f>
        <v>137.25</v>
      </c>
      <c r="AV74" s="21">
        <f t="shared" si="7"/>
        <v>0</v>
      </c>
    </row>
    <row r="75" spans="1:48" ht="16.5" x14ac:dyDescent="0.2">
      <c r="AG75" s="21">
        <v>70</v>
      </c>
      <c r="AH75" s="21">
        <v>28</v>
      </c>
      <c r="AJ75" s="21">
        <v>70</v>
      </c>
      <c r="AK75" s="21">
        <f t="shared" si="4"/>
        <v>29</v>
      </c>
      <c r="AM75" s="21">
        <v>70</v>
      </c>
      <c r="AN75" s="21">
        <f t="shared" si="5"/>
        <v>30</v>
      </c>
      <c r="AP75" s="21">
        <v>70</v>
      </c>
      <c r="AQ75" s="21">
        <f t="shared" si="6"/>
        <v>31</v>
      </c>
      <c r="AT75" s="21">
        <v>70</v>
      </c>
      <c r="AU75" s="21">
        <f>INDEX(节奏总表!$B$4:$B$103,芦花古楼!AT75)</f>
        <v>137.5</v>
      </c>
      <c r="AV75" s="21">
        <f t="shared" si="7"/>
        <v>0</v>
      </c>
    </row>
    <row r="76" spans="1:48" ht="16.5" x14ac:dyDescent="0.2">
      <c r="AG76" s="21">
        <v>71</v>
      </c>
      <c r="AH76" s="21">
        <v>29</v>
      </c>
      <c r="AJ76" s="21">
        <v>71</v>
      </c>
      <c r="AK76" s="21">
        <f t="shared" si="4"/>
        <v>30</v>
      </c>
      <c r="AM76" s="21">
        <v>71</v>
      </c>
      <c r="AN76" s="21">
        <f t="shared" si="5"/>
        <v>31</v>
      </c>
      <c r="AP76" s="21">
        <v>71</v>
      </c>
      <c r="AQ76" s="21">
        <f t="shared" si="6"/>
        <v>32</v>
      </c>
      <c r="AT76" s="21">
        <v>71</v>
      </c>
      <c r="AU76" s="21">
        <f>INDEX(节奏总表!$B$4:$B$103,芦花古楼!AT76)</f>
        <v>137.75</v>
      </c>
      <c r="AV76" s="21">
        <f t="shared" si="7"/>
        <v>0</v>
      </c>
    </row>
    <row r="77" spans="1:48" ht="16.5" x14ac:dyDescent="0.2">
      <c r="AG77" s="21">
        <v>72</v>
      </c>
      <c r="AH77" s="21">
        <v>30</v>
      </c>
      <c r="AJ77" s="21">
        <v>72</v>
      </c>
      <c r="AK77" s="21">
        <f t="shared" si="4"/>
        <v>31</v>
      </c>
      <c r="AM77" s="21">
        <v>72</v>
      </c>
      <c r="AN77" s="21">
        <f t="shared" si="5"/>
        <v>32</v>
      </c>
      <c r="AP77" s="21">
        <v>72</v>
      </c>
      <c r="AQ77" s="21">
        <f t="shared" si="6"/>
        <v>33</v>
      </c>
      <c r="AT77" s="21">
        <v>72</v>
      </c>
      <c r="AU77" s="21">
        <f>INDEX(节奏总表!$B$4:$B$103,芦花古楼!AT77)</f>
        <v>138</v>
      </c>
      <c r="AV77" s="21">
        <f t="shared" si="7"/>
        <v>0</v>
      </c>
    </row>
    <row r="78" spans="1:48" ht="16.5" x14ac:dyDescent="0.2">
      <c r="AG78" s="21">
        <v>73</v>
      </c>
      <c r="AH78" s="21">
        <v>32</v>
      </c>
      <c r="AJ78" s="21">
        <v>73</v>
      </c>
      <c r="AK78" s="21">
        <f t="shared" si="4"/>
        <v>33</v>
      </c>
      <c r="AM78" s="21">
        <v>73</v>
      </c>
      <c r="AN78" s="21">
        <f t="shared" si="5"/>
        <v>34</v>
      </c>
      <c r="AP78" s="21">
        <v>73</v>
      </c>
      <c r="AQ78" s="21">
        <f t="shared" si="6"/>
        <v>35</v>
      </c>
      <c r="AT78" s="21">
        <v>73</v>
      </c>
      <c r="AU78" s="21">
        <f>INDEX(节奏总表!$B$4:$B$103,芦花古楼!AT78)</f>
        <v>138.25</v>
      </c>
      <c r="AV78" s="21">
        <f t="shared" si="7"/>
        <v>0</v>
      </c>
    </row>
    <row r="79" spans="1:48" ht="16.5" x14ac:dyDescent="0.2">
      <c r="AG79" s="21">
        <v>74</v>
      </c>
      <c r="AH79" s="21">
        <v>34</v>
      </c>
      <c r="AJ79" s="21">
        <v>74</v>
      </c>
      <c r="AK79" s="21">
        <f t="shared" si="4"/>
        <v>35</v>
      </c>
      <c r="AM79" s="21">
        <v>74</v>
      </c>
      <c r="AN79" s="21">
        <f t="shared" si="5"/>
        <v>36</v>
      </c>
      <c r="AP79" s="21">
        <v>74</v>
      </c>
      <c r="AQ79" s="21">
        <f t="shared" si="6"/>
        <v>37</v>
      </c>
      <c r="AT79" s="21">
        <v>74</v>
      </c>
      <c r="AU79" s="21">
        <f>INDEX(节奏总表!$B$4:$B$103,芦花古楼!AT79)</f>
        <v>138.5</v>
      </c>
      <c r="AV79" s="21">
        <f t="shared" si="7"/>
        <v>0</v>
      </c>
    </row>
    <row r="80" spans="1:48" ht="16.5" x14ac:dyDescent="0.2">
      <c r="AG80" s="21">
        <v>75</v>
      </c>
      <c r="AH80" s="21">
        <v>36</v>
      </c>
      <c r="AJ80" s="21">
        <v>75</v>
      </c>
      <c r="AK80" s="21">
        <f t="shared" si="4"/>
        <v>37</v>
      </c>
      <c r="AM80" s="21">
        <v>75</v>
      </c>
      <c r="AN80" s="21">
        <f t="shared" si="5"/>
        <v>38</v>
      </c>
      <c r="AP80" s="21">
        <v>75</v>
      </c>
      <c r="AQ80" s="21">
        <f t="shared" si="6"/>
        <v>39</v>
      </c>
      <c r="AT80" s="21">
        <v>75</v>
      </c>
      <c r="AU80" s="21">
        <f>INDEX(节奏总表!$B$4:$B$103,芦花古楼!AT80)</f>
        <v>138.75</v>
      </c>
      <c r="AV80" s="21">
        <f t="shared" si="7"/>
        <v>0</v>
      </c>
    </row>
    <row r="81" spans="33:48" ht="16.5" x14ac:dyDescent="0.2">
      <c r="AG81" s="21">
        <v>76</v>
      </c>
      <c r="AH81" s="21">
        <v>38</v>
      </c>
      <c r="AJ81" s="21">
        <v>76</v>
      </c>
      <c r="AK81" s="21">
        <f t="shared" si="4"/>
        <v>39</v>
      </c>
      <c r="AM81" s="21">
        <v>76</v>
      </c>
      <c r="AN81" s="21">
        <f t="shared" si="5"/>
        <v>40</v>
      </c>
      <c r="AP81" s="21">
        <v>76</v>
      </c>
      <c r="AQ81" s="21">
        <f t="shared" si="6"/>
        <v>41</v>
      </c>
      <c r="AT81" s="21">
        <v>76</v>
      </c>
      <c r="AU81" s="21">
        <f>INDEX(节奏总表!$B$4:$B$103,芦花古楼!AT81)</f>
        <v>139</v>
      </c>
      <c r="AV81" s="21">
        <f t="shared" si="7"/>
        <v>0</v>
      </c>
    </row>
    <row r="82" spans="33:48" ht="16.5" x14ac:dyDescent="0.2">
      <c r="AG82" s="21">
        <v>77</v>
      </c>
      <c r="AH82" s="21">
        <v>40</v>
      </c>
      <c r="AJ82" s="21">
        <v>77</v>
      </c>
      <c r="AK82" s="21">
        <f t="shared" si="4"/>
        <v>41</v>
      </c>
      <c r="AM82" s="21">
        <v>77</v>
      </c>
      <c r="AN82" s="21">
        <f t="shared" si="5"/>
        <v>42</v>
      </c>
      <c r="AP82" s="21">
        <v>77</v>
      </c>
      <c r="AQ82" s="21">
        <f t="shared" si="6"/>
        <v>43</v>
      </c>
      <c r="AT82" s="21">
        <v>77</v>
      </c>
      <c r="AU82" s="21">
        <f>INDEX(节奏总表!$B$4:$B$103,芦花古楼!AT82)</f>
        <v>139.25</v>
      </c>
      <c r="AV82" s="21">
        <f t="shared" si="7"/>
        <v>0</v>
      </c>
    </row>
    <row r="83" spans="33:48" ht="16.5" x14ac:dyDescent="0.2">
      <c r="AG83" s="21">
        <v>78</v>
      </c>
      <c r="AH83" s="21">
        <v>42</v>
      </c>
      <c r="AJ83" s="21">
        <v>78</v>
      </c>
      <c r="AK83" s="21">
        <f t="shared" si="4"/>
        <v>43</v>
      </c>
      <c r="AM83" s="21">
        <v>78</v>
      </c>
      <c r="AN83" s="21">
        <f t="shared" si="5"/>
        <v>44</v>
      </c>
      <c r="AP83" s="21">
        <v>78</v>
      </c>
      <c r="AQ83" s="21">
        <f t="shared" si="6"/>
        <v>45</v>
      </c>
      <c r="AT83" s="21">
        <v>78</v>
      </c>
      <c r="AU83" s="21">
        <f>INDEX(节奏总表!$B$4:$B$103,芦花古楼!AT83)</f>
        <v>139.5</v>
      </c>
      <c r="AV83" s="21">
        <f t="shared" si="7"/>
        <v>0</v>
      </c>
    </row>
    <row r="84" spans="33:48" ht="16.5" x14ac:dyDescent="0.2">
      <c r="AG84" s="21">
        <v>79</v>
      </c>
      <c r="AH84" s="21">
        <v>44</v>
      </c>
      <c r="AJ84" s="21">
        <v>79</v>
      </c>
      <c r="AK84" s="21">
        <f t="shared" si="4"/>
        <v>45</v>
      </c>
      <c r="AM84" s="21">
        <v>79</v>
      </c>
      <c r="AN84" s="21">
        <f t="shared" si="5"/>
        <v>46</v>
      </c>
      <c r="AP84" s="21">
        <v>79</v>
      </c>
      <c r="AQ84" s="21">
        <f t="shared" si="6"/>
        <v>47</v>
      </c>
      <c r="AT84" s="21">
        <v>79</v>
      </c>
      <c r="AU84" s="21">
        <f>INDEX(节奏总表!$B$4:$B$103,芦花古楼!AT84)</f>
        <v>139.75</v>
      </c>
      <c r="AV84" s="21">
        <f t="shared" si="7"/>
        <v>0</v>
      </c>
    </row>
    <row r="85" spans="33:48" ht="16.5" x14ac:dyDescent="0.2">
      <c r="AG85" s="21">
        <v>80</v>
      </c>
      <c r="AH85" s="21">
        <v>46</v>
      </c>
      <c r="AJ85" s="21">
        <v>80</v>
      </c>
      <c r="AK85" s="21">
        <f t="shared" si="4"/>
        <v>47</v>
      </c>
      <c r="AM85" s="21">
        <v>80</v>
      </c>
      <c r="AN85" s="21">
        <f t="shared" si="5"/>
        <v>48</v>
      </c>
      <c r="AP85" s="21">
        <v>80</v>
      </c>
      <c r="AQ85" s="21">
        <f t="shared" si="6"/>
        <v>49</v>
      </c>
      <c r="AT85" s="21">
        <v>80</v>
      </c>
      <c r="AU85" s="21">
        <f>INDEX(节奏总表!$B$4:$B$103,芦花古楼!AT85)</f>
        <v>140</v>
      </c>
      <c r="AV85" s="21">
        <f t="shared" si="7"/>
        <v>0</v>
      </c>
    </row>
    <row r="86" spans="33:48" ht="16.5" x14ac:dyDescent="0.2">
      <c r="AG86" s="21">
        <v>81</v>
      </c>
      <c r="AH86" s="21">
        <v>48</v>
      </c>
      <c r="AJ86" s="21">
        <v>81</v>
      </c>
      <c r="AK86" s="21">
        <f t="shared" si="4"/>
        <v>49</v>
      </c>
      <c r="AM86" s="21">
        <v>81</v>
      </c>
      <c r="AN86" s="21">
        <f t="shared" si="5"/>
        <v>50</v>
      </c>
      <c r="AP86" s="21">
        <v>81</v>
      </c>
      <c r="AQ86" s="21">
        <f t="shared" si="6"/>
        <v>51</v>
      </c>
      <c r="AT86" s="21">
        <v>81</v>
      </c>
      <c r="AU86" s="21">
        <f>INDEX(节奏总表!$B$4:$B$103,芦花古楼!AT86)</f>
        <v>140.25</v>
      </c>
      <c r="AV86" s="21">
        <f t="shared" si="7"/>
        <v>0</v>
      </c>
    </row>
    <row r="87" spans="33:48" ht="16.5" x14ac:dyDescent="0.2">
      <c r="AG87" s="21">
        <v>82</v>
      </c>
      <c r="AH87" s="21">
        <v>50</v>
      </c>
      <c r="AJ87" s="21">
        <v>82</v>
      </c>
      <c r="AK87" s="21">
        <f t="shared" si="4"/>
        <v>51</v>
      </c>
      <c r="AM87" s="21">
        <v>82</v>
      </c>
      <c r="AN87" s="21">
        <f t="shared" si="5"/>
        <v>52</v>
      </c>
      <c r="AP87" s="21">
        <v>82</v>
      </c>
      <c r="AQ87" s="21">
        <f t="shared" si="6"/>
        <v>53</v>
      </c>
      <c r="AT87" s="21">
        <v>82</v>
      </c>
      <c r="AU87" s="21">
        <f>INDEX(节奏总表!$B$4:$B$103,芦花古楼!AT87)</f>
        <v>140.5</v>
      </c>
      <c r="AV87" s="21">
        <f t="shared" si="7"/>
        <v>0</v>
      </c>
    </row>
    <row r="88" spans="33:48" ht="16.5" x14ac:dyDescent="0.2">
      <c r="AG88" s="21">
        <v>83</v>
      </c>
      <c r="AH88" s="21">
        <v>52</v>
      </c>
      <c r="AJ88" s="21">
        <v>83</v>
      </c>
      <c r="AK88" s="21">
        <f t="shared" si="4"/>
        <v>53</v>
      </c>
      <c r="AM88" s="21">
        <v>83</v>
      </c>
      <c r="AN88" s="21">
        <f t="shared" si="5"/>
        <v>54</v>
      </c>
      <c r="AP88" s="21">
        <v>83</v>
      </c>
      <c r="AQ88" s="21">
        <f t="shared" si="6"/>
        <v>55</v>
      </c>
      <c r="AT88" s="21">
        <v>83</v>
      </c>
      <c r="AU88" s="21">
        <f>INDEX(节奏总表!$B$4:$B$103,芦花古楼!AT88)</f>
        <v>140.75</v>
      </c>
      <c r="AV88" s="21">
        <f t="shared" si="7"/>
        <v>0</v>
      </c>
    </row>
    <row r="89" spans="33:48" ht="16.5" x14ac:dyDescent="0.2">
      <c r="AG89" s="21">
        <v>84</v>
      </c>
      <c r="AH89" s="21">
        <v>54</v>
      </c>
      <c r="AJ89" s="21">
        <v>84</v>
      </c>
      <c r="AK89" s="21">
        <f t="shared" si="4"/>
        <v>55</v>
      </c>
      <c r="AM89" s="21">
        <v>84</v>
      </c>
      <c r="AN89" s="21">
        <f t="shared" si="5"/>
        <v>56</v>
      </c>
      <c r="AP89" s="21">
        <v>84</v>
      </c>
      <c r="AQ89" s="21">
        <f t="shared" si="6"/>
        <v>57</v>
      </c>
      <c r="AT89" s="21">
        <v>84</v>
      </c>
      <c r="AU89" s="21">
        <f>INDEX(节奏总表!$B$4:$B$103,芦花古楼!AT89)</f>
        <v>141</v>
      </c>
      <c r="AV89" s="21">
        <f t="shared" si="7"/>
        <v>0</v>
      </c>
    </row>
    <row r="90" spans="33:48" ht="16.5" x14ac:dyDescent="0.2">
      <c r="AG90" s="21">
        <v>85</v>
      </c>
      <c r="AH90" s="21">
        <v>56</v>
      </c>
      <c r="AJ90" s="21">
        <v>85</v>
      </c>
      <c r="AK90" s="21">
        <f t="shared" si="4"/>
        <v>57</v>
      </c>
      <c r="AM90" s="21">
        <v>85</v>
      </c>
      <c r="AN90" s="21">
        <f t="shared" si="5"/>
        <v>58</v>
      </c>
      <c r="AP90" s="21">
        <v>85</v>
      </c>
      <c r="AQ90" s="21">
        <f t="shared" si="6"/>
        <v>59</v>
      </c>
      <c r="AT90" s="21">
        <v>85</v>
      </c>
      <c r="AU90" s="21">
        <f>INDEX(节奏总表!$B$4:$B$103,芦花古楼!AT90)</f>
        <v>141.25</v>
      </c>
      <c r="AV90" s="21">
        <f t="shared" si="7"/>
        <v>0</v>
      </c>
    </row>
    <row r="91" spans="33:48" ht="16.5" x14ac:dyDescent="0.2">
      <c r="AG91" s="21">
        <v>86</v>
      </c>
      <c r="AH91" s="21">
        <v>58</v>
      </c>
      <c r="AJ91" s="21">
        <v>86</v>
      </c>
      <c r="AK91" s="21">
        <f t="shared" si="4"/>
        <v>59</v>
      </c>
      <c r="AM91" s="21">
        <v>86</v>
      </c>
      <c r="AN91" s="21">
        <f t="shared" si="5"/>
        <v>60</v>
      </c>
      <c r="AP91" s="21">
        <v>86</v>
      </c>
      <c r="AQ91" s="21">
        <f t="shared" si="6"/>
        <v>61</v>
      </c>
      <c r="AT91" s="21">
        <v>86</v>
      </c>
      <c r="AU91" s="21">
        <f>INDEX(节奏总表!$B$4:$B$103,芦花古楼!AT91)</f>
        <v>141.5</v>
      </c>
      <c r="AV91" s="21">
        <f t="shared" si="7"/>
        <v>0</v>
      </c>
    </row>
    <row r="92" spans="33:48" ht="16.5" x14ac:dyDescent="0.2">
      <c r="AG92" s="21">
        <v>87</v>
      </c>
      <c r="AH92" s="21">
        <v>60</v>
      </c>
      <c r="AJ92" s="21">
        <v>87</v>
      </c>
      <c r="AK92" s="21">
        <f t="shared" si="4"/>
        <v>61</v>
      </c>
      <c r="AM92" s="21">
        <v>87</v>
      </c>
      <c r="AN92" s="21">
        <f t="shared" si="5"/>
        <v>62</v>
      </c>
      <c r="AP92" s="21">
        <v>87</v>
      </c>
      <c r="AQ92" s="21">
        <f t="shared" si="6"/>
        <v>63</v>
      </c>
      <c r="AT92" s="21">
        <v>87</v>
      </c>
      <c r="AU92" s="21">
        <f>INDEX(节奏总表!$B$4:$B$103,芦花古楼!AT92)</f>
        <v>141.75</v>
      </c>
      <c r="AV92" s="21">
        <f t="shared" si="7"/>
        <v>0</v>
      </c>
    </row>
    <row r="93" spans="33:48" ht="16.5" x14ac:dyDescent="0.2">
      <c r="AG93" s="21">
        <v>88</v>
      </c>
      <c r="AH93" s="21">
        <v>63</v>
      </c>
      <c r="AJ93" s="21">
        <v>88</v>
      </c>
      <c r="AK93" s="21">
        <f t="shared" si="4"/>
        <v>64</v>
      </c>
      <c r="AM93" s="21">
        <v>88</v>
      </c>
      <c r="AN93" s="21">
        <f t="shared" si="5"/>
        <v>65</v>
      </c>
      <c r="AP93" s="21">
        <v>88</v>
      </c>
      <c r="AQ93" s="21">
        <f t="shared" si="6"/>
        <v>66</v>
      </c>
      <c r="AT93" s="21">
        <v>88</v>
      </c>
      <c r="AU93" s="21">
        <f>INDEX(节奏总表!$B$4:$B$103,芦花古楼!AT93)</f>
        <v>142</v>
      </c>
      <c r="AV93" s="21">
        <f t="shared" si="7"/>
        <v>0</v>
      </c>
    </row>
    <row r="94" spans="33:48" ht="16.5" x14ac:dyDescent="0.2">
      <c r="AG94" s="21">
        <v>89</v>
      </c>
      <c r="AH94" s="21">
        <v>66</v>
      </c>
      <c r="AJ94" s="21">
        <v>89</v>
      </c>
      <c r="AK94" s="21">
        <f t="shared" si="4"/>
        <v>67</v>
      </c>
      <c r="AM94" s="21">
        <v>89</v>
      </c>
      <c r="AN94" s="21">
        <f t="shared" si="5"/>
        <v>68</v>
      </c>
      <c r="AP94" s="21">
        <v>89</v>
      </c>
      <c r="AQ94" s="21">
        <f t="shared" si="6"/>
        <v>69</v>
      </c>
      <c r="AT94" s="21">
        <v>89</v>
      </c>
      <c r="AU94" s="21">
        <f>INDEX(节奏总表!$B$4:$B$103,芦花古楼!AT94)</f>
        <v>142.25</v>
      </c>
      <c r="AV94" s="21">
        <f t="shared" si="7"/>
        <v>0</v>
      </c>
    </row>
    <row r="95" spans="33:48" ht="16.5" x14ac:dyDescent="0.2">
      <c r="AG95" s="21">
        <v>90</v>
      </c>
      <c r="AH95" s="21">
        <v>69</v>
      </c>
      <c r="AJ95" s="21">
        <v>90</v>
      </c>
      <c r="AK95" s="21">
        <f t="shared" si="4"/>
        <v>70</v>
      </c>
      <c r="AM95" s="21">
        <v>90</v>
      </c>
      <c r="AN95" s="21">
        <f t="shared" si="5"/>
        <v>71</v>
      </c>
      <c r="AP95" s="21">
        <v>90</v>
      </c>
      <c r="AQ95" s="21">
        <f t="shared" si="6"/>
        <v>72</v>
      </c>
      <c r="AT95" s="21">
        <v>90</v>
      </c>
      <c r="AU95" s="21">
        <f>INDEX(节奏总表!$B$4:$B$103,芦花古楼!AT95)</f>
        <v>142.5</v>
      </c>
      <c r="AV95" s="21">
        <f t="shared" si="7"/>
        <v>0</v>
      </c>
    </row>
    <row r="96" spans="33:48" ht="16.5" x14ac:dyDescent="0.2">
      <c r="AG96" s="21">
        <v>91</v>
      </c>
      <c r="AH96" s="21">
        <v>72</v>
      </c>
      <c r="AJ96" s="21">
        <v>91</v>
      </c>
      <c r="AK96" s="21">
        <f t="shared" si="4"/>
        <v>73</v>
      </c>
      <c r="AM96" s="21">
        <v>91</v>
      </c>
      <c r="AN96" s="21">
        <f t="shared" si="5"/>
        <v>74</v>
      </c>
      <c r="AP96" s="21">
        <v>91</v>
      </c>
      <c r="AQ96" s="21">
        <f t="shared" si="6"/>
        <v>75</v>
      </c>
      <c r="AT96" s="21">
        <v>91</v>
      </c>
      <c r="AU96" s="21">
        <f>INDEX(节奏总表!$B$4:$B$103,芦花古楼!AT96)</f>
        <v>142.75</v>
      </c>
      <c r="AV96" s="21">
        <f t="shared" si="7"/>
        <v>0</v>
      </c>
    </row>
    <row r="97" spans="33:48" ht="16.5" x14ac:dyDescent="0.2">
      <c r="AG97" s="21">
        <v>92</v>
      </c>
      <c r="AH97" s="21">
        <v>75</v>
      </c>
      <c r="AJ97" s="21">
        <v>92</v>
      </c>
      <c r="AK97" s="21">
        <f t="shared" si="4"/>
        <v>76</v>
      </c>
      <c r="AM97" s="21">
        <v>92</v>
      </c>
      <c r="AN97" s="21">
        <f t="shared" si="5"/>
        <v>77</v>
      </c>
      <c r="AP97" s="21">
        <v>92</v>
      </c>
      <c r="AQ97" s="21">
        <f t="shared" si="6"/>
        <v>78</v>
      </c>
      <c r="AT97" s="21">
        <v>92</v>
      </c>
      <c r="AU97" s="21">
        <f>INDEX(节奏总表!$B$4:$B$103,芦花古楼!AT97)</f>
        <v>143</v>
      </c>
      <c r="AV97" s="21">
        <f t="shared" si="7"/>
        <v>0</v>
      </c>
    </row>
    <row r="98" spans="33:48" ht="16.5" x14ac:dyDescent="0.2">
      <c r="AG98" s="21">
        <v>93</v>
      </c>
      <c r="AH98" s="21">
        <v>78</v>
      </c>
      <c r="AJ98" s="21">
        <v>93</v>
      </c>
      <c r="AK98" s="21">
        <f t="shared" si="4"/>
        <v>79</v>
      </c>
      <c r="AM98" s="21">
        <v>93</v>
      </c>
      <c r="AN98" s="21">
        <f t="shared" si="5"/>
        <v>80</v>
      </c>
      <c r="AP98" s="21">
        <v>93</v>
      </c>
      <c r="AQ98" s="21">
        <f t="shared" si="6"/>
        <v>81</v>
      </c>
      <c r="AT98" s="21">
        <v>93</v>
      </c>
      <c r="AU98" s="21">
        <f>INDEX(节奏总表!$B$4:$B$103,芦花古楼!AT98)</f>
        <v>143.25</v>
      </c>
      <c r="AV98" s="21">
        <f t="shared" si="7"/>
        <v>0</v>
      </c>
    </row>
    <row r="99" spans="33:48" ht="16.5" x14ac:dyDescent="0.2">
      <c r="AG99" s="21">
        <v>94</v>
      </c>
      <c r="AH99" s="21">
        <v>81</v>
      </c>
      <c r="AJ99" s="21">
        <v>94</v>
      </c>
      <c r="AK99" s="21">
        <f t="shared" si="4"/>
        <v>82</v>
      </c>
      <c r="AM99" s="21">
        <v>94</v>
      </c>
      <c r="AN99" s="21">
        <f t="shared" si="5"/>
        <v>83</v>
      </c>
      <c r="AP99" s="21">
        <v>94</v>
      </c>
      <c r="AQ99" s="21">
        <f t="shared" si="6"/>
        <v>84</v>
      </c>
      <c r="AT99" s="21">
        <v>94</v>
      </c>
      <c r="AU99" s="21">
        <f>INDEX(节奏总表!$B$4:$B$103,芦花古楼!AT99)</f>
        <v>143.5</v>
      </c>
      <c r="AV99" s="21">
        <f t="shared" si="7"/>
        <v>0</v>
      </c>
    </row>
    <row r="100" spans="33:48" ht="16.5" x14ac:dyDescent="0.2">
      <c r="AG100" s="21">
        <v>95</v>
      </c>
      <c r="AH100" s="21">
        <v>84</v>
      </c>
      <c r="AJ100" s="21">
        <v>95</v>
      </c>
      <c r="AK100" s="21">
        <f t="shared" si="4"/>
        <v>85</v>
      </c>
      <c r="AM100" s="21">
        <v>95</v>
      </c>
      <c r="AN100" s="21">
        <f t="shared" si="5"/>
        <v>86</v>
      </c>
      <c r="AP100" s="21">
        <v>95</v>
      </c>
      <c r="AQ100" s="21">
        <f t="shared" si="6"/>
        <v>87</v>
      </c>
      <c r="AT100" s="21">
        <v>95</v>
      </c>
      <c r="AU100" s="21">
        <f>INDEX(节奏总表!$B$4:$B$103,芦花古楼!AT100)</f>
        <v>143.75</v>
      </c>
      <c r="AV100" s="21">
        <f t="shared" si="7"/>
        <v>0</v>
      </c>
    </row>
    <row r="101" spans="33:48" ht="16.5" x14ac:dyDescent="0.2">
      <c r="AG101" s="21">
        <v>96</v>
      </c>
      <c r="AH101" s="21">
        <v>87</v>
      </c>
      <c r="AJ101" s="21">
        <v>96</v>
      </c>
      <c r="AK101" s="21">
        <f t="shared" si="4"/>
        <v>88</v>
      </c>
      <c r="AM101" s="21">
        <v>96</v>
      </c>
      <c r="AN101" s="21">
        <f t="shared" si="5"/>
        <v>89</v>
      </c>
      <c r="AP101" s="21">
        <v>96</v>
      </c>
      <c r="AQ101" s="21">
        <f t="shared" si="6"/>
        <v>90</v>
      </c>
      <c r="AT101" s="21">
        <v>96</v>
      </c>
      <c r="AU101" s="21">
        <f>INDEX(节奏总表!$B$4:$B$103,芦花古楼!AT101)</f>
        <v>144</v>
      </c>
      <c r="AV101" s="21">
        <f t="shared" si="7"/>
        <v>0</v>
      </c>
    </row>
    <row r="102" spans="33:48" ht="16.5" x14ac:dyDescent="0.2">
      <c r="AG102" s="21">
        <v>97</v>
      </c>
      <c r="AH102" s="21">
        <v>90</v>
      </c>
      <c r="AJ102" s="21">
        <v>97</v>
      </c>
      <c r="AK102" s="21">
        <f t="shared" si="4"/>
        <v>91</v>
      </c>
      <c r="AM102" s="21">
        <v>97</v>
      </c>
      <c r="AN102" s="21">
        <f t="shared" si="5"/>
        <v>92</v>
      </c>
      <c r="AP102" s="21">
        <v>97</v>
      </c>
      <c r="AQ102" s="21">
        <f t="shared" si="6"/>
        <v>93</v>
      </c>
      <c r="AT102" s="21">
        <v>97</v>
      </c>
      <c r="AU102" s="21">
        <f>INDEX(节奏总表!$B$4:$B$103,芦花古楼!AT102)</f>
        <v>144.25</v>
      </c>
      <c r="AV102" s="21">
        <f t="shared" si="7"/>
        <v>0</v>
      </c>
    </row>
    <row r="103" spans="33:48" ht="16.5" x14ac:dyDescent="0.2">
      <c r="AG103" s="21">
        <v>98</v>
      </c>
      <c r="AH103" s="21">
        <v>93</v>
      </c>
      <c r="AJ103" s="21">
        <v>98</v>
      </c>
      <c r="AK103" s="21">
        <f t="shared" si="4"/>
        <v>94</v>
      </c>
      <c r="AM103" s="21">
        <v>98</v>
      </c>
      <c r="AN103" s="21">
        <f t="shared" si="5"/>
        <v>95</v>
      </c>
      <c r="AP103" s="21">
        <v>98</v>
      </c>
      <c r="AQ103" s="21">
        <f t="shared" si="6"/>
        <v>96</v>
      </c>
      <c r="AT103" s="21">
        <v>98</v>
      </c>
      <c r="AU103" s="21">
        <f>INDEX(节奏总表!$B$4:$B$103,芦花古楼!AT103)</f>
        <v>144.5</v>
      </c>
      <c r="AV103" s="21">
        <f t="shared" si="7"/>
        <v>0</v>
      </c>
    </row>
    <row r="104" spans="33:48" ht="16.5" x14ac:dyDescent="0.2">
      <c r="AG104" s="21">
        <v>99</v>
      </c>
      <c r="AH104" s="21">
        <v>96</v>
      </c>
      <c r="AJ104" s="21">
        <v>99</v>
      </c>
      <c r="AK104" s="21">
        <f t="shared" si="4"/>
        <v>97</v>
      </c>
      <c r="AM104" s="21">
        <v>99</v>
      </c>
      <c r="AN104" s="21">
        <f t="shared" si="5"/>
        <v>98</v>
      </c>
      <c r="AP104" s="21">
        <v>99</v>
      </c>
      <c r="AQ104" s="21">
        <f t="shared" si="6"/>
        <v>99</v>
      </c>
      <c r="AT104" s="21">
        <v>99</v>
      </c>
      <c r="AU104" s="21">
        <f>INDEX(节奏总表!$B$4:$B$103,芦花古楼!AT104)</f>
        <v>144.75</v>
      </c>
      <c r="AV104" s="21">
        <f t="shared" si="7"/>
        <v>0</v>
      </c>
    </row>
    <row r="105" spans="33:48" ht="16.5" x14ac:dyDescent="0.2">
      <c r="AG105" s="21">
        <v>100</v>
      </c>
      <c r="AH105" s="21">
        <v>99</v>
      </c>
      <c r="AJ105" s="21">
        <v>100</v>
      </c>
      <c r="AK105" s="21">
        <f t="shared" si="4"/>
        <v>100</v>
      </c>
      <c r="AM105" s="21">
        <v>100</v>
      </c>
      <c r="AN105" s="21">
        <f t="shared" si="5"/>
        <v>101</v>
      </c>
      <c r="AP105" s="21">
        <v>100</v>
      </c>
      <c r="AQ105" s="21">
        <f t="shared" si="6"/>
        <v>102</v>
      </c>
      <c r="AT105" s="21">
        <v>100</v>
      </c>
      <c r="AU105" s="21">
        <f>INDEX(节奏总表!$B$4:$B$103,芦花古楼!AT105)</f>
        <v>145</v>
      </c>
      <c r="AV105" s="21">
        <f t="shared" si="7"/>
        <v>0</v>
      </c>
    </row>
  </sheetData>
  <mergeCells count="8">
    <mergeCell ref="AG3:AH3"/>
    <mergeCell ref="AJ3:AK3"/>
    <mergeCell ref="AM3:AN3"/>
    <mergeCell ref="AP3:AQ3"/>
    <mergeCell ref="Y3:AD3"/>
    <mergeCell ref="Q3:V3"/>
    <mergeCell ref="I3:N3"/>
    <mergeCell ref="A3:F3"/>
  </mergeCells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31"/>
  <sheetViews>
    <sheetView workbookViewId="0">
      <selection activeCell="M16" sqref="M16"/>
    </sheetView>
  </sheetViews>
  <sheetFormatPr defaultRowHeight="14.25" x14ac:dyDescent="0.2"/>
  <cols>
    <col min="6" max="6" width="12" customWidth="1"/>
    <col min="7" max="7" width="16.375" customWidth="1"/>
    <col min="8" max="8" width="28.875" customWidth="1"/>
  </cols>
  <sheetData>
    <row r="3" spans="1:8" ht="15" x14ac:dyDescent="0.2">
      <c r="A3" s="14" t="s">
        <v>40</v>
      </c>
      <c r="B3" s="14" t="s">
        <v>157</v>
      </c>
      <c r="C3" s="14" t="s">
        <v>158</v>
      </c>
      <c r="D3" s="14" t="s">
        <v>159</v>
      </c>
      <c r="E3" s="14" t="s">
        <v>160</v>
      </c>
      <c r="F3" s="14" t="s">
        <v>161</v>
      </c>
      <c r="G3" s="14" t="s">
        <v>162</v>
      </c>
      <c r="H3" s="14" t="s">
        <v>163</v>
      </c>
    </row>
    <row r="4" spans="1:8" ht="16.5" x14ac:dyDescent="0.2">
      <c r="A4" s="20">
        <v>1</v>
      </c>
      <c r="B4" s="20">
        <v>35</v>
      </c>
      <c r="C4" s="20" t="s">
        <v>100</v>
      </c>
      <c r="D4" s="20"/>
      <c r="E4" s="20"/>
      <c r="F4" s="20" t="s">
        <v>101</v>
      </c>
      <c r="G4" s="20" t="s">
        <v>102</v>
      </c>
      <c r="H4" s="20" t="s">
        <v>164</v>
      </c>
    </row>
    <row r="5" spans="1:8" ht="16.5" x14ac:dyDescent="0.2">
      <c r="A5" s="20">
        <v>2</v>
      </c>
      <c r="B5" s="20">
        <v>35</v>
      </c>
      <c r="C5" s="20" t="s">
        <v>152</v>
      </c>
      <c r="D5" s="20"/>
      <c r="E5" s="20"/>
      <c r="F5" s="20" t="s">
        <v>103</v>
      </c>
      <c r="G5" s="20" t="s">
        <v>102</v>
      </c>
      <c r="H5" s="20" t="s">
        <v>164</v>
      </c>
    </row>
    <row r="6" spans="1:8" ht="16.5" x14ac:dyDescent="0.2">
      <c r="A6" s="20">
        <v>3</v>
      </c>
      <c r="B6" s="20">
        <v>35</v>
      </c>
      <c r="C6" s="20" t="s">
        <v>104</v>
      </c>
      <c r="D6" s="20"/>
      <c r="E6" s="20"/>
      <c r="F6" s="20" t="s">
        <v>105</v>
      </c>
      <c r="G6" s="20" t="s">
        <v>106</v>
      </c>
      <c r="H6" s="20" t="s">
        <v>164</v>
      </c>
    </row>
    <row r="7" spans="1:8" ht="16.5" x14ac:dyDescent="0.2">
      <c r="A7" s="20">
        <v>4</v>
      </c>
      <c r="B7" s="20">
        <v>35</v>
      </c>
      <c r="C7" s="20" t="s">
        <v>104</v>
      </c>
      <c r="D7" s="20"/>
      <c r="E7" s="20"/>
      <c r="F7" s="20" t="s">
        <v>107</v>
      </c>
      <c r="G7" s="20" t="s">
        <v>108</v>
      </c>
      <c r="H7" s="20" t="s">
        <v>164</v>
      </c>
    </row>
    <row r="8" spans="1:8" ht="16.5" x14ac:dyDescent="0.2">
      <c r="A8" s="20">
        <v>5</v>
      </c>
      <c r="B8" s="20">
        <v>40</v>
      </c>
      <c r="C8" s="20" t="s">
        <v>109</v>
      </c>
      <c r="D8" s="20"/>
      <c r="E8" s="20"/>
      <c r="F8" s="20" t="s">
        <v>110</v>
      </c>
      <c r="G8" s="20" t="s">
        <v>106</v>
      </c>
      <c r="H8" s="20" t="s">
        <v>164</v>
      </c>
    </row>
    <row r="9" spans="1:8" ht="16.5" x14ac:dyDescent="0.2">
      <c r="A9" s="20">
        <v>6</v>
      </c>
      <c r="B9" s="20">
        <v>40</v>
      </c>
      <c r="C9" s="20" t="s">
        <v>109</v>
      </c>
      <c r="D9" s="20"/>
      <c r="E9" s="20"/>
      <c r="F9" s="20" t="s">
        <v>111</v>
      </c>
      <c r="G9" s="20" t="s">
        <v>108</v>
      </c>
      <c r="H9" s="20" t="s">
        <v>165</v>
      </c>
    </row>
    <row r="10" spans="1:8" ht="16.5" x14ac:dyDescent="0.2">
      <c r="A10" s="20">
        <v>7</v>
      </c>
      <c r="B10" s="20">
        <v>40</v>
      </c>
      <c r="C10" s="20" t="s">
        <v>112</v>
      </c>
      <c r="D10" s="20"/>
      <c r="E10" s="20"/>
      <c r="F10" s="20" t="s">
        <v>113</v>
      </c>
      <c r="G10" s="20" t="s">
        <v>114</v>
      </c>
      <c r="H10" s="20" t="s">
        <v>164</v>
      </c>
    </row>
    <row r="11" spans="1:8" ht="16.5" x14ac:dyDescent="0.2">
      <c r="A11" s="20">
        <v>8</v>
      </c>
      <c r="B11" s="20">
        <v>40</v>
      </c>
      <c r="C11" s="20" t="s">
        <v>112</v>
      </c>
      <c r="D11" s="20"/>
      <c r="E11" s="20"/>
      <c r="F11" s="20" t="s">
        <v>115</v>
      </c>
      <c r="G11" s="20" t="s">
        <v>116</v>
      </c>
      <c r="H11" s="20" t="s">
        <v>164</v>
      </c>
    </row>
    <row r="12" spans="1:8" ht="16.5" x14ac:dyDescent="0.2">
      <c r="A12" s="20">
        <v>9</v>
      </c>
      <c r="B12" s="20">
        <v>40</v>
      </c>
      <c r="C12" s="20" t="s">
        <v>117</v>
      </c>
      <c r="D12" s="20"/>
      <c r="E12" s="20"/>
      <c r="F12" s="20" t="s">
        <v>118</v>
      </c>
      <c r="G12" s="20" t="s">
        <v>119</v>
      </c>
      <c r="H12" s="20" t="s">
        <v>168</v>
      </c>
    </row>
    <row r="13" spans="1:8" ht="16.5" x14ac:dyDescent="0.2">
      <c r="A13" s="20">
        <v>10</v>
      </c>
      <c r="B13" s="20">
        <v>50</v>
      </c>
      <c r="C13" s="20" t="s">
        <v>117</v>
      </c>
      <c r="D13" s="20"/>
      <c r="E13" s="20"/>
      <c r="F13" s="20" t="s">
        <v>120</v>
      </c>
      <c r="G13" s="20" t="s">
        <v>119</v>
      </c>
      <c r="H13" s="20" t="s">
        <v>166</v>
      </c>
    </row>
    <row r="14" spans="1:8" ht="16.5" x14ac:dyDescent="0.2">
      <c r="A14" s="20">
        <v>11</v>
      </c>
      <c r="B14" s="20">
        <v>50</v>
      </c>
      <c r="C14" s="20" t="s">
        <v>122</v>
      </c>
      <c r="D14" s="20"/>
      <c r="E14" s="20"/>
      <c r="F14" s="20" t="s">
        <v>121</v>
      </c>
      <c r="G14" s="20" t="s">
        <v>119</v>
      </c>
      <c r="H14" s="20" t="s">
        <v>166</v>
      </c>
    </row>
    <row r="15" spans="1:8" ht="16.5" x14ac:dyDescent="0.2">
      <c r="A15" s="20">
        <v>12</v>
      </c>
      <c r="B15" s="20">
        <v>50</v>
      </c>
      <c r="C15" s="20" t="s">
        <v>122</v>
      </c>
      <c r="D15" s="20"/>
      <c r="E15" s="20"/>
      <c r="F15" s="20" t="s">
        <v>123</v>
      </c>
      <c r="G15" s="20" t="s">
        <v>114</v>
      </c>
      <c r="H15" s="20" t="s">
        <v>166</v>
      </c>
    </row>
    <row r="16" spans="1:8" ht="16.5" x14ac:dyDescent="0.2">
      <c r="A16" s="20">
        <v>13</v>
      </c>
      <c r="B16" s="20">
        <v>50</v>
      </c>
      <c r="C16" s="20" t="s">
        <v>153</v>
      </c>
      <c r="D16" s="20"/>
      <c r="E16" s="20"/>
      <c r="F16" s="20" t="s">
        <v>125</v>
      </c>
      <c r="G16" s="20" t="s">
        <v>116</v>
      </c>
      <c r="H16" s="20" t="s">
        <v>166</v>
      </c>
    </row>
    <row r="17" spans="1:8" ht="16.5" x14ac:dyDescent="0.2">
      <c r="A17" s="20">
        <v>14</v>
      </c>
      <c r="B17" s="20">
        <v>50</v>
      </c>
      <c r="C17" s="20" t="s">
        <v>124</v>
      </c>
      <c r="D17" s="20"/>
      <c r="E17" s="20"/>
      <c r="F17" s="20" t="s">
        <v>126</v>
      </c>
      <c r="G17" s="20" t="s">
        <v>127</v>
      </c>
      <c r="H17" s="20" t="s">
        <v>166</v>
      </c>
    </row>
    <row r="18" spans="1:8" ht="16.5" x14ac:dyDescent="0.2">
      <c r="A18" s="20">
        <v>15</v>
      </c>
      <c r="B18" s="20">
        <v>55</v>
      </c>
      <c r="C18" s="20" t="s">
        <v>154</v>
      </c>
      <c r="D18" s="20"/>
      <c r="E18" s="20"/>
      <c r="F18" s="20" t="s">
        <v>128</v>
      </c>
      <c r="G18" s="20" t="s">
        <v>129</v>
      </c>
      <c r="H18" s="20" t="s">
        <v>166</v>
      </c>
    </row>
    <row r="19" spans="1:8" ht="16.5" x14ac:dyDescent="0.2">
      <c r="A19" s="20">
        <v>16</v>
      </c>
      <c r="B19" s="20">
        <v>55</v>
      </c>
      <c r="C19" s="20" t="s">
        <v>154</v>
      </c>
      <c r="D19" s="20"/>
      <c r="E19" s="20"/>
      <c r="F19" s="20" t="s">
        <v>130</v>
      </c>
      <c r="G19" s="20" t="s">
        <v>131</v>
      </c>
      <c r="H19" s="20" t="s">
        <v>166</v>
      </c>
    </row>
    <row r="20" spans="1:8" ht="16.5" x14ac:dyDescent="0.2">
      <c r="A20" s="20">
        <v>17</v>
      </c>
      <c r="B20" s="20">
        <v>55</v>
      </c>
      <c r="C20" s="20" t="s">
        <v>132</v>
      </c>
      <c r="D20" s="20"/>
      <c r="E20" s="20"/>
      <c r="F20" s="20" t="s">
        <v>133</v>
      </c>
      <c r="G20" s="20" t="s">
        <v>131</v>
      </c>
      <c r="H20" s="20" t="s">
        <v>169</v>
      </c>
    </row>
    <row r="21" spans="1:8" ht="16.5" x14ac:dyDescent="0.2">
      <c r="A21" s="20">
        <v>18</v>
      </c>
      <c r="B21" s="20">
        <v>55</v>
      </c>
      <c r="C21" s="20" t="s">
        <v>155</v>
      </c>
      <c r="D21" s="20"/>
      <c r="E21" s="20"/>
      <c r="F21" s="20" t="s">
        <v>134</v>
      </c>
      <c r="G21" s="20" t="s">
        <v>131</v>
      </c>
      <c r="H21" s="20" t="s">
        <v>167</v>
      </c>
    </row>
    <row r="22" spans="1:8" ht="16.5" x14ac:dyDescent="0.2">
      <c r="A22" s="20">
        <v>19</v>
      </c>
      <c r="B22" s="20">
        <v>60</v>
      </c>
      <c r="C22" s="20" t="s">
        <v>136</v>
      </c>
      <c r="D22" s="20"/>
      <c r="E22" s="20"/>
      <c r="F22" s="20" t="s">
        <v>135</v>
      </c>
      <c r="G22" s="20" t="s">
        <v>127</v>
      </c>
      <c r="H22" s="20" t="s">
        <v>167</v>
      </c>
    </row>
    <row r="23" spans="1:8" ht="16.5" x14ac:dyDescent="0.2">
      <c r="A23" s="20">
        <v>20</v>
      </c>
      <c r="B23" s="20">
        <v>60</v>
      </c>
      <c r="C23" s="20" t="s">
        <v>136</v>
      </c>
      <c r="D23" s="20"/>
      <c r="E23" s="20"/>
      <c r="F23" s="20" t="s">
        <v>137</v>
      </c>
      <c r="G23" s="20" t="s">
        <v>129</v>
      </c>
      <c r="H23" s="20" t="s">
        <v>167</v>
      </c>
    </row>
    <row r="24" spans="1:8" ht="16.5" x14ac:dyDescent="0.2">
      <c r="A24" s="20">
        <v>21</v>
      </c>
      <c r="B24" s="20">
        <v>60</v>
      </c>
      <c r="C24" s="20" t="s">
        <v>156</v>
      </c>
      <c r="D24" s="20"/>
      <c r="E24" s="20"/>
      <c r="F24" s="20" t="s">
        <v>138</v>
      </c>
      <c r="G24" s="20" t="s">
        <v>139</v>
      </c>
      <c r="H24" s="20" t="s">
        <v>167</v>
      </c>
    </row>
    <row r="25" spans="1:8" ht="16.5" x14ac:dyDescent="0.2">
      <c r="A25" s="20">
        <v>22</v>
      </c>
      <c r="B25" s="20">
        <v>70</v>
      </c>
      <c r="C25" s="20" t="s">
        <v>140</v>
      </c>
      <c r="D25" s="20"/>
      <c r="E25" s="20"/>
      <c r="F25" s="20" t="s">
        <v>141</v>
      </c>
      <c r="G25" s="20" t="s">
        <v>142</v>
      </c>
      <c r="H25" s="20" t="s">
        <v>167</v>
      </c>
    </row>
    <row r="26" spans="1:8" ht="16.5" x14ac:dyDescent="0.2">
      <c r="A26" s="20">
        <v>23</v>
      </c>
      <c r="B26" s="20">
        <v>70</v>
      </c>
      <c r="C26" s="20" t="s">
        <v>144</v>
      </c>
      <c r="D26" s="20"/>
      <c r="E26" s="20"/>
      <c r="F26" s="20" t="s">
        <v>143</v>
      </c>
      <c r="G26" s="20" t="s">
        <v>142</v>
      </c>
      <c r="H26" s="20" t="s">
        <v>167</v>
      </c>
    </row>
    <row r="27" spans="1:8" ht="16.5" x14ac:dyDescent="0.2">
      <c r="A27" s="20">
        <v>24</v>
      </c>
      <c r="B27" s="20">
        <v>70</v>
      </c>
      <c r="C27" s="20" t="s">
        <v>144</v>
      </c>
      <c r="D27" s="20"/>
      <c r="E27" s="20"/>
      <c r="F27" s="20" t="s">
        <v>145</v>
      </c>
      <c r="G27" s="20" t="s">
        <v>142</v>
      </c>
      <c r="H27" s="20" t="s">
        <v>167</v>
      </c>
    </row>
    <row r="28" spans="1:8" ht="16.5" x14ac:dyDescent="0.2">
      <c r="A28" s="20">
        <v>25</v>
      </c>
      <c r="B28" s="20">
        <v>80</v>
      </c>
      <c r="C28" s="20" t="s">
        <v>146</v>
      </c>
      <c r="D28" s="20"/>
      <c r="E28" s="20"/>
      <c r="F28" s="20" t="s">
        <v>147</v>
      </c>
      <c r="G28" s="20" t="s">
        <v>139</v>
      </c>
      <c r="H28" s="20" t="s">
        <v>167</v>
      </c>
    </row>
    <row r="29" spans="1:8" ht="16.5" x14ac:dyDescent="0.2">
      <c r="A29" s="20">
        <v>26</v>
      </c>
      <c r="B29" s="20">
        <v>80</v>
      </c>
      <c r="C29" s="20" t="s">
        <v>146</v>
      </c>
      <c r="D29" s="20"/>
      <c r="E29" s="20"/>
      <c r="F29" s="20" t="s">
        <v>148</v>
      </c>
      <c r="G29" s="20" t="s">
        <v>149</v>
      </c>
      <c r="H29" s="20" t="s">
        <v>167</v>
      </c>
    </row>
    <row r="30" spans="1:8" ht="16.5" x14ac:dyDescent="0.2">
      <c r="A30" s="20">
        <v>27</v>
      </c>
      <c r="B30" s="20">
        <v>80</v>
      </c>
      <c r="C30" s="20" t="s">
        <v>146</v>
      </c>
      <c r="D30" s="20"/>
      <c r="E30" s="20"/>
      <c r="F30" s="20" t="s">
        <v>150</v>
      </c>
      <c r="G30" s="20" t="s">
        <v>149</v>
      </c>
      <c r="H30" s="20" t="s">
        <v>167</v>
      </c>
    </row>
    <row r="31" spans="1:8" ht="16.5" x14ac:dyDescent="0.2">
      <c r="A31" s="20">
        <v>28</v>
      </c>
      <c r="B31" s="20">
        <v>80</v>
      </c>
      <c r="C31" s="20" t="s">
        <v>146</v>
      </c>
      <c r="D31" s="20"/>
      <c r="E31" s="20"/>
      <c r="F31" s="20" t="s">
        <v>151</v>
      </c>
      <c r="G31" s="20" t="s">
        <v>149</v>
      </c>
      <c r="H31" s="20" t="s">
        <v>167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9"/>
  <sheetViews>
    <sheetView workbookViewId="0">
      <selection activeCell="I10" sqref="I10"/>
    </sheetView>
  </sheetViews>
  <sheetFormatPr defaultRowHeight="14.25" x14ac:dyDescent="0.2"/>
  <cols>
    <col min="2" max="2" width="25.625" customWidth="1"/>
    <col min="3" max="3" width="10.375" customWidth="1"/>
    <col min="4" max="4" width="12.5" customWidth="1"/>
  </cols>
  <sheetData>
    <row r="2" spans="1:4" x14ac:dyDescent="0.2">
      <c r="C2">
        <f>SUM(C4:C19)</f>
        <v>20</v>
      </c>
      <c r="D2">
        <v>3000</v>
      </c>
    </row>
    <row r="3" spans="1:4" ht="17.25" x14ac:dyDescent="0.2">
      <c r="A3" s="12" t="s">
        <v>40</v>
      </c>
      <c r="B3" s="12" t="s">
        <v>91</v>
      </c>
      <c r="C3" s="12" t="s">
        <v>92</v>
      </c>
      <c r="D3" s="12" t="s">
        <v>90</v>
      </c>
    </row>
    <row r="4" spans="1:4" ht="16.5" x14ac:dyDescent="0.2">
      <c r="A4" s="20">
        <v>1</v>
      </c>
      <c r="B4" s="20" t="s">
        <v>75</v>
      </c>
      <c r="C4" s="20">
        <v>1</v>
      </c>
      <c r="D4" s="20">
        <f>D$2/C$2*C4</f>
        <v>150</v>
      </c>
    </row>
    <row r="5" spans="1:4" ht="16.5" x14ac:dyDescent="0.2">
      <c r="A5" s="20">
        <v>2</v>
      </c>
      <c r="B5" s="20" t="s">
        <v>76</v>
      </c>
      <c r="C5" s="20">
        <v>1</v>
      </c>
      <c r="D5" s="20">
        <f t="shared" ref="D5:D19" si="0">D$2/C$2*C5</f>
        <v>150</v>
      </c>
    </row>
    <row r="6" spans="1:4" ht="16.5" x14ac:dyDescent="0.2">
      <c r="A6" s="20">
        <v>3</v>
      </c>
      <c r="B6" s="20" t="s">
        <v>77</v>
      </c>
      <c r="C6" s="20">
        <v>1</v>
      </c>
      <c r="D6" s="20">
        <f t="shared" si="0"/>
        <v>150</v>
      </c>
    </row>
    <row r="7" spans="1:4" ht="16.5" x14ac:dyDescent="0.2">
      <c r="A7" s="20">
        <v>4</v>
      </c>
      <c r="B7" s="20" t="s">
        <v>78</v>
      </c>
      <c r="C7" s="20">
        <v>1</v>
      </c>
      <c r="D7" s="20">
        <f t="shared" si="0"/>
        <v>150</v>
      </c>
    </row>
    <row r="8" spans="1:4" ht="16.5" x14ac:dyDescent="0.2">
      <c r="A8" s="20">
        <v>5</v>
      </c>
      <c r="B8" s="20" t="s">
        <v>79</v>
      </c>
      <c r="C8" s="20">
        <v>1</v>
      </c>
      <c r="D8" s="20">
        <f t="shared" si="0"/>
        <v>150</v>
      </c>
    </row>
    <row r="9" spans="1:4" ht="16.5" x14ac:dyDescent="0.2">
      <c r="A9" s="20">
        <v>6</v>
      </c>
      <c r="B9" s="20" t="s">
        <v>80</v>
      </c>
      <c r="C9" s="20">
        <v>1</v>
      </c>
      <c r="D9" s="20">
        <f t="shared" si="0"/>
        <v>150</v>
      </c>
    </row>
    <row r="10" spans="1:4" ht="16.5" x14ac:dyDescent="0.2">
      <c r="A10" s="20">
        <v>7</v>
      </c>
      <c r="B10" s="20" t="s">
        <v>81</v>
      </c>
      <c r="C10" s="20">
        <v>1</v>
      </c>
      <c r="D10" s="20">
        <f t="shared" si="0"/>
        <v>150</v>
      </c>
    </row>
    <row r="11" spans="1:4" ht="16.5" x14ac:dyDescent="0.2">
      <c r="A11" s="20">
        <v>8</v>
      </c>
      <c r="B11" s="20" t="s">
        <v>82</v>
      </c>
      <c r="C11" s="20">
        <v>1</v>
      </c>
      <c r="D11" s="20">
        <f t="shared" si="0"/>
        <v>150</v>
      </c>
    </row>
    <row r="12" spans="1:4" ht="16.5" x14ac:dyDescent="0.2">
      <c r="A12" s="20">
        <v>9</v>
      </c>
      <c r="B12" s="20" t="s">
        <v>83</v>
      </c>
      <c r="C12" s="20">
        <v>1</v>
      </c>
      <c r="D12" s="20">
        <f t="shared" si="0"/>
        <v>150</v>
      </c>
    </row>
    <row r="13" spans="1:4" ht="16.5" x14ac:dyDescent="0.2">
      <c r="A13" s="20">
        <v>10</v>
      </c>
      <c r="B13" s="20" t="s">
        <v>84</v>
      </c>
      <c r="C13" s="20">
        <v>1</v>
      </c>
      <c r="D13" s="20">
        <f t="shared" si="0"/>
        <v>150</v>
      </c>
    </row>
    <row r="14" spans="1:4" ht="16.5" x14ac:dyDescent="0.2">
      <c r="A14" s="20">
        <v>11</v>
      </c>
      <c r="B14" s="20" t="s">
        <v>85</v>
      </c>
      <c r="C14" s="20">
        <v>1</v>
      </c>
      <c r="D14" s="20">
        <f t="shared" si="0"/>
        <v>150</v>
      </c>
    </row>
    <row r="15" spans="1:4" ht="16.5" x14ac:dyDescent="0.2">
      <c r="A15" s="20">
        <v>12</v>
      </c>
      <c r="B15" s="20" t="s">
        <v>86</v>
      </c>
      <c r="C15" s="20">
        <v>2</v>
      </c>
      <c r="D15" s="20">
        <f t="shared" si="0"/>
        <v>300</v>
      </c>
    </row>
    <row r="16" spans="1:4" ht="16.5" x14ac:dyDescent="0.2">
      <c r="A16" s="20">
        <v>13</v>
      </c>
      <c r="B16" s="20" t="s">
        <v>87</v>
      </c>
      <c r="C16" s="20">
        <v>1</v>
      </c>
      <c r="D16" s="20">
        <f t="shared" si="0"/>
        <v>150</v>
      </c>
    </row>
    <row r="17" spans="1:4" ht="16.5" x14ac:dyDescent="0.2">
      <c r="A17" s="20">
        <v>14</v>
      </c>
      <c r="B17" s="20" t="s">
        <v>88</v>
      </c>
      <c r="C17" s="20">
        <v>3</v>
      </c>
      <c r="D17" s="20">
        <f t="shared" si="0"/>
        <v>450</v>
      </c>
    </row>
    <row r="18" spans="1:4" ht="16.5" x14ac:dyDescent="0.2">
      <c r="A18" s="20">
        <v>15</v>
      </c>
      <c r="B18" s="20" t="s">
        <v>50</v>
      </c>
      <c r="C18" s="20">
        <v>1</v>
      </c>
      <c r="D18" s="20">
        <f t="shared" si="0"/>
        <v>150</v>
      </c>
    </row>
    <row r="19" spans="1:4" ht="16.5" x14ac:dyDescent="0.2">
      <c r="A19" s="20">
        <v>16</v>
      </c>
      <c r="B19" s="20" t="s">
        <v>89</v>
      </c>
      <c r="C19" s="20">
        <v>2</v>
      </c>
      <c r="D19" s="20">
        <f t="shared" si="0"/>
        <v>300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169"/>
  <sheetViews>
    <sheetView workbookViewId="0">
      <selection activeCell="R4" sqref="R4"/>
    </sheetView>
  </sheetViews>
  <sheetFormatPr defaultRowHeight="14.25" x14ac:dyDescent="0.2"/>
  <cols>
    <col min="1" max="3" width="10.625" customWidth="1"/>
    <col min="9" max="9" width="11" customWidth="1"/>
    <col min="10" max="10" width="9.5" customWidth="1"/>
    <col min="11" max="11" width="10" customWidth="1"/>
    <col min="14" max="14" width="12.875" customWidth="1"/>
    <col min="15" max="15" width="11.125" customWidth="1"/>
  </cols>
  <sheetData>
    <row r="2" spans="1:19" ht="20.25" x14ac:dyDescent="0.2">
      <c r="A2" s="45" t="s">
        <v>95</v>
      </c>
      <c r="B2" s="45"/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</row>
    <row r="3" spans="1:19" x14ac:dyDescent="0.2">
      <c r="M3">
        <f>SUM(M5:M13)</f>
        <v>21.5</v>
      </c>
    </row>
    <row r="4" spans="1:19" ht="17.25" x14ac:dyDescent="0.2">
      <c r="A4" s="12" t="s">
        <v>45</v>
      </c>
      <c r="B4" s="12" t="s">
        <v>46</v>
      </c>
      <c r="M4" s="12" t="s">
        <v>59</v>
      </c>
      <c r="N4" s="12" t="s">
        <v>57</v>
      </c>
      <c r="O4" s="12" t="s">
        <v>58</v>
      </c>
      <c r="S4" s="17"/>
    </row>
    <row r="5" spans="1:19" ht="16.5" customHeight="1" x14ac:dyDescent="0.2">
      <c r="A5" s="20">
        <v>1</v>
      </c>
      <c r="B5" s="20">
        <v>50</v>
      </c>
      <c r="D5" s="46" t="s">
        <v>51</v>
      </c>
      <c r="E5" s="46"/>
      <c r="F5" s="46"/>
      <c r="G5" s="46"/>
      <c r="I5" s="15" t="s">
        <v>52</v>
      </c>
      <c r="J5" s="16">
        <f>SUM(章节关卡!D5:D11)</f>
        <v>350</v>
      </c>
      <c r="M5" s="20">
        <v>1</v>
      </c>
      <c r="N5" s="23">
        <f>M5/M$3</f>
        <v>4.6511627906976744E-2</v>
      </c>
      <c r="O5" s="16">
        <f>INT($J$8*N5/5)*5</f>
        <v>50</v>
      </c>
      <c r="S5" s="17"/>
    </row>
    <row r="6" spans="1:19" ht="16.5" x14ac:dyDescent="0.2">
      <c r="A6" s="20">
        <v>2</v>
      </c>
      <c r="B6" s="20">
        <v>60</v>
      </c>
      <c r="D6" s="46"/>
      <c r="E6" s="46"/>
      <c r="F6" s="46"/>
      <c r="G6" s="46"/>
      <c r="I6" s="15" t="s">
        <v>53</v>
      </c>
      <c r="J6" s="20">
        <v>60</v>
      </c>
      <c r="K6" s="16">
        <f>挂机关卡!F6*J6</f>
        <v>300</v>
      </c>
      <c r="M6" s="20">
        <v>1.25</v>
      </c>
      <c r="N6" s="23">
        <f t="shared" ref="N6:N13" si="0">M6/M$3</f>
        <v>5.8139534883720929E-2</v>
      </c>
      <c r="O6" s="16">
        <f t="shared" ref="O6:O13" si="1">INT($J$8*N6/5)*5</f>
        <v>60</v>
      </c>
      <c r="S6" s="17"/>
    </row>
    <row r="7" spans="1:19" ht="16.5" x14ac:dyDescent="0.2">
      <c r="A7" s="20">
        <v>3</v>
      </c>
      <c r="B7" s="20">
        <v>75</v>
      </c>
      <c r="D7" s="46"/>
      <c r="E7" s="46"/>
      <c r="F7" s="46"/>
      <c r="G7" s="46"/>
      <c r="I7" s="15" t="s">
        <v>56</v>
      </c>
      <c r="J7" s="22">
        <v>0.4</v>
      </c>
      <c r="K7" s="16">
        <f>J8*J7</f>
        <v>433.33333333333343</v>
      </c>
      <c r="M7" s="20">
        <v>1.5</v>
      </c>
      <c r="N7" s="23">
        <f t="shared" si="0"/>
        <v>6.9767441860465115E-2</v>
      </c>
      <c r="O7" s="16">
        <f t="shared" si="1"/>
        <v>75</v>
      </c>
      <c r="S7" s="17"/>
    </row>
    <row r="8" spans="1:19" ht="16.5" x14ac:dyDescent="0.2">
      <c r="A8" s="20">
        <v>4</v>
      </c>
      <c r="B8" s="20">
        <v>85</v>
      </c>
      <c r="D8" s="46"/>
      <c r="E8" s="46"/>
      <c r="F8" s="46"/>
      <c r="G8" s="46"/>
      <c r="I8" s="15" t="s">
        <v>54</v>
      </c>
      <c r="J8" s="16">
        <f>(J5+K6)/(1-J7)</f>
        <v>1083.3333333333335</v>
      </c>
      <c r="M8" s="20">
        <v>1.75</v>
      </c>
      <c r="N8" s="23">
        <f t="shared" si="0"/>
        <v>8.1395348837209308E-2</v>
      </c>
      <c r="O8" s="16">
        <f t="shared" si="1"/>
        <v>85</v>
      </c>
      <c r="S8" s="17"/>
    </row>
    <row r="9" spans="1:19" ht="16.5" x14ac:dyDescent="0.2">
      <c r="A9" s="20">
        <v>5</v>
      </c>
      <c r="B9" s="20">
        <v>100</v>
      </c>
      <c r="D9" s="46"/>
      <c r="E9" s="46"/>
      <c r="F9" s="46"/>
      <c r="G9" s="46"/>
      <c r="M9" s="20">
        <v>2</v>
      </c>
      <c r="N9" s="23">
        <f t="shared" si="0"/>
        <v>9.3023255813953487E-2</v>
      </c>
      <c r="O9" s="16">
        <f t="shared" si="1"/>
        <v>100</v>
      </c>
      <c r="S9" s="17"/>
    </row>
    <row r="10" spans="1:19" ht="16.5" x14ac:dyDescent="0.2">
      <c r="A10" s="20">
        <v>6</v>
      </c>
      <c r="B10" s="20">
        <v>125</v>
      </c>
      <c r="D10" s="46"/>
      <c r="E10" s="46"/>
      <c r="F10" s="46"/>
      <c r="G10" s="46"/>
      <c r="M10" s="20">
        <v>2.5</v>
      </c>
      <c r="N10" s="23">
        <f t="shared" si="0"/>
        <v>0.11627906976744186</v>
      </c>
      <c r="O10" s="16">
        <f t="shared" si="1"/>
        <v>125</v>
      </c>
      <c r="S10" s="17"/>
    </row>
    <row r="11" spans="1:19" ht="16.5" x14ac:dyDescent="0.2">
      <c r="A11" s="20">
        <v>7</v>
      </c>
      <c r="B11" s="20">
        <v>150</v>
      </c>
      <c r="D11" s="46"/>
      <c r="E11" s="46"/>
      <c r="F11" s="46"/>
      <c r="G11" s="46"/>
      <c r="M11" s="20">
        <v>3</v>
      </c>
      <c r="N11" s="23">
        <f t="shared" si="0"/>
        <v>0.13953488372093023</v>
      </c>
      <c r="O11" s="16">
        <f t="shared" si="1"/>
        <v>150</v>
      </c>
      <c r="S11" s="17"/>
    </row>
    <row r="12" spans="1:19" ht="16.5" x14ac:dyDescent="0.2">
      <c r="A12" s="20">
        <v>8</v>
      </c>
      <c r="B12" s="20">
        <v>175</v>
      </c>
      <c r="D12" s="46"/>
      <c r="E12" s="46"/>
      <c r="F12" s="46"/>
      <c r="G12" s="46"/>
      <c r="M12" s="20">
        <v>3.5</v>
      </c>
      <c r="N12" s="23">
        <f t="shared" si="0"/>
        <v>0.16279069767441862</v>
      </c>
      <c r="O12" s="16">
        <f t="shared" si="1"/>
        <v>175</v>
      </c>
      <c r="S12" s="17"/>
    </row>
    <row r="13" spans="1:19" ht="16.5" x14ac:dyDescent="0.2">
      <c r="A13" s="20">
        <v>9</v>
      </c>
      <c r="B13" s="20">
        <v>250</v>
      </c>
      <c r="D13" s="46"/>
      <c r="E13" s="46"/>
      <c r="F13" s="46"/>
      <c r="G13" s="46"/>
      <c r="M13" s="20">
        <v>5</v>
      </c>
      <c r="N13" s="23">
        <f t="shared" si="0"/>
        <v>0.23255813953488372</v>
      </c>
      <c r="O13" s="16">
        <f t="shared" si="1"/>
        <v>250</v>
      </c>
      <c r="S13" s="17"/>
    </row>
    <row r="14" spans="1:19" x14ac:dyDescent="0.2">
      <c r="A14" s="17"/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</row>
    <row r="15" spans="1:19" x14ac:dyDescent="0.2">
      <c r="A15" s="17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>
        <f>SUM(M17:M26)</f>
        <v>14.6</v>
      </c>
      <c r="N15" s="17"/>
      <c r="O15" s="17"/>
    </row>
    <row r="16" spans="1:19" ht="17.25" x14ac:dyDescent="0.2">
      <c r="A16" s="17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2" t="s">
        <v>59</v>
      </c>
      <c r="N16" s="12" t="s">
        <v>57</v>
      </c>
      <c r="O16" s="12" t="s">
        <v>58</v>
      </c>
    </row>
    <row r="17" spans="1:15" ht="16.5" x14ac:dyDescent="0.2">
      <c r="A17" s="20">
        <v>10</v>
      </c>
      <c r="B17" s="20">
        <v>195</v>
      </c>
      <c r="D17" s="47" t="s">
        <v>60</v>
      </c>
      <c r="E17" s="48"/>
      <c r="F17" s="48"/>
      <c r="G17" s="49"/>
      <c r="I17" s="15" t="s">
        <v>62</v>
      </c>
      <c r="J17" s="16">
        <f>SUM(章节关卡!D12:D20)</f>
        <v>675</v>
      </c>
      <c r="M17" s="20">
        <v>1</v>
      </c>
      <c r="N17" s="24">
        <f>M17/$M$15</f>
        <v>6.8493150684931503E-2</v>
      </c>
      <c r="O17" s="20">
        <f>INT($J$22*N17/5)*5</f>
        <v>250</v>
      </c>
    </row>
    <row r="18" spans="1:15" ht="16.5" x14ac:dyDescent="0.2">
      <c r="A18" s="20">
        <v>11</v>
      </c>
      <c r="B18" s="20">
        <v>245</v>
      </c>
      <c r="D18" s="50"/>
      <c r="E18" s="51"/>
      <c r="F18" s="51"/>
      <c r="G18" s="52"/>
      <c r="I18" s="15" t="s">
        <v>61</v>
      </c>
      <c r="J18" s="16">
        <f>SUM(章节关卡!J5:J10)</f>
        <v>600</v>
      </c>
      <c r="M18" s="20">
        <v>1.1000000000000001</v>
      </c>
      <c r="N18" s="24">
        <f t="shared" ref="N18:N26" si="2">M18/$M$15</f>
        <v>7.5342465753424667E-2</v>
      </c>
      <c r="O18" s="20">
        <f t="shared" ref="O18:O26" si="3">INT($J$22*N18/5)*5</f>
        <v>275</v>
      </c>
    </row>
    <row r="19" spans="1:15" ht="16.5" x14ac:dyDescent="0.2">
      <c r="A19" s="20">
        <v>12</v>
      </c>
      <c r="B19" s="20">
        <v>295</v>
      </c>
      <c r="D19" s="50"/>
      <c r="E19" s="51"/>
      <c r="F19" s="51"/>
      <c r="G19" s="52"/>
      <c r="I19" s="15" t="s">
        <v>63</v>
      </c>
      <c r="J19" s="16">
        <f>SUM(芦花古楼!B5:B8)</f>
        <v>700</v>
      </c>
      <c r="M19" s="20">
        <v>1.2</v>
      </c>
      <c r="N19" s="24">
        <f t="shared" si="2"/>
        <v>8.2191780821917804E-2</v>
      </c>
      <c r="O19" s="20">
        <f t="shared" si="3"/>
        <v>300</v>
      </c>
    </row>
    <row r="20" spans="1:15" ht="16.5" x14ac:dyDescent="0.2">
      <c r="A20" s="20">
        <v>13</v>
      </c>
      <c r="B20" s="20">
        <v>345</v>
      </c>
      <c r="D20" s="50"/>
      <c r="E20" s="51"/>
      <c r="F20" s="51"/>
      <c r="G20" s="52"/>
      <c r="I20" s="15" t="s">
        <v>64</v>
      </c>
      <c r="J20" s="20">
        <v>120</v>
      </c>
      <c r="K20" s="16">
        <f>挂机关卡!F14*J20</f>
        <v>600</v>
      </c>
      <c r="M20" s="20">
        <v>1.3</v>
      </c>
      <c r="N20" s="24">
        <f t="shared" si="2"/>
        <v>8.9041095890410968E-2</v>
      </c>
      <c r="O20" s="20">
        <f t="shared" si="3"/>
        <v>325</v>
      </c>
    </row>
    <row r="21" spans="1:15" ht="16.5" x14ac:dyDescent="0.2">
      <c r="A21" s="20">
        <v>14</v>
      </c>
      <c r="B21" s="20">
        <v>390</v>
      </c>
      <c r="D21" s="50"/>
      <c r="E21" s="51"/>
      <c r="F21" s="51"/>
      <c r="G21" s="52"/>
      <c r="I21" s="15" t="s">
        <v>56</v>
      </c>
      <c r="J21" s="22">
        <v>0.3</v>
      </c>
      <c r="K21" s="16">
        <f>J22*J21</f>
        <v>1103.5714285714287</v>
      </c>
      <c r="M21" s="20">
        <v>1.4</v>
      </c>
      <c r="N21" s="24">
        <f t="shared" si="2"/>
        <v>9.5890410958904104E-2</v>
      </c>
      <c r="O21" s="20">
        <f t="shared" si="3"/>
        <v>350</v>
      </c>
    </row>
    <row r="22" spans="1:15" ht="16.5" x14ac:dyDescent="0.2">
      <c r="A22" s="20">
        <v>15</v>
      </c>
      <c r="B22" s="20">
        <v>440</v>
      </c>
      <c r="D22" s="50"/>
      <c r="E22" s="51"/>
      <c r="F22" s="51"/>
      <c r="G22" s="52"/>
      <c r="I22" s="15" t="s">
        <v>54</v>
      </c>
      <c r="J22" s="16">
        <f>(J17+J18+J19+K20)/(1-J21)</f>
        <v>3678.5714285714289</v>
      </c>
      <c r="M22" s="20">
        <v>1.5</v>
      </c>
      <c r="N22" s="24">
        <f t="shared" si="2"/>
        <v>0.10273972602739727</v>
      </c>
      <c r="O22" s="20">
        <f t="shared" si="3"/>
        <v>375</v>
      </c>
    </row>
    <row r="23" spans="1:15" ht="16.5" x14ac:dyDescent="0.2">
      <c r="A23" s="20">
        <v>16</v>
      </c>
      <c r="B23" s="20">
        <v>490</v>
      </c>
      <c r="D23" s="50"/>
      <c r="E23" s="51"/>
      <c r="F23" s="51"/>
      <c r="G23" s="52"/>
      <c r="M23" s="20">
        <v>1.6</v>
      </c>
      <c r="N23" s="24">
        <f t="shared" si="2"/>
        <v>0.10958904109589042</v>
      </c>
      <c r="O23" s="20">
        <f t="shared" si="3"/>
        <v>400</v>
      </c>
    </row>
    <row r="24" spans="1:15" ht="16.5" x14ac:dyDescent="0.2">
      <c r="A24" s="20">
        <v>17</v>
      </c>
      <c r="B24" s="20">
        <v>540</v>
      </c>
      <c r="D24" s="50"/>
      <c r="E24" s="51"/>
      <c r="F24" s="51"/>
      <c r="G24" s="52"/>
      <c r="M24" s="20">
        <v>1.7</v>
      </c>
      <c r="N24" s="24">
        <f t="shared" si="2"/>
        <v>0.11643835616438356</v>
      </c>
      <c r="O24" s="20">
        <f t="shared" si="3"/>
        <v>425</v>
      </c>
    </row>
    <row r="25" spans="1:15" ht="16.5" x14ac:dyDescent="0.2">
      <c r="A25" s="20">
        <v>18</v>
      </c>
      <c r="B25" s="20">
        <v>590</v>
      </c>
      <c r="D25" s="50"/>
      <c r="E25" s="51"/>
      <c r="F25" s="51"/>
      <c r="G25" s="52"/>
      <c r="M25" s="20">
        <v>1.8</v>
      </c>
      <c r="N25" s="24">
        <f t="shared" si="2"/>
        <v>0.12328767123287672</v>
      </c>
      <c r="O25" s="20">
        <f t="shared" si="3"/>
        <v>450</v>
      </c>
    </row>
    <row r="26" spans="1:15" ht="16.5" x14ac:dyDescent="0.2">
      <c r="A26" s="20">
        <v>19</v>
      </c>
      <c r="B26" s="20">
        <v>985</v>
      </c>
      <c r="D26" s="53"/>
      <c r="E26" s="54"/>
      <c r="F26" s="54"/>
      <c r="G26" s="55"/>
      <c r="M26" s="20">
        <v>2</v>
      </c>
      <c r="N26" s="24">
        <f t="shared" si="2"/>
        <v>0.13698630136986301</v>
      </c>
      <c r="O26" s="20">
        <f t="shared" si="3"/>
        <v>500</v>
      </c>
    </row>
    <row r="27" spans="1:15" x14ac:dyDescent="0.2">
      <c r="A27" s="17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</row>
    <row r="28" spans="1:15" x14ac:dyDescent="0.2">
      <c r="A28" s="17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>
        <f>SUM(M30:M39)</f>
        <v>14.6</v>
      </c>
      <c r="N28" s="17"/>
      <c r="O28" s="17"/>
    </row>
    <row r="29" spans="1:15" ht="17.25" x14ac:dyDescent="0.2">
      <c r="A29" s="17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2" t="s">
        <v>59</v>
      </c>
      <c r="N29" s="12" t="s">
        <v>57</v>
      </c>
      <c r="O29" s="12" t="s">
        <v>58</v>
      </c>
    </row>
    <row r="30" spans="1:15" ht="17.25" customHeight="1" x14ac:dyDescent="0.2">
      <c r="A30" s="20">
        <v>20</v>
      </c>
      <c r="B30" s="20">
        <v>240</v>
      </c>
      <c r="D30" s="47" t="s">
        <v>93</v>
      </c>
      <c r="E30" s="48"/>
      <c r="F30" s="48"/>
      <c r="G30" s="49"/>
      <c r="I30" s="15" t="s">
        <v>68</v>
      </c>
      <c r="J30" s="16">
        <f>SUM(章节关卡!D21:D27)</f>
        <v>700</v>
      </c>
      <c r="M30" s="20">
        <v>1</v>
      </c>
      <c r="N30" s="24">
        <f>M30/M$28</f>
        <v>6.8493150684931503E-2</v>
      </c>
      <c r="O30" s="20">
        <f>INT($J$35*N30/5)*5</f>
        <v>405</v>
      </c>
    </row>
    <row r="31" spans="1:15" ht="16.5" x14ac:dyDescent="0.2">
      <c r="A31" s="20">
        <v>21</v>
      </c>
      <c r="B31" s="20">
        <v>300</v>
      </c>
      <c r="D31" s="50"/>
      <c r="E31" s="51"/>
      <c r="F31" s="51"/>
      <c r="G31" s="52"/>
      <c r="I31" s="15" t="s">
        <v>69</v>
      </c>
      <c r="J31" s="16">
        <f>SUM(章节关卡!J11:J19)</f>
        <v>1350</v>
      </c>
      <c r="M31" s="20">
        <v>1.1000000000000001</v>
      </c>
      <c r="N31" s="24">
        <f t="shared" ref="N31:N39" si="4">M31/M$28</f>
        <v>7.5342465753424667E-2</v>
      </c>
      <c r="O31" s="20">
        <f t="shared" ref="O31:O39" si="5">INT($J$35*N31/5)*5</f>
        <v>445</v>
      </c>
    </row>
    <row r="32" spans="1:15" ht="16.5" x14ac:dyDescent="0.2">
      <c r="A32" s="20">
        <v>22</v>
      </c>
      <c r="B32" s="20">
        <v>360</v>
      </c>
      <c r="D32" s="50"/>
      <c r="E32" s="51"/>
      <c r="F32" s="51"/>
      <c r="G32" s="52"/>
      <c r="I32" s="15" t="s">
        <v>70</v>
      </c>
      <c r="J32" s="16">
        <f>SUM(芦花古楼!B9:B11)</f>
        <v>1200</v>
      </c>
      <c r="M32" s="20">
        <v>1.2</v>
      </c>
      <c r="N32" s="24">
        <f t="shared" si="4"/>
        <v>8.2191780821917804E-2</v>
      </c>
      <c r="O32" s="20">
        <f t="shared" si="5"/>
        <v>485</v>
      </c>
    </row>
    <row r="33" spans="1:15" ht="16.5" x14ac:dyDescent="0.2">
      <c r="A33" s="20">
        <v>23</v>
      </c>
      <c r="B33" s="20">
        <v>420</v>
      </c>
      <c r="D33" s="50"/>
      <c r="E33" s="51"/>
      <c r="F33" s="51"/>
      <c r="G33" s="52"/>
      <c r="I33" s="15" t="s">
        <v>71</v>
      </c>
      <c r="J33" s="20">
        <v>300</v>
      </c>
      <c r="K33" s="16">
        <f>挂机关卡!F21*J33</f>
        <v>1500</v>
      </c>
      <c r="M33" s="20">
        <v>1.3</v>
      </c>
      <c r="N33" s="24">
        <f t="shared" si="4"/>
        <v>8.9041095890410968E-2</v>
      </c>
      <c r="O33" s="20">
        <f t="shared" si="5"/>
        <v>525</v>
      </c>
    </row>
    <row r="34" spans="1:15" ht="16.5" x14ac:dyDescent="0.2">
      <c r="A34" s="20">
        <v>24</v>
      </c>
      <c r="B34" s="20">
        <v>485</v>
      </c>
      <c r="D34" s="50"/>
      <c r="E34" s="51"/>
      <c r="F34" s="51"/>
      <c r="G34" s="52"/>
      <c r="I34" s="15" t="s">
        <v>56</v>
      </c>
      <c r="J34" s="22">
        <v>0.2</v>
      </c>
      <c r="K34" s="16">
        <f>J35*J34</f>
        <v>1187.5</v>
      </c>
      <c r="M34" s="20">
        <v>1.4</v>
      </c>
      <c r="N34" s="24">
        <f t="shared" si="4"/>
        <v>9.5890410958904104E-2</v>
      </c>
      <c r="O34" s="20">
        <f t="shared" si="5"/>
        <v>565</v>
      </c>
    </row>
    <row r="35" spans="1:15" ht="16.5" x14ac:dyDescent="0.2">
      <c r="A35" s="20">
        <v>25</v>
      </c>
      <c r="B35" s="20">
        <v>545</v>
      </c>
      <c r="D35" s="50"/>
      <c r="E35" s="51"/>
      <c r="F35" s="51"/>
      <c r="G35" s="52"/>
      <c r="I35" s="15" t="s">
        <v>55</v>
      </c>
      <c r="J35" s="16">
        <f>(J30+J31+J32+K33)/(1-J34)</f>
        <v>5937.5</v>
      </c>
      <c r="M35" s="20">
        <v>1.5</v>
      </c>
      <c r="N35" s="24">
        <f t="shared" si="4"/>
        <v>0.10273972602739727</v>
      </c>
      <c r="O35" s="20">
        <f t="shared" si="5"/>
        <v>610</v>
      </c>
    </row>
    <row r="36" spans="1:15" ht="16.5" x14ac:dyDescent="0.2">
      <c r="A36" s="20">
        <v>26</v>
      </c>
      <c r="B36" s="20">
        <v>605</v>
      </c>
      <c r="D36" s="50"/>
      <c r="E36" s="51"/>
      <c r="F36" s="51"/>
      <c r="G36" s="52"/>
      <c r="M36" s="20">
        <v>1.6</v>
      </c>
      <c r="N36" s="24">
        <f t="shared" si="4"/>
        <v>0.10958904109589042</v>
      </c>
      <c r="O36" s="20">
        <f t="shared" si="5"/>
        <v>650</v>
      </c>
    </row>
    <row r="37" spans="1:15" ht="16.5" x14ac:dyDescent="0.2">
      <c r="A37" s="20">
        <v>27</v>
      </c>
      <c r="B37" s="20">
        <v>665</v>
      </c>
      <c r="D37" s="50"/>
      <c r="E37" s="51"/>
      <c r="F37" s="51"/>
      <c r="G37" s="52"/>
      <c r="M37" s="20">
        <v>1.7</v>
      </c>
      <c r="N37" s="24">
        <f t="shared" si="4"/>
        <v>0.11643835616438356</v>
      </c>
      <c r="O37" s="20">
        <f t="shared" si="5"/>
        <v>690</v>
      </c>
    </row>
    <row r="38" spans="1:15" ht="16.5" x14ac:dyDescent="0.2">
      <c r="A38" s="20">
        <v>28</v>
      </c>
      <c r="B38" s="20">
        <v>725</v>
      </c>
      <c r="D38" s="50"/>
      <c r="E38" s="51"/>
      <c r="F38" s="51"/>
      <c r="G38" s="52"/>
      <c r="M38" s="20">
        <v>1.8</v>
      </c>
      <c r="N38" s="24">
        <f t="shared" si="4"/>
        <v>0.12328767123287672</v>
      </c>
      <c r="O38" s="20">
        <f t="shared" si="5"/>
        <v>730</v>
      </c>
    </row>
    <row r="39" spans="1:15" ht="16.5" x14ac:dyDescent="0.2">
      <c r="A39" s="20">
        <v>29</v>
      </c>
      <c r="B39" s="20">
        <v>1210</v>
      </c>
      <c r="D39" s="53"/>
      <c r="E39" s="54"/>
      <c r="F39" s="54"/>
      <c r="G39" s="55"/>
      <c r="M39" s="20">
        <v>2</v>
      </c>
      <c r="N39" s="24">
        <f t="shared" si="4"/>
        <v>0.13698630136986301</v>
      </c>
      <c r="O39" s="20">
        <f t="shared" si="5"/>
        <v>810</v>
      </c>
    </row>
    <row r="40" spans="1:15" x14ac:dyDescent="0.2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</row>
    <row r="41" spans="1:15" x14ac:dyDescent="0.2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>
        <f>SUM(M43:M52)</f>
        <v>19.2</v>
      </c>
      <c r="N41" s="17"/>
      <c r="O41" s="17"/>
    </row>
    <row r="42" spans="1:15" ht="17.25" x14ac:dyDescent="0.2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2" t="s">
        <v>59</v>
      </c>
      <c r="N42" s="12" t="s">
        <v>57</v>
      </c>
      <c r="O42" s="12" t="s">
        <v>58</v>
      </c>
    </row>
    <row r="43" spans="1:15" ht="16.5" x14ac:dyDescent="0.2">
      <c r="A43" s="20">
        <v>30</v>
      </c>
      <c r="B43" s="20">
        <v>705</v>
      </c>
      <c r="D43" s="47" t="s">
        <v>94</v>
      </c>
      <c r="E43" s="48"/>
      <c r="F43" s="48"/>
      <c r="G43" s="49"/>
      <c r="I43" s="15" t="s">
        <v>68</v>
      </c>
      <c r="J43" s="16">
        <f>SUM(章节关卡!D28:D35)</f>
        <v>1000</v>
      </c>
      <c r="M43" s="20">
        <v>1</v>
      </c>
      <c r="N43" s="24">
        <f>M43/M$41</f>
        <v>5.2083333333333336E-2</v>
      </c>
      <c r="O43" s="20">
        <f>INT($J$49*N43/5)*5</f>
        <v>775</v>
      </c>
    </row>
    <row r="44" spans="1:15" ht="16.5" x14ac:dyDescent="0.2">
      <c r="A44" s="20">
        <v>31</v>
      </c>
      <c r="B44" s="20">
        <v>850</v>
      </c>
      <c r="D44" s="50"/>
      <c r="E44" s="51"/>
      <c r="F44" s="51"/>
      <c r="G44" s="52"/>
      <c r="I44" s="15" t="s">
        <v>72</v>
      </c>
      <c r="J44" s="16">
        <f>SUM(芦花古楼!B12:B14)</f>
        <v>2400</v>
      </c>
      <c r="M44" s="20">
        <v>1.2</v>
      </c>
      <c r="N44" s="24">
        <f t="shared" ref="N44:N52" si="6">M44/M$41</f>
        <v>6.25E-2</v>
      </c>
      <c r="O44" s="20">
        <f t="shared" ref="O44:O52" si="7">INT($J$49*N44/5)*5</f>
        <v>930</v>
      </c>
    </row>
    <row r="45" spans="1:15" ht="16.5" x14ac:dyDescent="0.2">
      <c r="A45" s="20">
        <v>32</v>
      </c>
      <c r="B45" s="20">
        <v>990</v>
      </c>
      <c r="D45" s="50"/>
      <c r="E45" s="51"/>
      <c r="F45" s="51"/>
      <c r="G45" s="52"/>
      <c r="I45" s="15" t="s">
        <v>73</v>
      </c>
      <c r="J45" s="16">
        <f>SUM(芦花古楼!J5:J8)</f>
        <v>3450</v>
      </c>
      <c r="M45" s="20">
        <v>1.4</v>
      </c>
      <c r="N45" s="24">
        <f t="shared" si="6"/>
        <v>7.2916666666666671E-2</v>
      </c>
      <c r="O45" s="20">
        <f t="shared" si="7"/>
        <v>1085</v>
      </c>
    </row>
    <row r="46" spans="1:15" ht="16.5" x14ac:dyDescent="0.2">
      <c r="A46" s="20">
        <v>33</v>
      </c>
      <c r="B46" s="20">
        <v>1130</v>
      </c>
      <c r="D46" s="50"/>
      <c r="E46" s="51"/>
      <c r="F46" s="51"/>
      <c r="G46" s="52"/>
      <c r="I46" s="15" t="s">
        <v>74</v>
      </c>
      <c r="J46" s="16">
        <f>SUM(日常任务!D4:D19)</f>
        <v>3000</v>
      </c>
      <c r="M46" s="20">
        <v>1.6</v>
      </c>
      <c r="N46" s="24">
        <f t="shared" si="6"/>
        <v>8.3333333333333343E-2</v>
      </c>
      <c r="O46" s="20">
        <f t="shared" si="7"/>
        <v>1245</v>
      </c>
    </row>
    <row r="47" spans="1:15" ht="16.5" x14ac:dyDescent="0.2">
      <c r="A47" s="20">
        <v>34</v>
      </c>
      <c r="B47" s="20">
        <v>1275</v>
      </c>
      <c r="D47" s="50"/>
      <c r="E47" s="51"/>
      <c r="F47" s="51"/>
      <c r="G47" s="52"/>
      <c r="I47" s="15" t="s">
        <v>71</v>
      </c>
      <c r="J47" s="16">
        <v>720</v>
      </c>
      <c r="K47" s="16">
        <f>挂机关卡!F29*J47</f>
        <v>3600</v>
      </c>
      <c r="M47" s="20">
        <v>1.8</v>
      </c>
      <c r="N47" s="24">
        <f t="shared" si="6"/>
        <v>9.375E-2</v>
      </c>
      <c r="O47" s="20">
        <f t="shared" si="7"/>
        <v>1400</v>
      </c>
    </row>
    <row r="48" spans="1:15" ht="16.5" x14ac:dyDescent="0.2">
      <c r="A48" s="20">
        <v>35</v>
      </c>
      <c r="B48" s="20">
        <v>1415</v>
      </c>
      <c r="D48" s="50"/>
      <c r="E48" s="51"/>
      <c r="F48" s="51"/>
      <c r="G48" s="52"/>
      <c r="I48" s="15" t="s">
        <v>56</v>
      </c>
      <c r="J48" s="22">
        <v>0.1</v>
      </c>
      <c r="K48" s="16">
        <f>J49*J48</f>
        <v>1494.4444444444443</v>
      </c>
      <c r="M48" s="20">
        <v>2</v>
      </c>
      <c r="N48" s="24">
        <f t="shared" si="6"/>
        <v>0.10416666666666667</v>
      </c>
      <c r="O48" s="20">
        <f t="shared" si="7"/>
        <v>1555</v>
      </c>
    </row>
    <row r="49" spans="1:16" ht="16.5" x14ac:dyDescent="0.2">
      <c r="A49" s="20">
        <v>36</v>
      </c>
      <c r="B49" s="20">
        <v>1555</v>
      </c>
      <c r="D49" s="50"/>
      <c r="E49" s="51"/>
      <c r="F49" s="51"/>
      <c r="G49" s="52"/>
      <c r="I49" s="15" t="s">
        <v>55</v>
      </c>
      <c r="J49" s="16">
        <f>(J43+J44+J45+J46+K47)/(1-J48)</f>
        <v>14944.444444444443</v>
      </c>
      <c r="M49" s="20">
        <v>2.2000000000000002</v>
      </c>
      <c r="N49" s="24">
        <f t="shared" si="6"/>
        <v>0.11458333333333334</v>
      </c>
      <c r="O49" s="20">
        <f t="shared" si="7"/>
        <v>1710</v>
      </c>
    </row>
    <row r="50" spans="1:16" ht="16.5" x14ac:dyDescent="0.2">
      <c r="A50" s="20">
        <v>37</v>
      </c>
      <c r="B50" s="20">
        <v>1700</v>
      </c>
      <c r="D50" s="50"/>
      <c r="E50" s="51"/>
      <c r="F50" s="51"/>
      <c r="G50" s="52"/>
      <c r="M50" s="20">
        <v>2.4</v>
      </c>
      <c r="N50" s="24">
        <f t="shared" si="6"/>
        <v>0.125</v>
      </c>
      <c r="O50" s="20">
        <f t="shared" si="7"/>
        <v>1865</v>
      </c>
    </row>
    <row r="51" spans="1:16" ht="16.5" x14ac:dyDescent="0.2">
      <c r="A51" s="20">
        <v>38</v>
      </c>
      <c r="B51" s="20">
        <v>1840</v>
      </c>
      <c r="D51" s="50"/>
      <c r="E51" s="51"/>
      <c r="F51" s="51"/>
      <c r="G51" s="52"/>
      <c r="M51" s="20">
        <v>2.6</v>
      </c>
      <c r="N51" s="24">
        <f t="shared" si="6"/>
        <v>0.13541666666666669</v>
      </c>
      <c r="O51" s="20">
        <f t="shared" si="7"/>
        <v>2020</v>
      </c>
    </row>
    <row r="52" spans="1:16" ht="16.5" x14ac:dyDescent="0.2">
      <c r="A52" s="20">
        <v>39</v>
      </c>
      <c r="B52" s="20">
        <v>2125</v>
      </c>
      <c r="D52" s="53"/>
      <c r="E52" s="54"/>
      <c r="F52" s="54"/>
      <c r="G52" s="55"/>
      <c r="M52" s="20">
        <v>3</v>
      </c>
      <c r="N52" s="24">
        <f t="shared" si="6"/>
        <v>0.15625</v>
      </c>
      <c r="O52" s="20">
        <f t="shared" si="7"/>
        <v>2335</v>
      </c>
    </row>
    <row r="53" spans="1:16" x14ac:dyDescent="0.2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</row>
    <row r="54" spans="1:16" x14ac:dyDescent="0.2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</row>
    <row r="55" spans="1:16" x14ac:dyDescent="0.2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</row>
    <row r="56" spans="1:16" ht="16.5" x14ac:dyDescent="0.2">
      <c r="A56" s="20">
        <v>40</v>
      </c>
      <c r="B56" s="20"/>
      <c r="D56" s="56"/>
      <c r="E56" s="57"/>
      <c r="F56" s="57"/>
      <c r="G56" s="58"/>
      <c r="M56" s="17"/>
      <c r="N56" s="17"/>
      <c r="O56" s="17"/>
    </row>
    <row r="57" spans="1:16" ht="16.5" x14ac:dyDescent="0.2">
      <c r="A57" s="20">
        <v>41</v>
      </c>
      <c r="B57" s="20"/>
      <c r="D57" s="59"/>
      <c r="E57" s="60"/>
      <c r="F57" s="60"/>
      <c r="G57" s="61"/>
    </row>
    <row r="58" spans="1:16" ht="16.5" x14ac:dyDescent="0.2">
      <c r="A58" s="20">
        <v>42</v>
      </c>
      <c r="B58" s="20"/>
      <c r="D58" s="59"/>
      <c r="E58" s="60"/>
      <c r="F58" s="60"/>
      <c r="G58" s="61"/>
    </row>
    <row r="59" spans="1:16" ht="16.5" x14ac:dyDescent="0.2">
      <c r="A59" s="20">
        <v>43</v>
      </c>
      <c r="B59" s="20"/>
      <c r="D59" s="59"/>
      <c r="E59" s="60"/>
      <c r="F59" s="60"/>
      <c r="G59" s="61"/>
    </row>
    <row r="60" spans="1:16" ht="16.5" x14ac:dyDescent="0.2">
      <c r="A60" s="20">
        <v>44</v>
      </c>
      <c r="B60" s="20"/>
      <c r="D60" s="59"/>
      <c r="E60" s="60"/>
      <c r="F60" s="60"/>
      <c r="G60" s="61"/>
    </row>
    <row r="61" spans="1:16" ht="16.5" x14ac:dyDescent="0.2">
      <c r="A61" s="20">
        <v>45</v>
      </c>
      <c r="B61" s="20"/>
      <c r="D61" s="59"/>
      <c r="E61" s="60"/>
      <c r="F61" s="60"/>
      <c r="G61" s="61"/>
    </row>
    <row r="62" spans="1:16" ht="16.5" x14ac:dyDescent="0.2">
      <c r="A62" s="20">
        <v>46</v>
      </c>
      <c r="B62" s="20"/>
      <c r="D62" s="59"/>
      <c r="E62" s="60"/>
      <c r="F62" s="60"/>
      <c r="G62" s="61"/>
    </row>
    <row r="63" spans="1:16" ht="16.5" x14ac:dyDescent="0.2">
      <c r="A63" s="20">
        <v>47</v>
      </c>
      <c r="B63" s="20"/>
      <c r="D63" s="59"/>
      <c r="E63" s="60"/>
      <c r="F63" s="60"/>
      <c r="G63" s="61"/>
    </row>
    <row r="64" spans="1:16" ht="16.5" x14ac:dyDescent="0.2">
      <c r="A64" s="20">
        <v>48</v>
      </c>
      <c r="B64" s="20"/>
      <c r="D64" s="59"/>
      <c r="E64" s="60"/>
      <c r="F64" s="60"/>
      <c r="G64" s="61"/>
    </row>
    <row r="65" spans="1:7" ht="16.5" x14ac:dyDescent="0.2">
      <c r="A65" s="20">
        <v>49</v>
      </c>
      <c r="B65" s="20"/>
      <c r="D65" s="62"/>
      <c r="E65" s="63"/>
      <c r="F65" s="63"/>
      <c r="G65" s="64"/>
    </row>
    <row r="66" spans="1:7" x14ac:dyDescent="0.2">
      <c r="A66" s="17"/>
      <c r="B66" s="17"/>
    </row>
    <row r="67" spans="1:7" x14ac:dyDescent="0.2">
      <c r="A67" s="17"/>
      <c r="B67" s="17"/>
    </row>
    <row r="68" spans="1:7" x14ac:dyDescent="0.2">
      <c r="A68" s="17"/>
      <c r="B68" s="17"/>
    </row>
    <row r="69" spans="1:7" ht="16.5" x14ac:dyDescent="0.2">
      <c r="A69" s="20">
        <v>50</v>
      </c>
      <c r="B69" s="20"/>
    </row>
    <row r="70" spans="1:7" ht="16.5" x14ac:dyDescent="0.2">
      <c r="A70" s="20">
        <v>51</v>
      </c>
      <c r="B70" s="20"/>
    </row>
    <row r="71" spans="1:7" ht="16.5" x14ac:dyDescent="0.2">
      <c r="A71" s="20">
        <v>52</v>
      </c>
      <c r="B71" s="20"/>
    </row>
    <row r="72" spans="1:7" ht="16.5" x14ac:dyDescent="0.2">
      <c r="A72" s="20">
        <v>53</v>
      </c>
      <c r="B72" s="20"/>
    </row>
    <row r="73" spans="1:7" ht="16.5" x14ac:dyDescent="0.2">
      <c r="A73" s="20">
        <v>54</v>
      </c>
      <c r="B73" s="20"/>
    </row>
    <row r="74" spans="1:7" ht="16.5" x14ac:dyDescent="0.2">
      <c r="A74" s="20">
        <v>55</v>
      </c>
      <c r="B74" s="20"/>
    </row>
    <row r="75" spans="1:7" ht="16.5" x14ac:dyDescent="0.2">
      <c r="A75" s="20">
        <v>56</v>
      </c>
      <c r="B75" s="20"/>
    </row>
    <row r="76" spans="1:7" ht="16.5" x14ac:dyDescent="0.2">
      <c r="A76" s="20">
        <v>57</v>
      </c>
      <c r="B76" s="20"/>
    </row>
    <row r="77" spans="1:7" ht="16.5" x14ac:dyDescent="0.2">
      <c r="A77" s="20">
        <v>58</v>
      </c>
      <c r="B77" s="20"/>
    </row>
    <row r="78" spans="1:7" ht="16.5" x14ac:dyDescent="0.2">
      <c r="A78" s="20">
        <v>59</v>
      </c>
      <c r="B78" s="20"/>
    </row>
    <row r="79" spans="1:7" ht="16.5" x14ac:dyDescent="0.2">
      <c r="A79" s="20">
        <v>60</v>
      </c>
      <c r="B79" s="20"/>
    </row>
    <row r="80" spans="1:7" ht="16.5" x14ac:dyDescent="0.2">
      <c r="A80" s="20">
        <v>61</v>
      </c>
      <c r="B80" s="20"/>
    </row>
    <row r="81" spans="1:2" ht="16.5" x14ac:dyDescent="0.2">
      <c r="A81" s="20">
        <v>62</v>
      </c>
      <c r="B81" s="20"/>
    </row>
    <row r="82" spans="1:2" ht="16.5" x14ac:dyDescent="0.2">
      <c r="A82" s="20">
        <v>63</v>
      </c>
      <c r="B82" s="20"/>
    </row>
    <row r="83" spans="1:2" ht="16.5" x14ac:dyDescent="0.2">
      <c r="A83" s="20">
        <v>64</v>
      </c>
      <c r="B83" s="20"/>
    </row>
    <row r="84" spans="1:2" ht="16.5" x14ac:dyDescent="0.2">
      <c r="A84" s="20">
        <v>65</v>
      </c>
      <c r="B84" s="20"/>
    </row>
    <row r="85" spans="1:2" ht="16.5" x14ac:dyDescent="0.2">
      <c r="A85" s="20">
        <v>66</v>
      </c>
      <c r="B85" s="20"/>
    </row>
    <row r="86" spans="1:2" ht="16.5" x14ac:dyDescent="0.2">
      <c r="A86" s="20">
        <v>67</v>
      </c>
      <c r="B86" s="20"/>
    </row>
    <row r="87" spans="1:2" ht="16.5" x14ac:dyDescent="0.2">
      <c r="A87" s="20">
        <v>68</v>
      </c>
      <c r="B87" s="20"/>
    </row>
    <row r="88" spans="1:2" ht="16.5" x14ac:dyDescent="0.2">
      <c r="A88" s="20">
        <v>69</v>
      </c>
      <c r="B88" s="20"/>
    </row>
    <row r="89" spans="1:2" ht="16.5" x14ac:dyDescent="0.2">
      <c r="A89" s="20">
        <v>70</v>
      </c>
      <c r="B89" s="20"/>
    </row>
    <row r="90" spans="1:2" ht="16.5" x14ac:dyDescent="0.2">
      <c r="A90" s="20">
        <v>71</v>
      </c>
      <c r="B90" s="20"/>
    </row>
    <row r="91" spans="1:2" ht="16.5" x14ac:dyDescent="0.2">
      <c r="A91" s="20">
        <v>72</v>
      </c>
      <c r="B91" s="20"/>
    </row>
    <row r="92" spans="1:2" ht="16.5" x14ac:dyDescent="0.2">
      <c r="A92" s="20">
        <v>73</v>
      </c>
      <c r="B92" s="20"/>
    </row>
    <row r="93" spans="1:2" ht="16.5" x14ac:dyDescent="0.2">
      <c r="A93" s="20">
        <v>74</v>
      </c>
      <c r="B93" s="20"/>
    </row>
    <row r="94" spans="1:2" ht="16.5" x14ac:dyDescent="0.2">
      <c r="A94" s="20">
        <v>75</v>
      </c>
      <c r="B94" s="20"/>
    </row>
    <row r="95" spans="1:2" ht="16.5" x14ac:dyDescent="0.2">
      <c r="A95" s="20">
        <v>76</v>
      </c>
      <c r="B95" s="20"/>
    </row>
    <row r="96" spans="1:2" ht="16.5" x14ac:dyDescent="0.2">
      <c r="A96" s="20">
        <v>77</v>
      </c>
      <c r="B96" s="20"/>
    </row>
    <row r="97" spans="1:2" ht="16.5" x14ac:dyDescent="0.2">
      <c r="A97" s="20">
        <v>78</v>
      </c>
      <c r="B97" s="20"/>
    </row>
    <row r="98" spans="1:2" ht="16.5" x14ac:dyDescent="0.2">
      <c r="A98" s="20">
        <v>79</v>
      </c>
      <c r="B98" s="20"/>
    </row>
    <row r="99" spans="1:2" ht="16.5" x14ac:dyDescent="0.2">
      <c r="A99" s="20">
        <v>80</v>
      </c>
      <c r="B99" s="20"/>
    </row>
    <row r="100" spans="1:2" ht="16.5" x14ac:dyDescent="0.2">
      <c r="A100" s="20">
        <v>81</v>
      </c>
      <c r="B100" s="20"/>
    </row>
    <row r="101" spans="1:2" ht="16.5" x14ac:dyDescent="0.2">
      <c r="A101" s="20">
        <v>82</v>
      </c>
      <c r="B101" s="20"/>
    </row>
    <row r="102" spans="1:2" ht="16.5" x14ac:dyDescent="0.2">
      <c r="A102" s="20">
        <v>83</v>
      </c>
      <c r="B102" s="20"/>
    </row>
    <row r="103" spans="1:2" ht="16.5" x14ac:dyDescent="0.2">
      <c r="A103" s="20">
        <v>84</v>
      </c>
      <c r="B103" s="20"/>
    </row>
    <row r="104" spans="1:2" ht="16.5" x14ac:dyDescent="0.2">
      <c r="A104" s="20">
        <v>85</v>
      </c>
      <c r="B104" s="20"/>
    </row>
    <row r="105" spans="1:2" ht="16.5" x14ac:dyDescent="0.2">
      <c r="A105" s="20">
        <v>86</v>
      </c>
      <c r="B105" s="20"/>
    </row>
    <row r="106" spans="1:2" ht="16.5" x14ac:dyDescent="0.2">
      <c r="A106" s="20">
        <v>87</v>
      </c>
      <c r="B106" s="20"/>
    </row>
    <row r="107" spans="1:2" ht="16.5" x14ac:dyDescent="0.2">
      <c r="A107" s="20">
        <v>88</v>
      </c>
      <c r="B107" s="20"/>
    </row>
    <row r="108" spans="1:2" ht="16.5" x14ac:dyDescent="0.2">
      <c r="A108" s="20">
        <v>89</v>
      </c>
      <c r="B108" s="20"/>
    </row>
    <row r="109" spans="1:2" ht="16.5" x14ac:dyDescent="0.2">
      <c r="A109" s="20">
        <v>90</v>
      </c>
      <c r="B109" s="20"/>
    </row>
    <row r="110" spans="1:2" ht="16.5" x14ac:dyDescent="0.2">
      <c r="A110" s="20">
        <v>91</v>
      </c>
      <c r="B110" s="20"/>
    </row>
    <row r="111" spans="1:2" ht="16.5" x14ac:dyDescent="0.2">
      <c r="A111" s="20">
        <v>92</v>
      </c>
      <c r="B111" s="20"/>
    </row>
    <row r="112" spans="1:2" ht="16.5" x14ac:dyDescent="0.2">
      <c r="A112" s="20">
        <v>93</v>
      </c>
      <c r="B112" s="20"/>
    </row>
    <row r="113" spans="1:2" ht="16.5" x14ac:dyDescent="0.2">
      <c r="A113" s="20">
        <v>94</v>
      </c>
      <c r="B113" s="20"/>
    </row>
    <row r="114" spans="1:2" ht="16.5" x14ac:dyDescent="0.2">
      <c r="A114" s="20">
        <v>95</v>
      </c>
      <c r="B114" s="20"/>
    </row>
    <row r="115" spans="1:2" ht="16.5" x14ac:dyDescent="0.2">
      <c r="A115" s="20">
        <v>96</v>
      </c>
      <c r="B115" s="20"/>
    </row>
    <row r="116" spans="1:2" ht="16.5" x14ac:dyDescent="0.2">
      <c r="A116" s="20">
        <v>97</v>
      </c>
      <c r="B116" s="20"/>
    </row>
    <row r="117" spans="1:2" ht="16.5" x14ac:dyDescent="0.2">
      <c r="A117" s="20">
        <v>98</v>
      </c>
      <c r="B117" s="20"/>
    </row>
    <row r="118" spans="1:2" ht="16.5" x14ac:dyDescent="0.2">
      <c r="A118" s="20">
        <v>99</v>
      </c>
      <c r="B118" s="20"/>
    </row>
    <row r="119" spans="1:2" ht="16.5" x14ac:dyDescent="0.2">
      <c r="A119" s="20">
        <v>100</v>
      </c>
      <c r="B119" s="20"/>
    </row>
    <row r="120" spans="1:2" ht="16.5" x14ac:dyDescent="0.2">
      <c r="A120" s="20">
        <v>101</v>
      </c>
      <c r="B120" s="20"/>
    </row>
    <row r="121" spans="1:2" ht="16.5" x14ac:dyDescent="0.2">
      <c r="A121" s="20">
        <v>102</v>
      </c>
      <c r="B121" s="20"/>
    </row>
    <row r="122" spans="1:2" ht="16.5" x14ac:dyDescent="0.2">
      <c r="A122" s="20">
        <v>103</v>
      </c>
      <c r="B122" s="20"/>
    </row>
    <row r="123" spans="1:2" ht="16.5" x14ac:dyDescent="0.2">
      <c r="A123" s="20">
        <v>104</v>
      </c>
      <c r="B123" s="20"/>
    </row>
    <row r="124" spans="1:2" ht="16.5" x14ac:dyDescent="0.2">
      <c r="A124" s="20">
        <v>105</v>
      </c>
      <c r="B124" s="20"/>
    </row>
    <row r="125" spans="1:2" ht="16.5" x14ac:dyDescent="0.2">
      <c r="A125" s="20">
        <v>106</v>
      </c>
      <c r="B125" s="20"/>
    </row>
    <row r="126" spans="1:2" ht="16.5" x14ac:dyDescent="0.2">
      <c r="A126" s="20">
        <v>107</v>
      </c>
      <c r="B126" s="20"/>
    </row>
    <row r="127" spans="1:2" ht="16.5" x14ac:dyDescent="0.2">
      <c r="A127" s="20">
        <v>108</v>
      </c>
      <c r="B127" s="20"/>
    </row>
    <row r="128" spans="1:2" ht="16.5" x14ac:dyDescent="0.2">
      <c r="A128" s="20">
        <v>109</v>
      </c>
      <c r="B128" s="20"/>
    </row>
    <row r="129" spans="1:2" ht="16.5" x14ac:dyDescent="0.2">
      <c r="A129" s="20">
        <v>110</v>
      </c>
      <c r="B129" s="20"/>
    </row>
    <row r="130" spans="1:2" ht="16.5" x14ac:dyDescent="0.2">
      <c r="A130" s="20">
        <v>111</v>
      </c>
      <c r="B130" s="20"/>
    </row>
    <row r="131" spans="1:2" ht="16.5" x14ac:dyDescent="0.2">
      <c r="A131" s="20">
        <v>112</v>
      </c>
      <c r="B131" s="20"/>
    </row>
    <row r="132" spans="1:2" ht="16.5" x14ac:dyDescent="0.2">
      <c r="A132" s="20">
        <v>113</v>
      </c>
      <c r="B132" s="20"/>
    </row>
    <row r="133" spans="1:2" ht="16.5" x14ac:dyDescent="0.2">
      <c r="A133" s="20">
        <v>114</v>
      </c>
      <c r="B133" s="20"/>
    </row>
    <row r="134" spans="1:2" ht="16.5" x14ac:dyDescent="0.2">
      <c r="A134" s="20">
        <v>115</v>
      </c>
      <c r="B134" s="20"/>
    </row>
    <row r="135" spans="1:2" ht="16.5" x14ac:dyDescent="0.2">
      <c r="A135" s="20">
        <v>116</v>
      </c>
      <c r="B135" s="20"/>
    </row>
    <row r="136" spans="1:2" ht="16.5" x14ac:dyDescent="0.2">
      <c r="A136" s="20">
        <v>117</v>
      </c>
      <c r="B136" s="20"/>
    </row>
    <row r="137" spans="1:2" ht="16.5" x14ac:dyDescent="0.2">
      <c r="A137" s="20">
        <v>118</v>
      </c>
      <c r="B137" s="20"/>
    </row>
    <row r="138" spans="1:2" ht="16.5" x14ac:dyDescent="0.2">
      <c r="A138" s="20">
        <v>119</v>
      </c>
      <c r="B138" s="20"/>
    </row>
    <row r="139" spans="1:2" ht="16.5" x14ac:dyDescent="0.2">
      <c r="A139" s="20">
        <v>120</v>
      </c>
      <c r="B139" s="20"/>
    </row>
    <row r="140" spans="1:2" ht="16.5" x14ac:dyDescent="0.2">
      <c r="A140" s="20">
        <v>121</v>
      </c>
      <c r="B140" s="20"/>
    </row>
    <row r="141" spans="1:2" ht="16.5" x14ac:dyDescent="0.2">
      <c r="A141" s="20">
        <v>122</v>
      </c>
      <c r="B141" s="20"/>
    </row>
    <row r="142" spans="1:2" ht="16.5" x14ac:dyDescent="0.2">
      <c r="A142" s="20">
        <v>123</v>
      </c>
      <c r="B142" s="20"/>
    </row>
    <row r="143" spans="1:2" ht="16.5" x14ac:dyDescent="0.2">
      <c r="A143" s="20">
        <v>124</v>
      </c>
      <c r="B143" s="20"/>
    </row>
    <row r="144" spans="1:2" ht="16.5" x14ac:dyDescent="0.2">
      <c r="A144" s="20">
        <v>125</v>
      </c>
      <c r="B144" s="20"/>
    </row>
    <row r="145" spans="1:2" ht="16.5" x14ac:dyDescent="0.2">
      <c r="A145" s="20">
        <v>126</v>
      </c>
      <c r="B145" s="20"/>
    </row>
    <row r="146" spans="1:2" ht="16.5" x14ac:dyDescent="0.2">
      <c r="A146" s="20">
        <v>127</v>
      </c>
      <c r="B146" s="20"/>
    </row>
    <row r="147" spans="1:2" ht="16.5" x14ac:dyDescent="0.2">
      <c r="A147" s="20">
        <v>128</v>
      </c>
      <c r="B147" s="20"/>
    </row>
    <row r="148" spans="1:2" ht="16.5" x14ac:dyDescent="0.2">
      <c r="A148" s="20">
        <v>129</v>
      </c>
      <c r="B148" s="20"/>
    </row>
    <row r="149" spans="1:2" ht="16.5" x14ac:dyDescent="0.2">
      <c r="A149" s="20">
        <v>130</v>
      </c>
      <c r="B149" s="20"/>
    </row>
    <row r="150" spans="1:2" ht="16.5" x14ac:dyDescent="0.2">
      <c r="A150" s="20">
        <v>131</v>
      </c>
      <c r="B150" s="20"/>
    </row>
    <row r="151" spans="1:2" ht="16.5" x14ac:dyDescent="0.2">
      <c r="A151" s="20">
        <v>132</v>
      </c>
      <c r="B151" s="20"/>
    </row>
    <row r="152" spans="1:2" ht="16.5" x14ac:dyDescent="0.2">
      <c r="A152" s="20">
        <v>133</v>
      </c>
      <c r="B152" s="20"/>
    </row>
    <row r="153" spans="1:2" ht="16.5" x14ac:dyDescent="0.2">
      <c r="A153" s="20">
        <v>134</v>
      </c>
      <c r="B153" s="20"/>
    </row>
    <row r="154" spans="1:2" ht="16.5" x14ac:dyDescent="0.2">
      <c r="A154" s="20">
        <v>135</v>
      </c>
      <c r="B154" s="20"/>
    </row>
    <row r="155" spans="1:2" ht="16.5" x14ac:dyDescent="0.2">
      <c r="A155" s="20">
        <v>136</v>
      </c>
      <c r="B155" s="20"/>
    </row>
    <row r="156" spans="1:2" ht="16.5" x14ac:dyDescent="0.2">
      <c r="A156" s="20">
        <v>137</v>
      </c>
      <c r="B156" s="20"/>
    </row>
    <row r="157" spans="1:2" ht="16.5" x14ac:dyDescent="0.2">
      <c r="A157" s="20">
        <v>138</v>
      </c>
      <c r="B157" s="20"/>
    </row>
    <row r="158" spans="1:2" ht="16.5" x14ac:dyDescent="0.2">
      <c r="A158" s="20">
        <v>139</v>
      </c>
      <c r="B158" s="20"/>
    </row>
    <row r="159" spans="1:2" ht="16.5" x14ac:dyDescent="0.2">
      <c r="A159" s="20">
        <v>140</v>
      </c>
      <c r="B159" s="20"/>
    </row>
    <row r="160" spans="1:2" ht="16.5" x14ac:dyDescent="0.2">
      <c r="A160" s="20">
        <v>141</v>
      </c>
      <c r="B160" s="20"/>
    </row>
    <row r="161" spans="1:2" ht="16.5" x14ac:dyDescent="0.2">
      <c r="A161" s="20">
        <v>142</v>
      </c>
      <c r="B161" s="20"/>
    </row>
    <row r="162" spans="1:2" ht="16.5" x14ac:dyDescent="0.2">
      <c r="A162" s="20">
        <v>143</v>
      </c>
      <c r="B162" s="20"/>
    </row>
    <row r="163" spans="1:2" ht="16.5" x14ac:dyDescent="0.2">
      <c r="A163" s="20">
        <v>144</v>
      </c>
      <c r="B163" s="20"/>
    </row>
    <row r="164" spans="1:2" ht="16.5" x14ac:dyDescent="0.2">
      <c r="A164" s="20">
        <v>145</v>
      </c>
      <c r="B164" s="20"/>
    </row>
    <row r="165" spans="1:2" ht="16.5" x14ac:dyDescent="0.2">
      <c r="A165" s="20">
        <v>146</v>
      </c>
      <c r="B165" s="20"/>
    </row>
    <row r="166" spans="1:2" ht="16.5" x14ac:dyDescent="0.2">
      <c r="A166" s="20">
        <v>147</v>
      </c>
      <c r="B166" s="20"/>
    </row>
    <row r="167" spans="1:2" ht="16.5" x14ac:dyDescent="0.2">
      <c r="A167" s="20">
        <v>148</v>
      </c>
      <c r="B167" s="20"/>
    </row>
    <row r="168" spans="1:2" ht="16.5" x14ac:dyDescent="0.2">
      <c r="A168" s="20">
        <v>149</v>
      </c>
      <c r="B168" s="20"/>
    </row>
    <row r="169" spans="1:2" ht="16.5" x14ac:dyDescent="0.2">
      <c r="A169" s="20">
        <v>150</v>
      </c>
      <c r="B169" s="20"/>
    </row>
  </sheetData>
  <mergeCells count="6">
    <mergeCell ref="D56:G65"/>
    <mergeCell ref="A2:O2"/>
    <mergeCell ref="D5:G13"/>
    <mergeCell ref="D17:G26"/>
    <mergeCell ref="D30:G39"/>
    <mergeCell ref="D43:G52"/>
  </mergeCells>
  <phoneticPr fontId="2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文档说明</vt:lpstr>
      <vt:lpstr>价值概述</vt:lpstr>
      <vt:lpstr>节奏总表</vt:lpstr>
      <vt:lpstr>挂机关卡</vt:lpstr>
      <vt:lpstr>章节关卡</vt:lpstr>
      <vt:lpstr>芦花古楼</vt:lpstr>
      <vt:lpstr>个人BOSS</vt:lpstr>
      <vt:lpstr>日常任务</vt:lpstr>
      <vt:lpstr>分段产出计算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2019-04-29T14:00:34Z</dcterms:modified>
</cp:coreProperties>
</file>