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sdx" ContentType="application/vnd.ms-visio.drawing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-120" yWindow="-120" windowWidth="29040" windowHeight="15840" activeTab="2"/>
  </bookViews>
  <sheets>
    <sheet name="文档说明" sheetId="10" r:id="rId1"/>
    <sheet name="价值概述" sheetId="77" r:id="rId2"/>
    <sheet name="目标任务" sheetId="88" r:id="rId3"/>
    <sheet name="游戏节奏概述" sheetId="79" r:id="rId4"/>
    <sheet name="游戏节奏" sheetId="80" r:id="rId5"/>
    <sheet name="产销梳理" sheetId="82" r:id="rId6"/>
    <sheet name="关键兴奋点设计" sheetId="83" r:id="rId7"/>
    <sheet name="主线任务" sheetId="84" r:id="rId8"/>
    <sheet name="各系统关键点" sheetId="85" r:id="rId9"/>
    <sheet name="属性表" sheetId="38" state="hidden" r:id="rId10"/>
    <sheet name="军阶数值" sheetId="42" state="hidden" r:id="rId11"/>
    <sheet name="突破数值备份" sheetId="49" state="hidden" r:id="rId12"/>
    <sheet name="关卡思路" sheetId="36" state="hidden" r:id="rId1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3" i="88" l="1"/>
  <c r="M34" i="88"/>
  <c r="M35" i="88"/>
  <c r="M36" i="88"/>
  <c r="M37" i="88"/>
  <c r="M38" i="88"/>
  <c r="M39" i="88"/>
  <c r="M40" i="88"/>
  <c r="M41" i="88"/>
  <c r="M42" i="88"/>
  <c r="M43" i="88"/>
  <c r="M44" i="88"/>
  <c r="M45" i="88"/>
  <c r="M46" i="88"/>
  <c r="M47" i="88"/>
  <c r="M48" i="88"/>
  <c r="M49" i="88"/>
  <c r="M50" i="88"/>
  <c r="M51" i="88"/>
  <c r="M52" i="88"/>
  <c r="M53" i="88"/>
  <c r="M54" i="88"/>
  <c r="M55" i="88"/>
  <c r="M56" i="88"/>
  <c r="M57" i="88"/>
  <c r="M58" i="88"/>
  <c r="M59" i="88"/>
  <c r="M60" i="88"/>
  <c r="M61" i="88"/>
  <c r="M62" i="88"/>
  <c r="M63" i="88"/>
  <c r="M64" i="88"/>
  <c r="M65" i="88"/>
  <c r="M66" i="88"/>
  <c r="M67" i="88"/>
  <c r="M68" i="88"/>
  <c r="M69" i="88"/>
  <c r="M70" i="88"/>
  <c r="M71" i="88"/>
  <c r="M72" i="88"/>
  <c r="M73" i="88"/>
  <c r="M74" i="88"/>
  <c r="M75" i="88"/>
  <c r="M76" i="88"/>
  <c r="M77" i="88"/>
  <c r="M78" i="88"/>
  <c r="M79" i="88"/>
  <c r="M80" i="88"/>
  <c r="M81" i="88"/>
  <c r="M82" i="88"/>
  <c r="M83" i="88"/>
  <c r="M84" i="88"/>
  <c r="M85" i="88"/>
  <c r="M86" i="88"/>
  <c r="M87" i="88"/>
  <c r="M88" i="88"/>
  <c r="M89" i="88"/>
  <c r="M90" i="88"/>
  <c r="M91" i="88"/>
  <c r="M92" i="88"/>
  <c r="M93" i="88"/>
  <c r="M94" i="88"/>
  <c r="M95" i="88"/>
  <c r="M96" i="88"/>
  <c r="M97" i="88"/>
  <c r="M98" i="88"/>
  <c r="M99" i="88"/>
  <c r="M100" i="88"/>
  <c r="M101" i="88"/>
  <c r="M102" i="88"/>
  <c r="M103" i="88"/>
  <c r="M104" i="88"/>
  <c r="M105" i="88"/>
  <c r="M106" i="88"/>
  <c r="M107" i="88"/>
  <c r="M108" i="88"/>
  <c r="M109" i="88"/>
  <c r="M110" i="88"/>
  <c r="M111" i="88"/>
  <c r="M32" i="88"/>
  <c r="L33" i="88"/>
  <c r="L34" i="88"/>
  <c r="L35" i="88"/>
  <c r="L36" i="88"/>
  <c r="L37" i="88"/>
  <c r="L38" i="88"/>
  <c r="L39" i="88"/>
  <c r="L40" i="88"/>
  <c r="L41" i="88"/>
  <c r="L42" i="88"/>
  <c r="L43" i="88"/>
  <c r="L44" i="88"/>
  <c r="L45" i="88"/>
  <c r="L46" i="88"/>
  <c r="L47" i="88"/>
  <c r="L48" i="88"/>
  <c r="L49" i="88"/>
  <c r="L50" i="88"/>
  <c r="L51" i="88"/>
  <c r="L52" i="88"/>
  <c r="L53" i="88"/>
  <c r="L54" i="88"/>
  <c r="L55" i="88"/>
  <c r="L56" i="88"/>
  <c r="L57" i="88"/>
  <c r="L58" i="88"/>
  <c r="L59" i="88"/>
  <c r="L60" i="88"/>
  <c r="L61" i="88"/>
  <c r="L62" i="88"/>
  <c r="L63" i="88"/>
  <c r="L64" i="88"/>
  <c r="L65" i="88"/>
  <c r="L66" i="88"/>
  <c r="L67" i="88"/>
  <c r="L68" i="88"/>
  <c r="L69" i="88"/>
  <c r="L70" i="88"/>
  <c r="L71" i="88"/>
  <c r="L72" i="88"/>
  <c r="L73" i="88"/>
  <c r="L74" i="88"/>
  <c r="L75" i="88"/>
  <c r="L76" i="88"/>
  <c r="L77" i="88"/>
  <c r="L78" i="88"/>
  <c r="L79" i="88"/>
  <c r="L80" i="88"/>
  <c r="L81" i="88"/>
  <c r="L82" i="88"/>
  <c r="L83" i="88"/>
  <c r="L84" i="88"/>
  <c r="L85" i="88"/>
  <c r="L86" i="88"/>
  <c r="L87" i="88"/>
  <c r="L88" i="88"/>
  <c r="L89" i="88"/>
  <c r="L90" i="88"/>
  <c r="L91" i="88"/>
  <c r="L92" i="88"/>
  <c r="L93" i="88"/>
  <c r="L94" i="88"/>
  <c r="L95" i="88"/>
  <c r="L96" i="88"/>
  <c r="L97" i="88"/>
  <c r="L98" i="88"/>
  <c r="L99" i="88"/>
  <c r="L100" i="88"/>
  <c r="L101" i="88"/>
  <c r="L102" i="88"/>
  <c r="L103" i="88"/>
  <c r="L104" i="88"/>
  <c r="L105" i="88"/>
  <c r="L106" i="88"/>
  <c r="L107" i="88"/>
  <c r="L108" i="88"/>
  <c r="L109" i="88"/>
  <c r="L110" i="88"/>
  <c r="L111" i="88"/>
  <c r="L32" i="88"/>
  <c r="J33" i="88"/>
  <c r="J34" i="88"/>
  <c r="J35" i="88"/>
  <c r="J36" i="88"/>
  <c r="J37" i="88"/>
  <c r="J38" i="88"/>
  <c r="J39" i="88"/>
  <c r="J40" i="88"/>
  <c r="J41" i="88"/>
  <c r="J42" i="88"/>
  <c r="J43" i="88"/>
  <c r="J44" i="88"/>
  <c r="J45" i="88"/>
  <c r="J46" i="88"/>
  <c r="J47" i="88"/>
  <c r="J48" i="88"/>
  <c r="J49" i="88"/>
  <c r="J50" i="88"/>
  <c r="J51" i="88"/>
  <c r="J52" i="88"/>
  <c r="J53" i="88"/>
  <c r="J54" i="88"/>
  <c r="J55" i="88"/>
  <c r="J56" i="88"/>
  <c r="J57" i="88"/>
  <c r="J58" i="88"/>
  <c r="J59" i="88"/>
  <c r="J60" i="88"/>
  <c r="J61" i="88"/>
  <c r="J62" i="88"/>
  <c r="J63" i="88"/>
  <c r="J64" i="88"/>
  <c r="J65" i="88"/>
  <c r="J66" i="88"/>
  <c r="J67" i="88"/>
  <c r="J68" i="88"/>
  <c r="J69" i="88"/>
  <c r="J70" i="88"/>
  <c r="J71" i="88"/>
  <c r="J72" i="88"/>
  <c r="J73" i="88"/>
  <c r="J74" i="88"/>
  <c r="J75" i="88"/>
  <c r="J76" i="88"/>
  <c r="J77" i="88"/>
  <c r="J78" i="88"/>
  <c r="J79" i="88"/>
  <c r="J80" i="88"/>
  <c r="J81" i="88"/>
  <c r="J82" i="88"/>
  <c r="J83" i="88"/>
  <c r="J84" i="88"/>
  <c r="J85" i="88"/>
  <c r="J86" i="88"/>
  <c r="J87" i="88"/>
  <c r="J88" i="88"/>
  <c r="J89" i="88"/>
  <c r="J90" i="88"/>
  <c r="J91" i="88"/>
  <c r="J92" i="88"/>
  <c r="J93" i="88"/>
  <c r="J94" i="88"/>
  <c r="J95" i="88"/>
  <c r="J96" i="88"/>
  <c r="J97" i="88"/>
  <c r="J98" i="88"/>
  <c r="J99" i="88"/>
  <c r="J100" i="88"/>
  <c r="J101" i="88"/>
  <c r="J102" i="88"/>
  <c r="J103" i="88"/>
  <c r="J104" i="88"/>
  <c r="J105" i="88"/>
  <c r="J106" i="88"/>
  <c r="J107" i="88"/>
  <c r="J108" i="88"/>
  <c r="J109" i="88"/>
  <c r="J110" i="88"/>
  <c r="J111" i="88"/>
  <c r="I33" i="88"/>
  <c r="I34" i="88"/>
  <c r="I35" i="88"/>
  <c r="I36" i="88"/>
  <c r="I37" i="88"/>
  <c r="I38" i="88"/>
  <c r="I39" i="88"/>
  <c r="I40" i="88"/>
  <c r="I41" i="88"/>
  <c r="I42" i="88"/>
  <c r="I43" i="88"/>
  <c r="I44" i="88"/>
  <c r="I45" i="88"/>
  <c r="I46" i="88"/>
  <c r="I47" i="88"/>
  <c r="I48" i="88"/>
  <c r="I49" i="88"/>
  <c r="I50" i="88"/>
  <c r="I51" i="88"/>
  <c r="I52" i="88"/>
  <c r="I53" i="88"/>
  <c r="I54" i="88"/>
  <c r="I55" i="88"/>
  <c r="I56" i="88"/>
  <c r="I57" i="88"/>
  <c r="I58" i="88"/>
  <c r="I59" i="88"/>
  <c r="I60" i="88"/>
  <c r="I61" i="88"/>
  <c r="I62" i="88"/>
  <c r="I63" i="88"/>
  <c r="I64" i="88"/>
  <c r="I65" i="88"/>
  <c r="I66" i="88"/>
  <c r="I67" i="88"/>
  <c r="I68" i="88"/>
  <c r="I69" i="88"/>
  <c r="I70" i="88"/>
  <c r="I71" i="88"/>
  <c r="I72" i="88"/>
  <c r="I73" i="88"/>
  <c r="I74" i="88"/>
  <c r="I75" i="88"/>
  <c r="I76" i="88"/>
  <c r="I77" i="88"/>
  <c r="I78" i="88"/>
  <c r="I79" i="88"/>
  <c r="I80" i="88"/>
  <c r="I81" i="88"/>
  <c r="I82" i="88"/>
  <c r="I83" i="88"/>
  <c r="I84" i="88"/>
  <c r="I85" i="88"/>
  <c r="I86" i="88"/>
  <c r="I87" i="88"/>
  <c r="I88" i="88"/>
  <c r="I89" i="88"/>
  <c r="I90" i="88"/>
  <c r="I91" i="88"/>
  <c r="I92" i="88"/>
  <c r="I93" i="88"/>
  <c r="I94" i="88"/>
  <c r="I95" i="88"/>
  <c r="I96" i="88"/>
  <c r="I97" i="88"/>
  <c r="I98" i="88"/>
  <c r="I99" i="88"/>
  <c r="I100" i="88"/>
  <c r="I101" i="88"/>
  <c r="I102" i="88"/>
  <c r="I103" i="88"/>
  <c r="I104" i="88"/>
  <c r="I105" i="88"/>
  <c r="I106" i="88"/>
  <c r="I107" i="88"/>
  <c r="I108" i="88"/>
  <c r="I109" i="88"/>
  <c r="I110" i="88"/>
  <c r="I111" i="88"/>
  <c r="I32" i="88"/>
  <c r="J32" i="88" l="1"/>
  <c r="J29" i="88"/>
  <c r="L29" i="88"/>
  <c r="M29" i="88"/>
  <c r="J30" i="88"/>
  <c r="L30" i="88"/>
  <c r="M30" i="88"/>
  <c r="J31" i="88"/>
  <c r="L31" i="88"/>
  <c r="M31" i="88"/>
  <c r="L28" i="88"/>
  <c r="M28" i="88"/>
  <c r="J28" i="88" l="1"/>
  <c r="H29" i="88"/>
  <c r="H30" i="88"/>
  <c r="H31" i="88"/>
  <c r="H32" i="88"/>
  <c r="H33" i="88"/>
  <c r="H34" i="88"/>
  <c r="H35" i="88"/>
  <c r="H36" i="88"/>
  <c r="H37" i="88"/>
  <c r="H38" i="88"/>
  <c r="H39" i="88"/>
  <c r="H40" i="88"/>
  <c r="H41" i="88"/>
  <c r="H42" i="88"/>
  <c r="H43" i="88"/>
  <c r="H44" i="88"/>
  <c r="H45" i="88"/>
  <c r="H46" i="88"/>
  <c r="H47" i="88"/>
  <c r="H48" i="88"/>
  <c r="H49" i="88"/>
  <c r="H50" i="88"/>
  <c r="H51" i="88"/>
  <c r="H52" i="88"/>
  <c r="H53" i="88"/>
  <c r="H54" i="88"/>
  <c r="H55" i="88"/>
  <c r="H56" i="88"/>
  <c r="H57" i="88"/>
  <c r="H58" i="88"/>
  <c r="H59" i="88"/>
  <c r="H60" i="88"/>
  <c r="H61" i="88"/>
  <c r="H62" i="88"/>
  <c r="H63" i="88"/>
  <c r="H64" i="88"/>
  <c r="H65" i="88"/>
  <c r="H66" i="88"/>
  <c r="H67" i="88"/>
  <c r="H68" i="88"/>
  <c r="H69" i="88"/>
  <c r="H70" i="88"/>
  <c r="H71" i="88"/>
  <c r="H72" i="88"/>
  <c r="H73" i="88"/>
  <c r="H74" i="88"/>
  <c r="H75" i="88"/>
  <c r="H76" i="88"/>
  <c r="H77" i="88"/>
  <c r="H78" i="88"/>
  <c r="H79" i="88"/>
  <c r="H80" i="88"/>
  <c r="H81" i="88"/>
  <c r="H82" i="88"/>
  <c r="H83" i="88"/>
  <c r="H84" i="88"/>
  <c r="H85" i="88"/>
  <c r="H86" i="88"/>
  <c r="H87" i="88"/>
  <c r="H88" i="88"/>
  <c r="H89" i="88"/>
  <c r="H90" i="88"/>
  <c r="H91" i="88"/>
  <c r="H92" i="88"/>
  <c r="H93" i="88"/>
  <c r="H94" i="88"/>
  <c r="H95" i="88"/>
  <c r="H96" i="88"/>
  <c r="H97" i="88"/>
  <c r="H98" i="88"/>
  <c r="H99" i="88"/>
  <c r="H100" i="88"/>
  <c r="H101" i="88"/>
  <c r="H102" i="88"/>
  <c r="H103" i="88"/>
  <c r="H104" i="88"/>
  <c r="H105" i="88"/>
  <c r="H106" i="88"/>
  <c r="H107" i="88"/>
  <c r="H108" i="88"/>
  <c r="H109" i="88"/>
  <c r="H110" i="88"/>
  <c r="H111" i="88"/>
  <c r="H28" i="88"/>
  <c r="G68" i="88"/>
  <c r="G69" i="88"/>
  <c r="G70" i="88"/>
  <c r="G71" i="88"/>
  <c r="G72" i="88"/>
  <c r="G73" i="88"/>
  <c r="G74" i="88"/>
  <c r="G75" i="88"/>
  <c r="G76" i="88"/>
  <c r="G77" i="88"/>
  <c r="G78" i="88"/>
  <c r="G79" i="88"/>
  <c r="G80" i="88"/>
  <c r="G81" i="88"/>
  <c r="G82" i="88"/>
  <c r="G83" i="88"/>
  <c r="G84" i="88"/>
  <c r="G85" i="88"/>
  <c r="G86" i="88"/>
  <c r="G87" i="88"/>
  <c r="G88" i="88"/>
  <c r="G89" i="88"/>
  <c r="G90" i="88"/>
  <c r="G91" i="88"/>
  <c r="G92" i="88"/>
  <c r="G93" i="88"/>
  <c r="G94" i="88"/>
  <c r="G95" i="88"/>
  <c r="G96" i="88"/>
  <c r="G97" i="88"/>
  <c r="G98" i="88"/>
  <c r="G99" i="88"/>
  <c r="G100" i="88"/>
  <c r="G101" i="88"/>
  <c r="G102" i="88"/>
  <c r="G103" i="88"/>
  <c r="G104" i="88"/>
  <c r="G105" i="88"/>
  <c r="G106" i="88"/>
  <c r="G107" i="88"/>
  <c r="G108" i="88"/>
  <c r="G109" i="88"/>
  <c r="G110" i="88"/>
  <c r="G111" i="88"/>
  <c r="G29" i="88"/>
  <c r="G30" i="88"/>
  <c r="G31" i="88"/>
  <c r="G32" i="88"/>
  <c r="G33" i="88"/>
  <c r="G34" i="88"/>
  <c r="G35" i="88"/>
  <c r="G36" i="88"/>
  <c r="G37" i="88"/>
  <c r="G38" i="88"/>
  <c r="G39" i="88"/>
  <c r="G40" i="88"/>
  <c r="G41" i="88"/>
  <c r="G42" i="88"/>
  <c r="G43" i="88"/>
  <c r="G44" i="88"/>
  <c r="G45" i="88"/>
  <c r="G46" i="88"/>
  <c r="G47" i="88"/>
  <c r="G48" i="88"/>
  <c r="G49" i="88"/>
  <c r="G50" i="88"/>
  <c r="G51" i="88"/>
  <c r="G52" i="88"/>
  <c r="G53" i="88"/>
  <c r="G54" i="88"/>
  <c r="G55" i="88"/>
  <c r="G56" i="88"/>
  <c r="G57" i="88"/>
  <c r="G58" i="88"/>
  <c r="G59" i="88"/>
  <c r="G60" i="88"/>
  <c r="G61" i="88"/>
  <c r="G62" i="88"/>
  <c r="G63" i="88"/>
  <c r="G64" i="88"/>
  <c r="G65" i="88"/>
  <c r="G66" i="88"/>
  <c r="G67" i="88"/>
  <c r="G28" i="88"/>
  <c r="K33" i="79" l="1"/>
  <c r="K32" i="79"/>
  <c r="K31" i="79"/>
  <c r="K30" i="79"/>
  <c r="K29" i="79"/>
  <c r="K28" i="79"/>
  <c r="K27" i="79"/>
  <c r="K26" i="79"/>
  <c r="K25" i="79"/>
  <c r="K24" i="79"/>
  <c r="K23" i="79"/>
  <c r="K22" i="79"/>
  <c r="K21" i="79"/>
  <c r="K20" i="79"/>
  <c r="K19" i="79"/>
  <c r="K18" i="79"/>
  <c r="K17" i="79"/>
  <c r="K16" i="79"/>
  <c r="K15" i="79"/>
  <c r="K14" i="79"/>
  <c r="K13" i="79"/>
  <c r="K12" i="79"/>
  <c r="K11" i="79"/>
  <c r="K10" i="79"/>
  <c r="K9" i="79"/>
  <c r="K8" i="79"/>
  <c r="K7" i="79"/>
  <c r="K6" i="79"/>
  <c r="K5" i="79"/>
  <c r="K4" i="79"/>
  <c r="H10" i="42" l="1"/>
  <c r="H11" i="42" l="1"/>
  <c r="B2" i="42" l="1"/>
  <c r="I11" i="42" s="1"/>
  <c r="H12" i="42"/>
  <c r="B34" i="49"/>
  <c r="C5" i="49"/>
  <c r="B35" i="49" s="1"/>
  <c r="I9" i="42" l="1"/>
  <c r="I10" i="42"/>
  <c r="H13" i="42"/>
  <c r="I12" i="42"/>
  <c r="C6" i="49"/>
  <c r="H14" i="42" l="1"/>
  <c r="I13" i="42"/>
  <c r="B36" i="49"/>
  <c r="C7" i="49"/>
  <c r="H15" i="42" l="1"/>
  <c r="I14" i="42"/>
  <c r="B37" i="49"/>
  <c r="C8" i="49"/>
  <c r="H16" i="42" l="1"/>
  <c r="I15" i="42"/>
  <c r="B38" i="49"/>
  <c r="C9" i="49"/>
  <c r="H17" i="42" l="1"/>
  <c r="I16" i="42"/>
  <c r="B39" i="49"/>
  <c r="C10" i="49"/>
  <c r="H18" i="42" l="1"/>
  <c r="I17" i="42"/>
  <c r="B40" i="49"/>
  <c r="C11" i="49"/>
  <c r="H19" i="42" l="1"/>
  <c r="I18" i="42"/>
  <c r="B41" i="49"/>
  <c r="C12" i="49"/>
  <c r="H20" i="42" l="1"/>
  <c r="I19" i="42"/>
  <c r="B42" i="49"/>
  <c r="C13" i="49"/>
  <c r="H21" i="42" l="1"/>
  <c r="I20" i="42"/>
  <c r="B43" i="49"/>
  <c r="C14" i="49"/>
  <c r="H22" i="42" l="1"/>
  <c r="I21" i="42"/>
  <c r="B44" i="49"/>
  <c r="C15" i="49"/>
  <c r="H23" i="42" l="1"/>
  <c r="I22" i="42"/>
  <c r="B45" i="49"/>
  <c r="C17" i="49"/>
  <c r="H24" i="42" l="1"/>
  <c r="I23" i="42"/>
  <c r="B46" i="49"/>
  <c r="C18" i="49"/>
  <c r="H25" i="42" l="1"/>
  <c r="I24" i="42"/>
  <c r="B47" i="49"/>
  <c r="C19" i="49"/>
  <c r="H26" i="42" l="1"/>
  <c r="I25" i="42"/>
  <c r="B48" i="49"/>
  <c r="C20" i="49"/>
  <c r="H27" i="42" l="1"/>
  <c r="I26" i="42"/>
  <c r="B49" i="49"/>
  <c r="C21" i="49"/>
  <c r="H28" i="42" l="1"/>
  <c r="I27" i="42"/>
  <c r="C22" i="49"/>
  <c r="B50" i="49"/>
  <c r="H29" i="42" l="1"/>
  <c r="I28" i="42"/>
  <c r="B51" i="49"/>
  <c r="C23" i="49"/>
  <c r="H30" i="42" l="1"/>
  <c r="I29" i="42"/>
  <c r="B52" i="49"/>
  <c r="C24" i="49"/>
  <c r="H31" i="42" l="1"/>
  <c r="I30" i="42"/>
  <c r="B53" i="49"/>
  <c r="C25" i="49"/>
  <c r="H32" i="42" l="1"/>
  <c r="I31" i="42"/>
  <c r="B54" i="49"/>
  <c r="C26" i="49"/>
  <c r="H33" i="42" l="1"/>
  <c r="I32" i="42"/>
  <c r="B55" i="49"/>
  <c r="C27" i="49"/>
  <c r="H34" i="42" l="1"/>
  <c r="I33" i="42"/>
  <c r="B56" i="49"/>
  <c r="C28" i="49"/>
  <c r="H35" i="42" l="1"/>
  <c r="I34" i="42"/>
  <c r="B57" i="49"/>
  <c r="C29" i="49"/>
  <c r="B58" i="49" s="1"/>
  <c r="H36" i="42" l="1"/>
  <c r="I35" i="42"/>
  <c r="H37" i="42" l="1"/>
  <c r="I36" i="42"/>
  <c r="I37" i="42" l="1"/>
  <c r="H5" i="42"/>
</calcChain>
</file>

<file path=xl/comments1.xml><?xml version="1.0" encoding="utf-8"?>
<comments xmlns="http://schemas.openxmlformats.org/spreadsheetml/2006/main">
  <authors>
    <author>作者</author>
  </authors>
  <commentList>
    <comment ref="C1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金币加成</t>
        </r>
      </text>
    </comment>
  </commentList>
</comments>
</file>

<file path=xl/sharedStrings.xml><?xml version="1.0" encoding="utf-8"?>
<sst xmlns="http://schemas.openxmlformats.org/spreadsheetml/2006/main" count="1844" uniqueCount="1519">
  <si>
    <t>负责人名</t>
    <phoneticPr fontId="5" type="noConversion"/>
  </si>
  <si>
    <t>系统名称</t>
    <phoneticPr fontId="5" type="noConversion"/>
  </si>
  <si>
    <t>文档状态</t>
    <phoneticPr fontId="5" type="noConversion"/>
  </si>
  <si>
    <t>文档说明</t>
    <phoneticPr fontId="5" type="noConversion"/>
  </si>
  <si>
    <t>文档修订记录</t>
    <phoneticPr fontId="5" type="noConversion"/>
  </si>
  <si>
    <t>日期</t>
    <phoneticPr fontId="5" type="noConversion"/>
  </si>
  <si>
    <t>修订人</t>
    <phoneticPr fontId="5" type="noConversion"/>
  </si>
  <si>
    <t>修订内容（后续任何修改都需要记录到此）</t>
    <phoneticPr fontId="5" type="noConversion"/>
  </si>
  <si>
    <t>初稿</t>
    <phoneticPr fontId="5" type="noConversion"/>
  </si>
  <si>
    <t>说明：文档内容尽量用Excel来完成（按模板），并同步下单至WorkTime。</t>
    <phoneticPr fontId="5" type="noConversion"/>
  </si>
  <si>
    <t>织法</t>
    <phoneticPr fontId="3" type="noConversion"/>
  </si>
  <si>
    <t>织法</t>
    <phoneticPr fontId="5" type="noConversion"/>
  </si>
  <si>
    <t>初稿</t>
  </si>
  <si>
    <t>护盾</t>
    <phoneticPr fontId="3" type="noConversion"/>
  </si>
  <si>
    <t>ID</t>
    <phoneticPr fontId="3" type="noConversion"/>
  </si>
  <si>
    <t>飞机个数</t>
    <phoneticPr fontId="3" type="noConversion"/>
  </si>
  <si>
    <t>描述</t>
    <phoneticPr fontId="3" type="noConversion"/>
  </si>
  <si>
    <t>path名</t>
    <phoneticPr fontId="3" type="noConversion"/>
  </si>
  <si>
    <t>类型</t>
    <phoneticPr fontId="3" type="noConversion"/>
  </si>
  <si>
    <t>波次小怪</t>
    <phoneticPr fontId="3" type="noConversion"/>
  </si>
  <si>
    <t>3个飞机，一起出现，从上而下，再向上，停留一段时间。</t>
    <phoneticPr fontId="3" type="noConversion"/>
  </si>
  <si>
    <t>3个飞机，从左到右，依次出现。</t>
    <phoneticPr fontId="3" type="noConversion"/>
  </si>
  <si>
    <t>3个飞机，左右中，依次出现。</t>
    <phoneticPr fontId="3" type="noConversion"/>
  </si>
  <si>
    <t>2个飞机，从上方一起出现</t>
    <phoneticPr fontId="3" type="noConversion"/>
  </si>
  <si>
    <t>2个飞机，从两侧一起出现</t>
    <phoneticPr fontId="3" type="noConversion"/>
  </si>
  <si>
    <t>左3右3交叉进入，而后2个飞机从上方进入</t>
    <phoneticPr fontId="3" type="noConversion"/>
  </si>
  <si>
    <t>5个飞机，</t>
    <phoneticPr fontId="3" type="noConversion"/>
  </si>
  <si>
    <t>id</t>
    <phoneticPr fontId="3" type="noConversion"/>
  </si>
  <si>
    <t>name</t>
    <phoneticPr fontId="3" type="noConversion"/>
  </si>
  <si>
    <t>cname</t>
    <phoneticPr fontId="3" type="noConversion"/>
  </si>
  <si>
    <t>divid</t>
    <phoneticPr fontId="3" type="noConversion"/>
  </si>
  <si>
    <t>bsFac</t>
    <phoneticPr fontId="3" type="noConversion"/>
  </si>
  <si>
    <t>isShow</t>
    <phoneticPr fontId="3" type="noConversion"/>
  </si>
  <si>
    <t>iniVal[1][1]</t>
    <phoneticPr fontId="3" type="noConversion"/>
  </si>
  <si>
    <t>iniVal[1][2]</t>
    <phoneticPr fontId="3" type="noConversion"/>
  </si>
  <si>
    <t>iniVal[1][3]</t>
    <phoneticPr fontId="3" type="noConversion"/>
  </si>
  <si>
    <t>int:&lt;&gt;</t>
    <phoneticPr fontId="3" type="noConversion"/>
  </si>
  <si>
    <t>string:&lt;&gt;</t>
    <phoneticPr fontId="3" type="noConversion"/>
  </si>
  <si>
    <t>float:&lt;&gt;</t>
    <phoneticPr fontId="3" type="noConversion"/>
  </si>
  <si>
    <t>bool:&lt;&gt;</t>
    <phoneticPr fontId="3" type="noConversion"/>
  </si>
  <si>
    <t>字段名</t>
    <phoneticPr fontId="3" type="noConversion"/>
  </si>
  <si>
    <t>中文名</t>
    <phoneticPr fontId="3" type="noConversion"/>
  </si>
  <si>
    <t>分母</t>
    <phoneticPr fontId="3" type="noConversion"/>
  </si>
  <si>
    <t>战斗力系数</t>
    <phoneticPr fontId="3" type="noConversion"/>
  </si>
  <si>
    <t>是否显示</t>
    <phoneticPr fontId="3" type="noConversion"/>
  </si>
  <si>
    <t>初始值</t>
    <phoneticPr fontId="3" type="noConversion"/>
  </si>
  <si>
    <t>atk</t>
    <phoneticPr fontId="3" type="noConversion"/>
  </si>
  <si>
    <t>攻击力</t>
    <phoneticPr fontId="3" type="noConversion"/>
  </si>
  <si>
    <t>hp</t>
    <phoneticPr fontId="3" type="noConversion"/>
  </si>
  <si>
    <t>耐久</t>
    <phoneticPr fontId="3" type="noConversion"/>
  </si>
  <si>
    <t>def</t>
    <phoneticPr fontId="3" type="noConversion"/>
  </si>
  <si>
    <t>防御力</t>
    <phoneticPr fontId="3" type="noConversion"/>
  </si>
  <si>
    <t>shield</t>
    <phoneticPr fontId="3" type="noConversion"/>
  </si>
  <si>
    <t>shieldRg</t>
    <phoneticPr fontId="3" type="noConversion"/>
  </si>
  <si>
    <t>护盾回复</t>
    <phoneticPr fontId="3" type="noConversion"/>
  </si>
  <si>
    <t>iniEnergy</t>
    <phoneticPr fontId="3" type="noConversion"/>
  </si>
  <si>
    <t>初始能量</t>
    <phoneticPr fontId="3" type="noConversion"/>
  </si>
  <si>
    <t>energyRg</t>
    <phoneticPr fontId="3" type="noConversion"/>
  </si>
  <si>
    <t>能量恢复</t>
    <phoneticPr fontId="3" type="noConversion"/>
  </si>
  <si>
    <t>dmgInc</t>
    <phoneticPr fontId="3" type="noConversion"/>
  </si>
  <si>
    <t>伤害提升</t>
    <phoneticPr fontId="3" type="noConversion"/>
  </si>
  <si>
    <t>dmgDec</t>
    <phoneticPr fontId="3" type="noConversion"/>
  </si>
  <si>
    <t>伤害降低</t>
    <phoneticPr fontId="3" type="noConversion"/>
  </si>
  <si>
    <t>gready</t>
    <phoneticPr fontId="3" type="noConversion"/>
  </si>
  <si>
    <t>贪婪</t>
    <phoneticPr fontId="3" type="noConversion"/>
  </si>
  <si>
    <t>lucky</t>
    <phoneticPr fontId="3" type="noConversion"/>
  </si>
  <si>
    <t>幸运</t>
    <phoneticPr fontId="3" type="noConversion"/>
  </si>
  <si>
    <t>crit</t>
    <phoneticPr fontId="3" type="noConversion"/>
  </si>
  <si>
    <t>暴击</t>
    <phoneticPr fontId="3" type="noConversion"/>
  </si>
  <si>
    <t>deCrit</t>
    <phoneticPr fontId="3" type="noConversion"/>
  </si>
  <si>
    <t>抗暴</t>
    <phoneticPr fontId="3" type="noConversion"/>
  </si>
  <si>
    <t>block</t>
    <phoneticPr fontId="3" type="noConversion"/>
  </si>
  <si>
    <t>格挡</t>
    <phoneticPr fontId="3" type="noConversion"/>
  </si>
  <si>
    <t>dash</t>
    <phoneticPr fontId="3" type="noConversion"/>
  </si>
  <si>
    <t>冲击</t>
    <phoneticPr fontId="3" type="noConversion"/>
  </si>
  <si>
    <t>atkSpeed</t>
    <phoneticPr fontId="3" type="noConversion"/>
  </si>
  <si>
    <t>攻速</t>
    <phoneticPr fontId="3" type="noConversion"/>
  </si>
  <si>
    <t>critHit</t>
    <phoneticPr fontId="3" type="noConversion"/>
  </si>
  <si>
    <t>暴伤</t>
    <phoneticPr fontId="3" type="noConversion"/>
  </si>
  <si>
    <t>critRat</t>
    <phoneticPr fontId="3" type="noConversion"/>
  </si>
  <si>
    <t>暴击率</t>
    <phoneticPr fontId="3" type="noConversion"/>
  </si>
  <si>
    <t>deCritRat</t>
    <phoneticPr fontId="3" type="noConversion"/>
  </si>
  <si>
    <t>抗暴率</t>
    <phoneticPr fontId="3" type="noConversion"/>
  </si>
  <si>
    <t>blockRat</t>
    <phoneticPr fontId="3" type="noConversion"/>
  </si>
  <si>
    <t>格挡率</t>
    <phoneticPr fontId="3" type="noConversion"/>
  </si>
  <si>
    <t>dashRat</t>
    <phoneticPr fontId="3" type="noConversion"/>
  </si>
  <si>
    <t>冲击率</t>
    <phoneticPr fontId="3" type="noConversion"/>
  </si>
  <si>
    <t>vulnerable</t>
    <phoneticPr fontId="3" type="noConversion"/>
  </si>
  <si>
    <t>易伤</t>
    <phoneticPr fontId="3" type="noConversion"/>
  </si>
  <si>
    <t>skillEffect</t>
    <phoneticPr fontId="3" type="noConversion"/>
  </si>
  <si>
    <t>技能伤害(效果)</t>
    <phoneticPr fontId="3" type="noConversion"/>
  </si>
  <si>
    <t>升级属性</t>
    <phoneticPr fontId="3" type="noConversion"/>
  </si>
  <si>
    <t>upVal</t>
    <phoneticPr fontId="3" type="noConversion"/>
  </si>
  <si>
    <t>回合数</t>
    <phoneticPr fontId="3" type="noConversion"/>
  </si>
  <si>
    <t>护盾回满</t>
    <phoneticPr fontId="3" type="noConversion"/>
  </si>
  <si>
    <t>突破等级</t>
    <phoneticPr fontId="3" type="noConversion"/>
  </si>
  <si>
    <t>暴击率提升10%</t>
  </si>
  <si>
    <t>初始怒气提升50</t>
  </si>
  <si>
    <t>格挡率提升20%</t>
  </si>
  <si>
    <t>释放大招后，僚炮攻速提升100%，持续7秒。</t>
  </si>
  <si>
    <t>耐久百分比提升40%</t>
  </si>
  <si>
    <t>暴击伤害提升50%</t>
  </si>
  <si>
    <t>怒气恢复速度25%</t>
  </si>
  <si>
    <t>减伤10%</t>
  </si>
  <si>
    <t>等级限制</t>
    <phoneticPr fontId="3" type="noConversion"/>
  </si>
  <si>
    <t>系数</t>
    <phoneticPr fontId="3" type="noConversion"/>
  </si>
  <si>
    <t>突破效果-主舰</t>
    <phoneticPr fontId="3" type="noConversion"/>
  </si>
  <si>
    <t>发射速度提升35%</t>
  </si>
  <si>
    <t>耐久百分比提升30%</t>
  </si>
  <si>
    <t>格挡后，回复怒气2，5秒CD</t>
  </si>
  <si>
    <t>暴击后，导弹伤害提升50%，持续5秒，10秒CD。</t>
  </si>
  <si>
    <t>释放大招后主舰暴击率提升25%，持续7秒</t>
  </si>
  <si>
    <t>怒气技能伤害(效果)提升50%</t>
  </si>
  <si>
    <t>突破效果-僚炮1</t>
    <phoneticPr fontId="3" type="noConversion"/>
  </si>
  <si>
    <t>突破效果-僚炮2</t>
    <phoneticPr fontId="3" type="noConversion"/>
  </si>
  <si>
    <t>暴击率10%</t>
  </si>
  <si>
    <t>初始怒气50</t>
  </si>
  <si>
    <t>发射速度35%</t>
  </si>
  <si>
    <t>护盾百分比30%</t>
  </si>
  <si>
    <t>暴击伤害50%</t>
  </si>
  <si>
    <t>释放大招后主舰格挡率提升提升25%，持续7秒</t>
  </si>
  <si>
    <t>怒气技能伤害（效果）提升提升50%</t>
  </si>
  <si>
    <t>防御提升5M</t>
    <phoneticPr fontId="3" type="noConversion"/>
  </si>
  <si>
    <t>暴击伤害提升50%</t>
    <phoneticPr fontId="3" type="noConversion"/>
  </si>
  <si>
    <t>怒气技能伤害提升50%</t>
    <phoneticPr fontId="3" type="noConversion"/>
  </si>
  <si>
    <t>主炮攻击力提升10M</t>
    <phoneticPr fontId="3" type="noConversion"/>
  </si>
  <si>
    <t>导弹炮攻击力提升10M</t>
    <phoneticPr fontId="3" type="noConversion"/>
  </si>
  <si>
    <t>耐久提升300M</t>
    <phoneticPr fontId="3" type="noConversion"/>
  </si>
  <si>
    <t>暴击伤害</t>
    <phoneticPr fontId="3" type="noConversion"/>
  </si>
  <si>
    <t>抗暴等级提升2000</t>
    <phoneticPr fontId="3" type="noConversion"/>
  </si>
  <si>
    <t>格挡等级提升2000</t>
    <phoneticPr fontId="3" type="noConversion"/>
  </si>
  <si>
    <t>暴击等级提升3000</t>
    <phoneticPr fontId="3" type="noConversion"/>
  </si>
  <si>
    <t>护盾提升250M</t>
    <phoneticPr fontId="3" type="noConversion"/>
  </si>
  <si>
    <t>暴击后攻击力提升20M，持续5秒</t>
    <phoneticPr fontId="3" type="noConversion"/>
  </si>
  <si>
    <t>暴击后回复耐久10M</t>
    <phoneticPr fontId="3" type="noConversion"/>
  </si>
  <si>
    <t>暴击后护盾回复10M</t>
    <phoneticPr fontId="3" type="noConversion"/>
  </si>
  <si>
    <t>暴伤减免提升50%</t>
    <phoneticPr fontId="3" type="noConversion"/>
  </si>
  <si>
    <t>护盾百分比提升30%</t>
    <phoneticPr fontId="3" type="noConversion"/>
  </si>
  <si>
    <t>暴击后，目标所受伤害提升30%</t>
    <phoneticPr fontId="3" type="noConversion"/>
  </si>
  <si>
    <t>暴击后，目标造成伤害降低20%</t>
    <phoneticPr fontId="3" type="noConversion"/>
  </si>
  <si>
    <t>暴击后，激光伤害提升50%，持续5秒，10秒CD</t>
    <phoneticPr fontId="3" type="noConversion"/>
  </si>
  <si>
    <t>暴击后，导弹炮和激光炮发射速度提升20%，持续3秒，10秒CD</t>
    <phoneticPr fontId="3" type="noConversion"/>
  </si>
  <si>
    <t>格挡后，暴击等级提升30%，持续2秒，10秒CD。</t>
    <phoneticPr fontId="3" type="noConversion"/>
  </si>
  <si>
    <t>格挡后，暴击等级提升30%，持续3秒，10秒CD。</t>
    <phoneticPr fontId="3" type="noConversion"/>
  </si>
  <si>
    <t>格挡后，暴击等级提升30%，持续3秒，10秒CD</t>
    <phoneticPr fontId="3" type="noConversion"/>
  </si>
  <si>
    <t>伤害提升20%</t>
    <phoneticPr fontId="3" type="noConversion"/>
  </si>
  <si>
    <t>耐久提升20%</t>
    <phoneticPr fontId="3" type="noConversion"/>
  </si>
  <si>
    <t>冲击等级提升3000</t>
    <phoneticPr fontId="3" type="noConversion"/>
  </si>
  <si>
    <t>被格挡后，冲击率提升20%，持续5秒，10秒CD。</t>
    <phoneticPr fontId="3" type="noConversion"/>
  </si>
  <si>
    <t>被格挡后，伤害提升50%，持续5秒，10秒CD</t>
    <phoneticPr fontId="3" type="noConversion"/>
  </si>
  <si>
    <t>需要攒满150怒气才能放怒气技能，怒气技能效果翻倍</t>
    <phoneticPr fontId="3" type="noConversion"/>
  </si>
  <si>
    <t>释放怒气技能后，暴击伤害提升100%，持续5秒。</t>
    <phoneticPr fontId="3" type="noConversion"/>
  </si>
  <si>
    <t>释放怒气技能后，暴击率提升30%，持续5秒。</t>
    <phoneticPr fontId="3" type="noConversion"/>
  </si>
  <si>
    <t>释放怒气技能后，导弹炮和激光炮伤害提升50%，持续5秒。</t>
    <phoneticPr fontId="3" type="noConversion"/>
  </si>
  <si>
    <t>被暴击后，回复3点怒气，5秒CD</t>
    <phoneticPr fontId="3" type="noConversion"/>
  </si>
  <si>
    <t>被暴击后，免伤提升30%，持续3秒，10秒CD。</t>
    <phoneticPr fontId="3" type="noConversion"/>
  </si>
  <si>
    <t>被暴击后，格挡提升30%，持续3秒，10秒CD</t>
    <phoneticPr fontId="3" type="noConversion"/>
  </si>
  <si>
    <t>暴击率提升10%</t>
    <phoneticPr fontId="3" type="noConversion"/>
  </si>
  <si>
    <t>军阶等级</t>
    <phoneticPr fontId="3" type="noConversion"/>
  </si>
  <si>
    <t>新兵</t>
  </si>
  <si>
    <t>2等兵</t>
  </si>
  <si>
    <t>1等兵</t>
  </si>
  <si>
    <t>下士</t>
  </si>
  <si>
    <t>中士</t>
  </si>
  <si>
    <t>参谋军士</t>
  </si>
  <si>
    <t>上士</t>
  </si>
  <si>
    <t>1级士官</t>
  </si>
  <si>
    <t>2级士官</t>
  </si>
  <si>
    <t>3级士官</t>
  </si>
  <si>
    <t>1级准尉</t>
  </si>
  <si>
    <t>2级准尉</t>
  </si>
  <si>
    <t>3级准尉</t>
  </si>
  <si>
    <t>4级准尉</t>
  </si>
  <si>
    <t>5级准尉</t>
  </si>
  <si>
    <t>少尉</t>
  </si>
  <si>
    <t>中尉</t>
  </si>
  <si>
    <t>上尉</t>
  </si>
  <si>
    <t>少校</t>
  </si>
  <si>
    <t>中校</t>
  </si>
  <si>
    <t>上校</t>
  </si>
  <si>
    <t>准将</t>
  </si>
  <si>
    <t>少将</t>
  </si>
  <si>
    <t>中将</t>
  </si>
  <si>
    <t>上将</t>
  </si>
  <si>
    <t>军阶名</t>
    <phoneticPr fontId="3" type="noConversion"/>
  </si>
  <si>
    <t>导弹炮1突</t>
    <phoneticPr fontId="3" type="noConversion"/>
  </si>
  <si>
    <t>主舰2突</t>
    <phoneticPr fontId="3" type="noConversion"/>
  </si>
  <si>
    <t>1星元帅</t>
    <phoneticPr fontId="3" type="noConversion"/>
  </si>
  <si>
    <t>2星元帅</t>
  </si>
  <si>
    <t>3星元帅</t>
  </si>
  <si>
    <t>4星元帅</t>
  </si>
  <si>
    <t>5星元帅</t>
  </si>
  <si>
    <t>军神</t>
    <phoneticPr fontId="3" type="noConversion"/>
  </si>
  <si>
    <t>主舰3突</t>
    <phoneticPr fontId="3" type="noConversion"/>
  </si>
  <si>
    <t>加成</t>
    <phoneticPr fontId="3" type="noConversion"/>
  </si>
  <si>
    <t>全体5突</t>
    <phoneticPr fontId="3" type="noConversion"/>
  </si>
  <si>
    <t>全体6突</t>
    <phoneticPr fontId="3" type="noConversion"/>
  </si>
  <si>
    <t>全体7突</t>
    <phoneticPr fontId="3" type="noConversion"/>
  </si>
  <si>
    <t>全体8突</t>
    <phoneticPr fontId="3" type="noConversion"/>
  </si>
  <si>
    <t>全体9突</t>
    <phoneticPr fontId="3" type="noConversion"/>
  </si>
  <si>
    <t>全体10突</t>
    <phoneticPr fontId="3" type="noConversion"/>
  </si>
  <si>
    <t>全体11突</t>
    <phoneticPr fontId="3" type="noConversion"/>
  </si>
  <si>
    <t>全体12突</t>
    <phoneticPr fontId="3" type="noConversion"/>
  </si>
  <si>
    <t>主炮和僚机攻击力提升200</t>
    <phoneticPr fontId="3" type="noConversion"/>
  </si>
  <si>
    <t>提升护盾回复40</t>
    <phoneticPr fontId="3" type="noConversion"/>
  </si>
  <si>
    <t>技能周期</t>
    <phoneticPr fontId="3" type="noConversion"/>
  </si>
  <si>
    <t>初始技能</t>
    <phoneticPr fontId="3" type="noConversion"/>
  </si>
  <si>
    <t>主舰伤害</t>
    <phoneticPr fontId="3" type="noConversion"/>
  </si>
  <si>
    <t>导弹伤害</t>
    <phoneticPr fontId="3" type="noConversion"/>
  </si>
  <si>
    <t>激光炮伤害</t>
    <phoneticPr fontId="3" type="noConversion"/>
  </si>
  <si>
    <t>伤害提升25%</t>
    <phoneticPr fontId="3" type="noConversion"/>
  </si>
  <si>
    <t>生存</t>
    <phoneticPr fontId="3" type="noConversion"/>
  </si>
  <si>
    <t>暴击额外</t>
    <phoneticPr fontId="3" type="noConversion"/>
  </si>
  <si>
    <t>技能伤害</t>
    <phoneticPr fontId="3" type="noConversion"/>
  </si>
  <si>
    <t>防御力提升100</t>
    <phoneticPr fontId="3" type="noConversion"/>
  </si>
  <si>
    <t>伤害提升25%</t>
    <phoneticPr fontId="3" type="noConversion"/>
  </si>
  <si>
    <t>全团伤害提升20%</t>
    <phoneticPr fontId="3" type="noConversion"/>
  </si>
  <si>
    <t>整体输出</t>
    <phoneticPr fontId="3" type="noConversion"/>
  </si>
  <si>
    <t>完整版突破</t>
    <phoneticPr fontId="3" type="noConversion"/>
  </si>
  <si>
    <t>解锁激光炮</t>
    <phoneticPr fontId="3" type="noConversion"/>
  </si>
  <si>
    <t>主舰升级到10级</t>
    <phoneticPr fontId="3" type="noConversion"/>
  </si>
  <si>
    <t>主舰突破1级</t>
    <phoneticPr fontId="3" type="noConversion"/>
  </si>
  <si>
    <t>释放两次核子过载</t>
    <phoneticPr fontId="3" type="noConversion"/>
  </si>
  <si>
    <t>进行一次装备抽</t>
    <phoneticPr fontId="3" type="noConversion"/>
  </si>
  <si>
    <t>通关第3章</t>
    <phoneticPr fontId="3" type="noConversion"/>
  </si>
  <si>
    <t>通关第4章</t>
  </si>
  <si>
    <t>通关第5章</t>
  </si>
  <si>
    <t>通关第6章</t>
  </si>
  <si>
    <t>晶片总等级到5级</t>
    <phoneticPr fontId="3" type="noConversion"/>
  </si>
  <si>
    <t>核能到1级</t>
    <phoneticPr fontId="3" type="noConversion"/>
  </si>
  <si>
    <t>通关第2章</t>
    <phoneticPr fontId="3" type="noConversion"/>
  </si>
  <si>
    <t>进行1次装备合成</t>
    <phoneticPr fontId="3" type="noConversion"/>
  </si>
  <si>
    <t>装备全体2阶以上</t>
    <phoneticPr fontId="3" type="noConversion"/>
  </si>
  <si>
    <t>装备强化到80</t>
    <phoneticPr fontId="3" type="noConversion"/>
  </si>
  <si>
    <t>战机强化到80</t>
    <phoneticPr fontId="3" type="noConversion"/>
  </si>
  <si>
    <t>装备全体精炼+1</t>
    <phoneticPr fontId="3" type="noConversion"/>
  </si>
  <si>
    <t>核能全体1级</t>
    <phoneticPr fontId="3" type="noConversion"/>
  </si>
  <si>
    <t>进行3次装备5连抽</t>
    <phoneticPr fontId="3" type="noConversion"/>
  </si>
  <si>
    <t>进行3次符文5连抽</t>
    <phoneticPr fontId="3" type="noConversion"/>
  </si>
  <si>
    <t>通关第8章</t>
    <phoneticPr fontId="3" type="noConversion"/>
  </si>
  <si>
    <t>通关第10章</t>
    <phoneticPr fontId="3" type="noConversion"/>
  </si>
  <si>
    <t>通关第12章</t>
    <phoneticPr fontId="3" type="noConversion"/>
  </si>
  <si>
    <t>通关第15章</t>
    <phoneticPr fontId="3" type="noConversion"/>
  </si>
  <si>
    <t>通关第20章</t>
    <phoneticPr fontId="3" type="noConversion"/>
  </si>
  <si>
    <t>通关第18章</t>
    <phoneticPr fontId="3" type="noConversion"/>
  </si>
  <si>
    <t>通关第25章</t>
    <phoneticPr fontId="3" type="noConversion"/>
  </si>
  <si>
    <t>通关第30章</t>
    <phoneticPr fontId="3" type="noConversion"/>
  </si>
  <si>
    <t>通关第35章</t>
    <phoneticPr fontId="3" type="noConversion"/>
  </si>
  <si>
    <t>通关第40章</t>
  </si>
  <si>
    <t>通关第45章</t>
  </si>
  <si>
    <t>通关第50章</t>
  </si>
  <si>
    <t>通关第55章</t>
  </si>
  <si>
    <t>通关第60章</t>
  </si>
  <si>
    <t>通关第65章</t>
  </si>
  <si>
    <t>通关第70章</t>
  </si>
  <si>
    <t>通关第75章</t>
  </si>
  <si>
    <t>通关第80章</t>
  </si>
  <si>
    <t>通关第85章</t>
  </si>
  <si>
    <t>通关第90章</t>
  </si>
  <si>
    <t>通关第95章</t>
  </si>
  <si>
    <t>通关第100章</t>
  </si>
  <si>
    <t>通关第22章</t>
    <phoneticPr fontId="3" type="noConversion"/>
  </si>
  <si>
    <t>通关第28章</t>
    <phoneticPr fontId="3" type="noConversion"/>
  </si>
  <si>
    <t>装备强化到100</t>
    <phoneticPr fontId="3" type="noConversion"/>
  </si>
  <si>
    <t>装备强化到120</t>
    <phoneticPr fontId="3" type="noConversion"/>
  </si>
  <si>
    <t>战机强化到120</t>
    <phoneticPr fontId="3" type="noConversion"/>
  </si>
  <si>
    <t>装备强化到150</t>
    <phoneticPr fontId="3" type="noConversion"/>
  </si>
  <si>
    <t>装备强化到180</t>
    <phoneticPr fontId="3" type="noConversion"/>
  </si>
  <si>
    <t>战机强化到180</t>
    <phoneticPr fontId="3" type="noConversion"/>
  </si>
  <si>
    <t>装备强化到200</t>
    <phoneticPr fontId="3" type="noConversion"/>
  </si>
  <si>
    <t>装备强化到220</t>
    <phoneticPr fontId="3" type="noConversion"/>
  </si>
  <si>
    <t>战机强化到220</t>
    <phoneticPr fontId="3" type="noConversion"/>
  </si>
  <si>
    <t>装备强化到250</t>
    <phoneticPr fontId="3" type="noConversion"/>
  </si>
  <si>
    <t>战机强化到250</t>
    <phoneticPr fontId="3" type="noConversion"/>
  </si>
  <si>
    <t>装备强化到280</t>
    <phoneticPr fontId="3" type="noConversion"/>
  </si>
  <si>
    <t>装备强化到300</t>
    <phoneticPr fontId="3" type="noConversion"/>
  </si>
  <si>
    <t>战机强化到300</t>
    <phoneticPr fontId="3" type="noConversion"/>
  </si>
  <si>
    <t>装备强化到350</t>
    <phoneticPr fontId="3" type="noConversion"/>
  </si>
  <si>
    <t>装备强化到400</t>
    <phoneticPr fontId="3" type="noConversion"/>
  </si>
  <si>
    <t>战机强化到400</t>
    <phoneticPr fontId="3" type="noConversion"/>
  </si>
  <si>
    <t>装备强化到450</t>
    <phoneticPr fontId="3" type="noConversion"/>
  </si>
  <si>
    <t>装备强化到500</t>
    <phoneticPr fontId="3" type="noConversion"/>
  </si>
  <si>
    <t>战机强化到500</t>
    <phoneticPr fontId="3" type="noConversion"/>
  </si>
  <si>
    <t>装备强化到550</t>
    <phoneticPr fontId="3" type="noConversion"/>
  </si>
  <si>
    <t>装备强化到600</t>
    <phoneticPr fontId="3" type="noConversion"/>
  </si>
  <si>
    <t>战机强化到600</t>
    <phoneticPr fontId="3" type="noConversion"/>
  </si>
  <si>
    <t>装备强化到650</t>
    <phoneticPr fontId="3" type="noConversion"/>
  </si>
  <si>
    <t>装备强化到700</t>
    <phoneticPr fontId="3" type="noConversion"/>
  </si>
  <si>
    <t>战机强化到700</t>
    <phoneticPr fontId="3" type="noConversion"/>
  </si>
  <si>
    <t>装备强化到750</t>
    <phoneticPr fontId="3" type="noConversion"/>
  </si>
  <si>
    <t>装备强化到800</t>
    <phoneticPr fontId="3" type="noConversion"/>
  </si>
  <si>
    <t>战机强化到800</t>
    <phoneticPr fontId="3" type="noConversion"/>
  </si>
  <si>
    <t>装备强化到850</t>
    <phoneticPr fontId="3" type="noConversion"/>
  </si>
  <si>
    <t>战机强化到850</t>
    <phoneticPr fontId="3" type="noConversion"/>
  </si>
  <si>
    <t>装备强化到900</t>
    <phoneticPr fontId="3" type="noConversion"/>
  </si>
  <si>
    <t>战机强化到900</t>
    <phoneticPr fontId="3" type="noConversion"/>
  </si>
  <si>
    <t>装备强化到950</t>
    <phoneticPr fontId="3" type="noConversion"/>
  </si>
  <si>
    <t>战机强化到950</t>
    <phoneticPr fontId="3" type="noConversion"/>
  </si>
  <si>
    <t>装备强化到1000</t>
    <phoneticPr fontId="3" type="noConversion"/>
  </si>
  <si>
    <t>战机强化到1000</t>
    <phoneticPr fontId="3" type="noConversion"/>
  </si>
  <si>
    <t>全体4突</t>
    <phoneticPr fontId="3" type="noConversion"/>
  </si>
  <si>
    <t>花费金币1M</t>
    <phoneticPr fontId="3" type="noConversion"/>
  </si>
  <si>
    <t>花费金币5M</t>
    <phoneticPr fontId="3" type="noConversion"/>
  </si>
  <si>
    <t>装备一件2级晶片</t>
    <phoneticPr fontId="3" type="noConversion"/>
  </si>
  <si>
    <t>条件1</t>
    <phoneticPr fontId="3" type="noConversion"/>
  </si>
  <si>
    <t>条件2</t>
  </si>
  <si>
    <t>条件3</t>
  </si>
  <si>
    <t>条件4</t>
  </si>
  <si>
    <t>核子精华</t>
    <phoneticPr fontId="3" type="noConversion"/>
  </si>
  <si>
    <t>核子精华百分比</t>
    <phoneticPr fontId="3" type="noConversion"/>
  </si>
  <si>
    <t>金币W</t>
    <phoneticPr fontId="3" type="noConversion"/>
  </si>
  <si>
    <t>金币V</t>
    <phoneticPr fontId="3" type="noConversion"/>
  </si>
  <si>
    <t>通过第1章</t>
    <phoneticPr fontId="3" type="noConversion"/>
  </si>
  <si>
    <t>《银镇魂街》经济总表</t>
    <phoneticPr fontId="5" type="noConversion"/>
  </si>
  <si>
    <t>经济总表</t>
    <phoneticPr fontId="5" type="noConversion"/>
  </si>
  <si>
    <t>游戏的产销</t>
    <phoneticPr fontId="3" type="noConversion"/>
  </si>
  <si>
    <t>层数</t>
    <phoneticPr fontId="3" type="noConversion"/>
  </si>
  <si>
    <t>时间</t>
    <phoneticPr fontId="3" type="noConversion"/>
  </si>
  <si>
    <t>等级</t>
    <phoneticPr fontId="3" type="noConversion"/>
  </si>
  <si>
    <t>停留</t>
    <phoneticPr fontId="3" type="noConversion"/>
  </si>
  <si>
    <t>道具</t>
    <phoneticPr fontId="3" type="noConversion"/>
  </si>
  <si>
    <t>初级三才</t>
    <phoneticPr fontId="3" type="noConversion"/>
  </si>
  <si>
    <t>中级三才</t>
    <phoneticPr fontId="3" type="noConversion"/>
  </si>
  <si>
    <t>高级三才</t>
    <phoneticPr fontId="3" type="noConversion"/>
  </si>
  <si>
    <t>价值金币</t>
    <phoneticPr fontId="3" type="noConversion"/>
  </si>
  <si>
    <t>价值钻石</t>
    <phoneticPr fontId="3" type="noConversion"/>
  </si>
  <si>
    <t>钻石</t>
    <phoneticPr fontId="3" type="noConversion"/>
  </si>
  <si>
    <t>五行修身</t>
    <phoneticPr fontId="3" type="noConversion"/>
  </si>
  <si>
    <t>芦花币</t>
    <phoneticPr fontId="3" type="noConversion"/>
  </si>
  <si>
    <t>初级配件</t>
    <phoneticPr fontId="3" type="noConversion"/>
  </si>
  <si>
    <t>中级配件</t>
    <phoneticPr fontId="3" type="noConversion"/>
  </si>
  <si>
    <t>高级配件</t>
    <phoneticPr fontId="3" type="noConversion"/>
  </si>
  <si>
    <t>神器升级精华</t>
    <phoneticPr fontId="3" type="noConversion"/>
  </si>
  <si>
    <t>初级强化石</t>
    <phoneticPr fontId="3" type="noConversion"/>
  </si>
  <si>
    <t>中级强化石</t>
    <phoneticPr fontId="3" type="noConversion"/>
  </si>
  <si>
    <t>高级强化石</t>
    <phoneticPr fontId="3" type="noConversion"/>
  </si>
  <si>
    <t>SSR专属武器碎片</t>
    <phoneticPr fontId="3" type="noConversion"/>
  </si>
  <si>
    <t>SR专属武器碎片</t>
    <phoneticPr fontId="3" type="noConversion"/>
  </si>
  <si>
    <t>R卡寄灵人碎片</t>
    <phoneticPr fontId="3" type="noConversion"/>
  </si>
  <si>
    <t>SR卡寄灵人碎片</t>
    <phoneticPr fontId="3" type="noConversion"/>
  </si>
  <si>
    <t>SSR卡寄灵人碎片</t>
    <phoneticPr fontId="3" type="noConversion"/>
  </si>
  <si>
    <t>R卡守护灵碎片</t>
    <phoneticPr fontId="3" type="noConversion"/>
  </si>
  <si>
    <t>SR卡守护灵碎片</t>
    <phoneticPr fontId="3" type="noConversion"/>
  </si>
  <si>
    <t>SSR卡守护灵碎片</t>
    <phoneticPr fontId="3" type="noConversion"/>
  </si>
  <si>
    <t>队伍等级</t>
    <phoneticPr fontId="3" type="noConversion"/>
  </si>
  <si>
    <t>总时间</t>
    <phoneticPr fontId="3" type="noConversion"/>
  </si>
  <si>
    <t>章节</t>
    <phoneticPr fontId="3" type="noConversion"/>
  </si>
  <si>
    <t>章节时间</t>
    <phoneticPr fontId="3" type="noConversion"/>
  </si>
  <si>
    <t>挂机队伍</t>
    <phoneticPr fontId="3" type="noConversion"/>
  </si>
  <si>
    <t>芦花古楼预估</t>
    <phoneticPr fontId="3" type="noConversion"/>
  </si>
  <si>
    <t>芦花古楼碎片周期</t>
    <phoneticPr fontId="3" type="noConversion"/>
  </si>
  <si>
    <t>芦花古楼强化材料周期</t>
    <phoneticPr fontId="3" type="noConversion"/>
  </si>
  <si>
    <t>芦花古楼每日芦花币</t>
    <phoneticPr fontId="3" type="noConversion"/>
  </si>
  <si>
    <t>芦花每日低级神器材料</t>
    <phoneticPr fontId="3" type="noConversion"/>
  </si>
  <si>
    <t>时间停留</t>
    <phoneticPr fontId="3" type="noConversion"/>
  </si>
  <si>
    <t>Id</t>
    <phoneticPr fontId="3" type="noConversion"/>
  </si>
  <si>
    <t>关卡</t>
    <phoneticPr fontId="3" type="noConversion"/>
  </si>
  <si>
    <t>时间</t>
    <phoneticPr fontId="3" type="noConversion"/>
  </si>
  <si>
    <t>我方阵容</t>
    <phoneticPr fontId="3" type="noConversion"/>
  </si>
  <si>
    <t>我方神器</t>
    <phoneticPr fontId="3" type="noConversion"/>
  </si>
  <si>
    <t>敌方阵容</t>
    <phoneticPr fontId="3" type="noConversion"/>
  </si>
  <si>
    <t>战斗感受</t>
    <phoneticPr fontId="3" type="noConversion"/>
  </si>
  <si>
    <t>意义</t>
    <phoneticPr fontId="3" type="noConversion"/>
  </si>
  <si>
    <t>奖励</t>
    <phoneticPr fontId="3" type="noConversion"/>
  </si>
  <si>
    <t>创角前假战斗</t>
    <phoneticPr fontId="3" type="noConversion"/>
  </si>
  <si>
    <t>（战斗曹焱兵，张颌），（刘羽禅，关羽），(项昆仑，项羽)</t>
    <phoneticPr fontId="3" type="noConversion"/>
  </si>
  <si>
    <t>水晶双倍获得，看特效表现</t>
    <phoneticPr fontId="3" type="noConversion"/>
  </si>
  <si>
    <t>(红莲缇娜，天使缇娜)，（刘羽禅，张飞）,(盖文，西方龙)</t>
    <phoneticPr fontId="3" type="noConversion"/>
  </si>
  <si>
    <t>稍微有技巧的战斗</t>
    <phoneticPr fontId="3" type="noConversion"/>
  </si>
  <si>
    <t>曹焱兵，于禁，夏玲</t>
    <phoneticPr fontId="3" type="noConversion"/>
  </si>
  <si>
    <t>一个弱逼</t>
    <phoneticPr fontId="3" type="noConversion"/>
  </si>
  <si>
    <t>夏玲2下，曹玄亮2技能，就能杀死对方</t>
    <phoneticPr fontId="3" type="noConversion"/>
  </si>
  <si>
    <t>熟悉释放技能的操作</t>
    <phoneticPr fontId="3" type="noConversion"/>
  </si>
  <si>
    <t>1-2</t>
    <phoneticPr fontId="3" type="noConversion"/>
  </si>
  <si>
    <t>一个比较强的寄灵人</t>
    <phoneticPr fontId="3" type="noConversion"/>
  </si>
  <si>
    <t>召唤出于禁，于禁一下秒对方。不召唤打不赢</t>
    <phoneticPr fontId="3" type="noConversion"/>
  </si>
  <si>
    <t>熟悉召唤守护灵机制</t>
    <phoneticPr fontId="3" type="noConversion"/>
  </si>
  <si>
    <t>守护灵抽卡券</t>
    <phoneticPr fontId="3" type="noConversion"/>
  </si>
  <si>
    <t>引导守护灵抽奖，保底李轩辕</t>
    <phoneticPr fontId="3" type="noConversion"/>
  </si>
  <si>
    <t>1-3</t>
  </si>
  <si>
    <t>曹焱兵，于禁，夏玲，李轩辕</t>
    <phoneticPr fontId="3" type="noConversion"/>
  </si>
  <si>
    <t>3个寄灵人，1个守护灵</t>
    <phoneticPr fontId="3" type="noConversion"/>
  </si>
  <si>
    <t>寄灵人抽卡券</t>
    <phoneticPr fontId="3" type="noConversion"/>
  </si>
  <si>
    <t>1-4剧情</t>
    <phoneticPr fontId="3" type="noConversion"/>
  </si>
  <si>
    <t>剧情关卡</t>
    <phoneticPr fontId="3" type="noConversion"/>
  </si>
  <si>
    <t>1-5</t>
  </si>
  <si>
    <t>3个寄灵人2个守护灵2级</t>
    <phoneticPr fontId="3" type="noConversion"/>
  </si>
  <si>
    <t>引导升级</t>
    <phoneticPr fontId="3" type="noConversion"/>
  </si>
  <si>
    <t>1-6</t>
  </si>
  <si>
    <t>3个寄灵人2个守护灵3级</t>
    <phoneticPr fontId="3" type="noConversion"/>
  </si>
  <si>
    <t>1-7</t>
  </si>
  <si>
    <t>引导升级，告诉玩家去挂机派遣可以获得寄灵人和守护灵的经验，解锁挂机派遣</t>
    <phoneticPr fontId="3" type="noConversion"/>
  </si>
  <si>
    <t>1-8</t>
    <phoneticPr fontId="3" type="noConversion"/>
  </si>
  <si>
    <t>曹焱兵，于禁，夏玲，李轩辕，曹玄亮，唐流雨</t>
    <phoneticPr fontId="3" type="noConversion"/>
  </si>
  <si>
    <t>加强升级引导</t>
    <phoneticPr fontId="3" type="noConversion"/>
  </si>
  <si>
    <t>1-9</t>
  </si>
  <si>
    <t>此时玩家希望凑满阵容，可以在星星宝箱投放寄灵人抽奖券。</t>
    <phoneticPr fontId="3" type="noConversion"/>
  </si>
  <si>
    <t>2-1</t>
    <phoneticPr fontId="3" type="noConversion"/>
  </si>
  <si>
    <t>3个寄灵人+2个守护灵，7级</t>
    <phoneticPr fontId="3" type="noConversion"/>
  </si>
  <si>
    <t>2-2</t>
    <phoneticPr fontId="3" type="noConversion"/>
  </si>
  <si>
    <t>3个寄灵人+2个守护灵，9级</t>
    <phoneticPr fontId="3" type="noConversion"/>
  </si>
  <si>
    <t>2-3</t>
  </si>
  <si>
    <t>3个寄灵人+3个守护灵，10级</t>
    <phoneticPr fontId="3" type="noConversion"/>
  </si>
  <si>
    <t>2-4</t>
  </si>
  <si>
    <t>开启困难关卡，困难关卡可获得1张寄灵人抽卡券，1张守护灵抽卡券</t>
    <phoneticPr fontId="3" type="noConversion"/>
  </si>
  <si>
    <t>3个寄灵人+3个守护灵，12级</t>
    <phoneticPr fontId="3" type="noConversion"/>
  </si>
  <si>
    <t>2-5</t>
  </si>
  <si>
    <t>3个寄灵人+3个守护灵，13级</t>
    <phoneticPr fontId="3" type="noConversion"/>
  </si>
  <si>
    <t>2-6</t>
  </si>
  <si>
    <t>3个寄灵人+3个守护灵，15级</t>
    <phoneticPr fontId="3" type="noConversion"/>
  </si>
  <si>
    <t>引导快速扫荡，引导突破</t>
    <phoneticPr fontId="3" type="noConversion"/>
  </si>
  <si>
    <t>2-7</t>
  </si>
  <si>
    <t>3个寄灵人+3个守护灵，15级，2突</t>
    <phoneticPr fontId="3" type="noConversion"/>
  </si>
  <si>
    <t>2-8</t>
  </si>
  <si>
    <t>3个寄灵人+3个守护灵，17级，2突</t>
    <phoneticPr fontId="3" type="noConversion"/>
  </si>
  <si>
    <t>2-9</t>
  </si>
  <si>
    <t>3个寄灵人+3个守护灵，20级，2突</t>
    <phoneticPr fontId="3" type="noConversion"/>
  </si>
  <si>
    <t>开放竞技场
引导玩家打一场竞技场</t>
    <phoneticPr fontId="3" type="noConversion"/>
  </si>
  <si>
    <t>曹焱兵，许褚，夏玲，李轩辕，曹玄亮，唐流雨。</t>
    <phoneticPr fontId="3" type="noConversion"/>
  </si>
  <si>
    <t>激活神器1-1。</t>
    <phoneticPr fontId="3" type="noConversion"/>
  </si>
  <si>
    <t>曹焱兵，许褚，夏玲，李轩辕，曹玄亮，唐流雨</t>
    <phoneticPr fontId="3" type="noConversion"/>
  </si>
  <si>
    <t>开启芦花古楼</t>
    <phoneticPr fontId="3" type="noConversion"/>
  </si>
  <si>
    <t>3-4</t>
    <phoneticPr fontId="3" type="noConversion"/>
  </si>
  <si>
    <t>3-5</t>
  </si>
  <si>
    <t>神器1-1-LV2。</t>
    <phoneticPr fontId="3" type="noConversion"/>
  </si>
  <si>
    <t>3-6</t>
  </si>
  <si>
    <t>3-7</t>
  </si>
  <si>
    <t>神器1-1-LV3。</t>
    <phoneticPr fontId="3" type="noConversion"/>
  </si>
  <si>
    <t>3-8</t>
  </si>
  <si>
    <t>26级</t>
    <phoneticPr fontId="3" type="noConversion"/>
  </si>
  <si>
    <t>3-9</t>
  </si>
  <si>
    <t>神器1-1-LV4。</t>
    <phoneticPr fontId="3" type="noConversion"/>
  </si>
  <si>
    <t>3-10</t>
  </si>
  <si>
    <t>27级</t>
  </si>
  <si>
    <t>3-11</t>
  </si>
  <si>
    <t>激活神器1-2</t>
    <phoneticPr fontId="3" type="noConversion"/>
  </si>
  <si>
    <t>3-12</t>
  </si>
  <si>
    <t>28级</t>
  </si>
  <si>
    <t>3-13</t>
  </si>
  <si>
    <t>曹焱兵，许褚，夏玲，李轩辕，曹玄亮，高顺。</t>
    <phoneticPr fontId="3" type="noConversion"/>
  </si>
  <si>
    <t>3-14</t>
  </si>
  <si>
    <t>29级</t>
  </si>
  <si>
    <t>3-15</t>
  </si>
  <si>
    <t>30级</t>
  </si>
  <si>
    <t>4-1</t>
    <phoneticPr fontId="3" type="noConversion"/>
  </si>
  <si>
    <t>4-2</t>
  </si>
  <si>
    <t>曹焱兵，许褚，夏玲，李轩辕，曹玄亮，高顺</t>
    <phoneticPr fontId="3" type="noConversion"/>
  </si>
  <si>
    <t>神器1-2-LV2</t>
    <phoneticPr fontId="3" type="noConversion"/>
  </si>
  <si>
    <t>4-3</t>
  </si>
  <si>
    <t>激活神器2-1</t>
    <phoneticPr fontId="3" type="noConversion"/>
  </si>
  <si>
    <t>31级，2突3</t>
    <phoneticPr fontId="3" type="noConversion"/>
  </si>
  <si>
    <t>4-4</t>
  </si>
  <si>
    <t>曹焱兵，许褚-觉，夏玲，李轩辕，吕仙宫，高顺。</t>
    <phoneticPr fontId="3" type="noConversion"/>
  </si>
  <si>
    <t>激活神器1</t>
    <phoneticPr fontId="3" type="noConversion"/>
  </si>
  <si>
    <t>32级，2突4</t>
    <phoneticPr fontId="3" type="noConversion"/>
  </si>
  <si>
    <t>4-5</t>
  </si>
  <si>
    <t>曹焱兵，许褚-觉，夏玲，李轩辕，吕仙宫，高顺</t>
    <phoneticPr fontId="3" type="noConversion"/>
  </si>
  <si>
    <t>神器1-2LV3</t>
    <phoneticPr fontId="3" type="noConversion"/>
  </si>
  <si>
    <t>33级</t>
    <phoneticPr fontId="3" type="noConversion"/>
  </si>
  <si>
    <t>4-6</t>
  </si>
  <si>
    <t>激活神器2-2</t>
    <phoneticPr fontId="3" type="noConversion"/>
  </si>
  <si>
    <t>4-7</t>
  </si>
  <si>
    <t>激活神器2</t>
    <phoneticPr fontId="3" type="noConversion"/>
  </si>
  <si>
    <t>34级</t>
    <phoneticPr fontId="3" type="noConversion"/>
  </si>
  <si>
    <t>4-8</t>
  </si>
  <si>
    <t>神器2-1LV2</t>
    <phoneticPr fontId="3" type="noConversion"/>
  </si>
  <si>
    <t>35级</t>
    <phoneticPr fontId="3" type="noConversion"/>
  </si>
  <si>
    <t>4-9</t>
  </si>
  <si>
    <t>神器2-2LV2</t>
    <phoneticPr fontId="3" type="noConversion"/>
  </si>
  <si>
    <t>4-10</t>
  </si>
  <si>
    <t>神器1LV2</t>
    <phoneticPr fontId="3" type="noConversion"/>
  </si>
  <si>
    <t>36级</t>
    <phoneticPr fontId="3" type="noConversion"/>
  </si>
  <si>
    <t>4-11</t>
  </si>
  <si>
    <t>曹焱兵，许褚-觉，夏玲，李轩辕-觉，吕仙宫，高顺。</t>
    <phoneticPr fontId="3" type="noConversion"/>
  </si>
  <si>
    <t>神器2LV2</t>
    <phoneticPr fontId="3" type="noConversion"/>
  </si>
  <si>
    <t>4-12</t>
  </si>
  <si>
    <t>神器2-1LV3</t>
    <phoneticPr fontId="3" type="noConversion"/>
  </si>
  <si>
    <t>37级</t>
    <phoneticPr fontId="3" type="noConversion"/>
  </si>
  <si>
    <t>4-13</t>
  </si>
  <si>
    <t>神器2-2LV3</t>
    <phoneticPr fontId="3" type="noConversion"/>
  </si>
  <si>
    <t>38级</t>
    <phoneticPr fontId="3" type="noConversion"/>
  </si>
  <si>
    <t>4-14</t>
  </si>
  <si>
    <t>神器1-2-LV4</t>
    <phoneticPr fontId="3" type="noConversion"/>
  </si>
  <si>
    <t>39级</t>
    <phoneticPr fontId="3" type="noConversion"/>
  </si>
  <si>
    <t>4-15</t>
  </si>
  <si>
    <t>40级</t>
    <phoneticPr fontId="3" type="noConversion"/>
  </si>
  <si>
    <t>战斗曹焱兵，许褚-觉，夏玲，李轩辕-觉，吕仙宫，高顺-觉。</t>
    <phoneticPr fontId="3" type="noConversion"/>
  </si>
  <si>
    <t>神器3-1激活</t>
    <phoneticPr fontId="3" type="noConversion"/>
  </si>
  <si>
    <t>战斗曹焱兵，许褚-觉，夏玲，李轩辕-觉，吕仙宫，高顺-觉</t>
    <phoneticPr fontId="3" type="noConversion"/>
  </si>
  <si>
    <t>神器3-1LV1</t>
    <phoneticPr fontId="3" type="noConversion"/>
  </si>
  <si>
    <t>40级，3突2</t>
    <phoneticPr fontId="3" type="noConversion"/>
  </si>
  <si>
    <t>神器3-1LV2</t>
  </si>
  <si>
    <t>神器4-1激活</t>
    <phoneticPr fontId="3" type="noConversion"/>
  </si>
  <si>
    <t>42级</t>
    <phoneticPr fontId="3" type="noConversion"/>
  </si>
  <si>
    <t>神器4-1-LV2</t>
    <phoneticPr fontId="3" type="noConversion"/>
  </si>
  <si>
    <t>神器4-2激活</t>
    <phoneticPr fontId="3" type="noConversion"/>
  </si>
  <si>
    <t>44级</t>
    <phoneticPr fontId="3" type="noConversion"/>
  </si>
  <si>
    <t>神器4-2-LV2</t>
    <phoneticPr fontId="3" type="noConversion"/>
  </si>
  <si>
    <t>神器4-3激活</t>
    <phoneticPr fontId="3" type="noConversion"/>
  </si>
  <si>
    <t>神器4-3-LV2</t>
    <phoneticPr fontId="3" type="noConversion"/>
  </si>
  <si>
    <t>45级，3突6</t>
    <phoneticPr fontId="3" type="noConversion"/>
  </si>
  <si>
    <t>神器4-4激活</t>
    <phoneticPr fontId="3" type="noConversion"/>
  </si>
  <si>
    <t>神器4-4-LV2</t>
    <phoneticPr fontId="3" type="noConversion"/>
  </si>
  <si>
    <t>神器3-3激活</t>
    <phoneticPr fontId="3" type="noConversion"/>
  </si>
  <si>
    <t>47级</t>
    <phoneticPr fontId="3" type="noConversion"/>
  </si>
  <si>
    <t>神器4激活</t>
    <phoneticPr fontId="3" type="noConversion"/>
  </si>
  <si>
    <t>48级</t>
  </si>
  <si>
    <t>神器3-3-LV2</t>
    <phoneticPr fontId="3" type="noConversion"/>
  </si>
  <si>
    <t>49级</t>
  </si>
  <si>
    <t>神器4激活LV2</t>
    <phoneticPr fontId="3" type="noConversion"/>
  </si>
  <si>
    <t>50级</t>
  </si>
  <si>
    <t>战斗曹焱兵，夏侯惇-觉，夏玲，李轩辕-觉，吕仙宫，高顺-觉。全2星</t>
    <phoneticPr fontId="3" type="noConversion"/>
  </si>
  <si>
    <t>神器3-2激活</t>
    <phoneticPr fontId="3" type="noConversion"/>
  </si>
  <si>
    <t>神器3-2-LV2</t>
    <phoneticPr fontId="3" type="noConversion"/>
  </si>
  <si>
    <t>50级，4突1</t>
    <phoneticPr fontId="3" type="noConversion"/>
  </si>
  <si>
    <t>50级，4突2</t>
  </si>
  <si>
    <t>50级，4突3</t>
  </si>
  <si>
    <t>神器6-1激活</t>
    <phoneticPr fontId="3" type="noConversion"/>
  </si>
  <si>
    <t>52级，4突4</t>
    <phoneticPr fontId="3" type="noConversion"/>
  </si>
  <si>
    <t>神器6-2激活</t>
    <phoneticPr fontId="3" type="noConversion"/>
  </si>
  <si>
    <t>54级</t>
    <phoneticPr fontId="3" type="noConversion"/>
  </si>
  <si>
    <t>神器7-1激活</t>
    <phoneticPr fontId="3" type="noConversion"/>
  </si>
  <si>
    <t>54级，4突5</t>
    <phoneticPr fontId="3" type="noConversion"/>
  </si>
  <si>
    <t>神器7-2激活</t>
    <phoneticPr fontId="3" type="noConversion"/>
  </si>
  <si>
    <t>55级</t>
    <phoneticPr fontId="3" type="noConversion"/>
  </si>
  <si>
    <t>55级，4突6</t>
    <phoneticPr fontId="3" type="noConversion"/>
  </si>
  <si>
    <t>56级</t>
    <phoneticPr fontId="3" type="noConversion"/>
  </si>
  <si>
    <t>57级</t>
  </si>
  <si>
    <t>58级</t>
  </si>
  <si>
    <t>59级</t>
  </si>
  <si>
    <t>神器3激活，神器5激活</t>
    <phoneticPr fontId="3" type="noConversion"/>
  </si>
  <si>
    <t>60级</t>
  </si>
  <si>
    <t>第2天</t>
  </si>
  <si>
    <t>第3天</t>
  </si>
  <si>
    <t>第4天</t>
  </si>
  <si>
    <t>第5天</t>
  </si>
  <si>
    <t>第6天</t>
  </si>
  <si>
    <t>第7天</t>
  </si>
  <si>
    <t>第8天</t>
  </si>
  <si>
    <t>第9天</t>
  </si>
  <si>
    <t>第10天</t>
  </si>
  <si>
    <t>第11天</t>
  </si>
  <si>
    <t>第12天</t>
  </si>
  <si>
    <t>第13天</t>
  </si>
  <si>
    <t>第14天</t>
  </si>
  <si>
    <t>碎片3</t>
  </si>
  <si>
    <t>碎片4</t>
  </si>
  <si>
    <t>碎片5</t>
  </si>
  <si>
    <t>碎片6</t>
  </si>
  <si>
    <t>1-1</t>
    <phoneticPr fontId="3" type="noConversion"/>
  </si>
  <si>
    <t>3个寄灵人3个守护灵4级</t>
    <phoneticPr fontId="3" type="noConversion"/>
  </si>
  <si>
    <t>3个寄灵人3个守护灵5级</t>
    <phoneticPr fontId="3" type="noConversion"/>
  </si>
  <si>
    <t>3-1</t>
    <phoneticPr fontId="3" type="noConversion"/>
  </si>
  <si>
    <t>21级</t>
    <phoneticPr fontId="3" type="noConversion"/>
  </si>
  <si>
    <r>
      <t>3-2</t>
    </r>
    <r>
      <rPr>
        <sz val="11"/>
        <color theme="1"/>
        <rFont val="等线"/>
        <family val="2"/>
        <charset val="134"/>
        <scheme val="minor"/>
      </rPr>
      <t/>
    </r>
  </si>
  <si>
    <t>22级</t>
  </si>
  <si>
    <r>
      <t>3-3</t>
    </r>
    <r>
      <rPr>
        <sz val="11"/>
        <color theme="1"/>
        <rFont val="等线"/>
        <family val="2"/>
        <charset val="134"/>
        <scheme val="minor"/>
      </rPr>
      <t/>
    </r>
  </si>
  <si>
    <t>23级</t>
  </si>
  <si>
    <t>24级</t>
    <phoneticPr fontId="3" type="noConversion"/>
  </si>
  <si>
    <t>25级</t>
  </si>
  <si>
    <t>30级，2突1</t>
    <phoneticPr fontId="3" type="noConversion"/>
  </si>
  <si>
    <t>30级，2突2</t>
    <phoneticPr fontId="3" type="noConversion"/>
  </si>
  <si>
    <t>开放专属武器和个人BOSS</t>
    <phoneticPr fontId="3" type="noConversion"/>
  </si>
  <si>
    <t>33级，2突5</t>
    <phoneticPr fontId="3" type="noConversion"/>
  </si>
  <si>
    <t>35级，2突6</t>
    <phoneticPr fontId="3" type="noConversion"/>
  </si>
  <si>
    <t>神器2-1LV4，神器2-2LV4</t>
    <phoneticPr fontId="3" type="noConversion"/>
  </si>
  <si>
    <t>5-1</t>
    <phoneticPr fontId="3" type="noConversion"/>
  </si>
  <si>
    <t>40级，3突1</t>
    <phoneticPr fontId="3" type="noConversion"/>
  </si>
  <si>
    <r>
      <t>5-2</t>
    </r>
    <r>
      <rPr>
        <sz val="11"/>
        <color theme="1"/>
        <rFont val="等线"/>
        <family val="2"/>
        <charset val="134"/>
        <scheme val="minor"/>
      </rPr>
      <t/>
    </r>
  </si>
  <si>
    <r>
      <t>5-3</t>
    </r>
    <r>
      <rPr>
        <sz val="11"/>
        <color theme="1"/>
        <rFont val="等线"/>
        <family val="2"/>
        <charset val="134"/>
        <scheme val="minor"/>
      </rPr>
      <t/>
    </r>
  </si>
  <si>
    <t>40级，3突3</t>
    <phoneticPr fontId="3" type="noConversion"/>
  </si>
  <si>
    <r>
      <t>5-4</t>
    </r>
    <r>
      <rPr>
        <sz val="11"/>
        <color theme="1"/>
        <rFont val="等线"/>
        <family val="2"/>
        <charset val="134"/>
        <scheme val="minor"/>
      </rPr>
      <t/>
    </r>
  </si>
  <si>
    <r>
      <t>5-5</t>
    </r>
    <r>
      <rPr>
        <sz val="11"/>
        <color theme="1"/>
        <rFont val="等线"/>
        <family val="2"/>
        <charset val="134"/>
        <scheme val="minor"/>
      </rPr>
      <t/>
    </r>
  </si>
  <si>
    <t>43级，3突4</t>
    <phoneticPr fontId="3" type="noConversion"/>
  </si>
  <si>
    <r>
      <t>5-6</t>
    </r>
    <r>
      <rPr>
        <sz val="11"/>
        <color theme="1"/>
        <rFont val="等线"/>
        <family val="2"/>
        <charset val="134"/>
        <scheme val="minor"/>
      </rPr>
      <t/>
    </r>
  </si>
  <si>
    <r>
      <t>5-7</t>
    </r>
    <r>
      <rPr>
        <sz val="11"/>
        <color theme="1"/>
        <rFont val="等线"/>
        <family val="2"/>
        <charset val="134"/>
        <scheme val="minor"/>
      </rPr>
      <t/>
    </r>
  </si>
  <si>
    <t>44级，3突5</t>
    <phoneticPr fontId="3" type="noConversion"/>
  </si>
  <si>
    <r>
      <t>5-8</t>
    </r>
    <r>
      <rPr>
        <sz val="11"/>
        <color theme="1"/>
        <rFont val="等线"/>
        <family val="2"/>
        <charset val="134"/>
        <scheme val="minor"/>
      </rPr>
      <t/>
    </r>
  </si>
  <si>
    <t>45级</t>
    <phoneticPr fontId="3" type="noConversion"/>
  </si>
  <si>
    <r>
      <t>5-9</t>
    </r>
    <r>
      <rPr>
        <sz val="11"/>
        <color theme="1"/>
        <rFont val="等线"/>
        <family val="2"/>
        <charset val="134"/>
        <scheme val="minor"/>
      </rPr>
      <t/>
    </r>
  </si>
  <si>
    <r>
      <t>5-10</t>
    </r>
    <r>
      <rPr>
        <sz val="11"/>
        <color theme="1"/>
        <rFont val="等线"/>
        <family val="2"/>
        <charset val="134"/>
        <scheme val="minor"/>
      </rPr>
      <t/>
    </r>
  </si>
  <si>
    <t>46级</t>
    <phoneticPr fontId="3" type="noConversion"/>
  </si>
  <si>
    <r>
      <t>5-11</t>
    </r>
    <r>
      <rPr>
        <sz val="11"/>
        <color theme="1"/>
        <rFont val="等线"/>
        <family val="2"/>
        <charset val="134"/>
        <scheme val="minor"/>
      </rPr>
      <t/>
    </r>
  </si>
  <si>
    <t>46级</t>
    <phoneticPr fontId="3" type="noConversion"/>
  </si>
  <si>
    <r>
      <t>5-12</t>
    </r>
    <r>
      <rPr>
        <sz val="11"/>
        <color theme="1"/>
        <rFont val="等线"/>
        <family val="2"/>
        <charset val="134"/>
        <scheme val="minor"/>
      </rPr>
      <t/>
    </r>
  </si>
  <si>
    <r>
      <t>5-13</t>
    </r>
    <r>
      <rPr>
        <sz val="11"/>
        <color theme="1"/>
        <rFont val="等线"/>
        <family val="2"/>
        <charset val="134"/>
        <scheme val="minor"/>
      </rPr>
      <t/>
    </r>
  </si>
  <si>
    <r>
      <t>5-14</t>
    </r>
    <r>
      <rPr>
        <sz val="11"/>
        <color theme="1"/>
        <rFont val="等线"/>
        <family val="2"/>
        <charset val="134"/>
        <scheme val="minor"/>
      </rPr>
      <t/>
    </r>
  </si>
  <si>
    <r>
      <t>5-15</t>
    </r>
    <r>
      <rPr>
        <sz val="11"/>
        <color theme="1"/>
        <rFont val="等线"/>
        <family val="2"/>
        <charset val="134"/>
        <scheme val="minor"/>
      </rPr>
      <t/>
    </r>
  </si>
  <si>
    <t>6-1</t>
    <phoneticPr fontId="3" type="noConversion"/>
  </si>
  <si>
    <r>
      <t>6-2</t>
    </r>
    <r>
      <rPr>
        <sz val="11"/>
        <color theme="1"/>
        <rFont val="等线"/>
        <family val="2"/>
        <charset val="134"/>
        <scheme val="minor"/>
      </rPr>
      <t/>
    </r>
  </si>
  <si>
    <r>
      <t>6-3</t>
    </r>
    <r>
      <rPr>
        <sz val="11"/>
        <color theme="1"/>
        <rFont val="等线"/>
        <family val="2"/>
        <charset val="134"/>
        <scheme val="minor"/>
      </rPr>
      <t/>
    </r>
  </si>
  <si>
    <r>
      <t>6-4</t>
    </r>
    <r>
      <rPr>
        <sz val="11"/>
        <color theme="1"/>
        <rFont val="等线"/>
        <family val="2"/>
        <charset val="134"/>
        <scheme val="minor"/>
      </rPr>
      <t/>
    </r>
  </si>
  <si>
    <t>神器5-1激活</t>
    <phoneticPr fontId="3" type="noConversion"/>
  </si>
  <si>
    <r>
      <t>6-5</t>
    </r>
    <r>
      <rPr>
        <sz val="11"/>
        <color theme="1"/>
        <rFont val="等线"/>
        <family val="2"/>
        <charset val="134"/>
        <scheme val="minor"/>
      </rPr>
      <t/>
    </r>
  </si>
  <si>
    <t>神器5-2激活</t>
    <phoneticPr fontId="3" type="noConversion"/>
  </si>
  <si>
    <t>52级</t>
    <phoneticPr fontId="3" type="noConversion"/>
  </si>
  <si>
    <r>
      <t>6-6</t>
    </r>
    <r>
      <rPr>
        <sz val="11"/>
        <color theme="1"/>
        <rFont val="等线"/>
        <family val="2"/>
        <charset val="134"/>
        <scheme val="minor"/>
      </rPr>
      <t/>
    </r>
  </si>
  <si>
    <r>
      <t>6-7</t>
    </r>
    <r>
      <rPr>
        <sz val="11"/>
        <color theme="1"/>
        <rFont val="等线"/>
        <family val="2"/>
        <charset val="134"/>
        <scheme val="minor"/>
      </rPr>
      <t/>
    </r>
  </si>
  <si>
    <r>
      <t>6-8</t>
    </r>
    <r>
      <rPr>
        <sz val="11"/>
        <color theme="1"/>
        <rFont val="等线"/>
        <family val="2"/>
        <charset val="134"/>
        <scheme val="minor"/>
      </rPr>
      <t/>
    </r>
  </si>
  <si>
    <r>
      <t>6-9</t>
    </r>
    <r>
      <rPr>
        <sz val="11"/>
        <color theme="1"/>
        <rFont val="等线"/>
        <family val="2"/>
        <charset val="134"/>
        <scheme val="minor"/>
      </rPr>
      <t/>
    </r>
  </si>
  <si>
    <r>
      <t>6-10</t>
    </r>
    <r>
      <rPr>
        <sz val="11"/>
        <color theme="1"/>
        <rFont val="等线"/>
        <family val="2"/>
        <charset val="134"/>
        <scheme val="minor"/>
      </rPr>
      <t/>
    </r>
  </si>
  <si>
    <t>神器5-3激活</t>
    <phoneticPr fontId="3" type="noConversion"/>
  </si>
  <si>
    <r>
      <t>6-11</t>
    </r>
    <r>
      <rPr>
        <sz val="11"/>
        <color theme="1"/>
        <rFont val="等线"/>
        <family val="2"/>
        <charset val="134"/>
        <scheme val="minor"/>
      </rPr>
      <t/>
    </r>
  </si>
  <si>
    <t>神器5-4激活</t>
    <phoneticPr fontId="3" type="noConversion"/>
  </si>
  <si>
    <r>
      <t>6-12</t>
    </r>
    <r>
      <rPr>
        <sz val="11"/>
        <color theme="1"/>
        <rFont val="等线"/>
        <family val="2"/>
        <charset val="134"/>
        <scheme val="minor"/>
      </rPr>
      <t/>
    </r>
  </si>
  <si>
    <t>神器5-5激活</t>
    <phoneticPr fontId="3" type="noConversion"/>
  </si>
  <si>
    <r>
      <t>6-13</t>
    </r>
    <r>
      <rPr>
        <sz val="11"/>
        <color theme="1"/>
        <rFont val="等线"/>
        <family val="2"/>
        <charset val="134"/>
        <scheme val="minor"/>
      </rPr>
      <t/>
    </r>
  </si>
  <si>
    <t>神器5-6激活</t>
    <phoneticPr fontId="3" type="noConversion"/>
  </si>
  <si>
    <r>
      <t>6-14</t>
    </r>
    <r>
      <rPr>
        <sz val="11"/>
        <color theme="1"/>
        <rFont val="等线"/>
        <family val="2"/>
        <charset val="134"/>
        <scheme val="minor"/>
      </rPr>
      <t/>
    </r>
  </si>
  <si>
    <t>神器3-4-激活</t>
    <phoneticPr fontId="3" type="noConversion"/>
  </si>
  <si>
    <r>
      <t>6-15</t>
    </r>
    <r>
      <rPr>
        <sz val="11"/>
        <color theme="1"/>
        <rFont val="等线"/>
        <family val="2"/>
        <charset val="134"/>
        <scheme val="minor"/>
      </rPr>
      <t/>
    </r>
  </si>
  <si>
    <t>养成系统</t>
    <phoneticPr fontId="3" type="noConversion"/>
  </si>
  <si>
    <t>系统</t>
    <phoneticPr fontId="3" type="noConversion"/>
  </si>
  <si>
    <t>子系统</t>
    <phoneticPr fontId="3" type="noConversion"/>
  </si>
  <si>
    <t>作用</t>
    <phoneticPr fontId="3" type="noConversion"/>
  </si>
  <si>
    <t>系统概述</t>
    <phoneticPr fontId="3" type="noConversion"/>
  </si>
  <si>
    <t>设计目的</t>
    <phoneticPr fontId="3" type="noConversion"/>
  </si>
  <si>
    <t>消耗</t>
    <phoneticPr fontId="3" type="noConversion"/>
  </si>
  <si>
    <t>产出来源</t>
    <phoneticPr fontId="3" type="noConversion"/>
  </si>
  <si>
    <t>存疑</t>
    <phoneticPr fontId="3" type="noConversion"/>
  </si>
  <si>
    <t>玩家等级</t>
    <phoneticPr fontId="3" type="noConversion"/>
  </si>
  <si>
    <t>升级</t>
    <phoneticPr fontId="3" type="noConversion"/>
  </si>
  <si>
    <t>解锁系统，同时提升寄灵人的等级</t>
    <phoneticPr fontId="3" type="noConversion"/>
  </si>
  <si>
    <t>跟玩家等级同步</t>
    <phoneticPr fontId="3" type="noConversion"/>
  </si>
  <si>
    <t>鼓励玩家活跃，鼓励玩家牧守令扫荡</t>
    <phoneticPr fontId="3" type="noConversion"/>
  </si>
  <si>
    <t>各种活跃的行为</t>
    <phoneticPr fontId="3" type="noConversion"/>
  </si>
  <si>
    <t>等级突破</t>
    <phoneticPr fontId="3" type="noConversion"/>
  </si>
  <si>
    <t>突破等级上限</t>
    <phoneticPr fontId="3" type="noConversion"/>
  </si>
  <si>
    <t>完成一系列任务（不需付费）后，进行突破，解锁等级上限。同时给予寄灵人大量属性</t>
    <phoneticPr fontId="3" type="noConversion"/>
  </si>
  <si>
    <t>目标引导，提升玩家升级养成动力</t>
    <phoneticPr fontId="3" type="noConversion"/>
  </si>
  <si>
    <t>爵位</t>
    <phoneticPr fontId="3" type="noConversion"/>
  </si>
  <si>
    <t>提升玩家先攻值和PVP强度，每日工资</t>
    <phoneticPr fontId="3" type="noConversion"/>
  </si>
  <si>
    <t>完成一系列困难任务（可能要付费）后，进行突破。</t>
    <phoneticPr fontId="3" type="noConversion"/>
  </si>
  <si>
    <t>强社交引导，强PVP引导，付费引导</t>
    <phoneticPr fontId="3" type="noConversion"/>
  </si>
  <si>
    <t>地狱勋章</t>
    <phoneticPr fontId="3" type="noConversion"/>
  </si>
  <si>
    <t>世界BOSS，拍卖，公会商店</t>
    <phoneticPr fontId="3" type="noConversion"/>
  </si>
  <si>
    <t>寄灵人</t>
    <phoneticPr fontId="3" type="noConversion"/>
  </si>
  <si>
    <t>获取</t>
    <phoneticPr fontId="3" type="noConversion"/>
  </si>
  <si>
    <t>不同寄灵人有不同的作用</t>
    <phoneticPr fontId="3" type="noConversion"/>
  </si>
  <si>
    <t>芦花古楼(解锁卡池和抽奖券)，寄灵人抽奖</t>
    <phoneticPr fontId="3" type="noConversion"/>
  </si>
  <si>
    <t>随游戏进程提升寄灵人实力，逼迫玩家养成守护灵</t>
    <phoneticPr fontId="3" type="noConversion"/>
  </si>
  <si>
    <t>突破</t>
    <phoneticPr fontId="3" type="noConversion"/>
  </si>
  <si>
    <t>寄灵人是否还要有个突破，不然和守护灵属性可能不同调，影响战斗数值的成长体验</t>
    <phoneticPr fontId="3" type="noConversion"/>
  </si>
  <si>
    <t>升星</t>
    <phoneticPr fontId="3" type="noConversion"/>
  </si>
  <si>
    <t>百分比提升属性，提升向守护灵转属性比例</t>
    <phoneticPr fontId="3" type="noConversion"/>
  </si>
  <si>
    <t>消耗寄灵人碎片，对寄灵人进行升星</t>
    <phoneticPr fontId="3" type="noConversion"/>
  </si>
  <si>
    <t>消耗多余的寄灵人碎片，扩坑</t>
    <phoneticPr fontId="3" type="noConversion"/>
  </si>
  <si>
    <t>寄灵人抽奖</t>
    <phoneticPr fontId="3" type="noConversion"/>
  </si>
  <si>
    <t>建议不提升属性，只升级技能</t>
    <phoneticPr fontId="3" type="noConversion"/>
  </si>
  <si>
    <t>技能升级</t>
    <phoneticPr fontId="3" type="noConversion"/>
  </si>
  <si>
    <t>提升寄灵人技能等级</t>
    <phoneticPr fontId="3" type="noConversion"/>
  </si>
  <si>
    <t>消耗技能经验，进行技能升级</t>
    <phoneticPr fontId="3" type="noConversion"/>
  </si>
  <si>
    <t>消耗多余的垫概率寄灵人碎片</t>
    <phoneticPr fontId="3" type="noConversion"/>
  </si>
  <si>
    <t>技能突破</t>
    <phoneticPr fontId="3" type="noConversion"/>
  </si>
  <si>
    <t>提升寄灵人技能等级上限</t>
    <phoneticPr fontId="3" type="noConversion"/>
  </si>
  <si>
    <t>消耗同名碎片和其他品质碎片进行突破</t>
    <phoneticPr fontId="3" type="noConversion"/>
  </si>
  <si>
    <t>给技能效果数量上的成长，消耗其他寄灵人碎片，提升抽卡需求。</t>
    <phoneticPr fontId="3" type="noConversion"/>
  </si>
  <si>
    <t>洗练技能，打书</t>
    <phoneticPr fontId="3" type="noConversion"/>
  </si>
  <si>
    <t>6孔，转攻，转血，守护灵2级属性，寄灵人百分比属性，2个天赋技能的强化（受水晶影响），提升守护灵属性</t>
    <phoneticPr fontId="3" type="noConversion"/>
  </si>
  <si>
    <t>6个技能空位，通过洗练洗出不同技能。
洗练技能的同时，可洗练守护灵死后转攻血比例。
每个寄灵人有专属技能库，也有个大的通用技能库。
可以使用技能书来学习技能。学习技能时，会在已有技能和获得新技能间等概率随机，随机到已有技能则顶掉。玩家可以使用钻石锁定2个技能。</t>
    <phoneticPr fontId="3" type="noConversion"/>
  </si>
  <si>
    <t>通过概率方式，人为制造极品概念，设计一个无限坑，给大R跳
同时解决3阶段寄灵人太弱和水晶富余
是寄灵人的养成有一定搭配策略性</t>
    <phoneticPr fontId="3" type="noConversion"/>
  </si>
  <si>
    <t>洗练瓶（10G一个）
技能书
锁灵卷</t>
    <phoneticPr fontId="3" type="noConversion"/>
  </si>
  <si>
    <t>商店，竞技场商店，每日任务宝箱</t>
    <phoneticPr fontId="3" type="noConversion"/>
  </si>
  <si>
    <t>守护灵</t>
    <phoneticPr fontId="3" type="noConversion"/>
  </si>
  <si>
    <t>提升基础属性</t>
    <phoneticPr fontId="3" type="noConversion"/>
  </si>
  <si>
    <t>消耗守护灵经验，进行守护灵升级。等级上限受地狱道约束。</t>
    <phoneticPr fontId="3" type="noConversion"/>
  </si>
  <si>
    <t>最初级基础的养成</t>
  </si>
  <si>
    <t>每10级，关卡首通产的前4级，挂机派遣产出后6级</t>
  </si>
  <si>
    <t>可以考虑升级同时消耗金币</t>
    <phoneticPr fontId="3" type="noConversion"/>
  </si>
  <si>
    <t>地狱道</t>
    <phoneticPr fontId="3" type="noConversion"/>
  </si>
  <si>
    <t>大幅提升基础属性，并提升等级上限</t>
    <phoneticPr fontId="3" type="noConversion"/>
  </si>
  <si>
    <t>同寄灵人，但开始消耗的是守护灵材料。</t>
    <phoneticPr fontId="3" type="noConversion"/>
  </si>
  <si>
    <t>给守护灵阶段性成长</t>
    <phoneticPr fontId="3" type="noConversion"/>
  </si>
  <si>
    <t>4级基础材料，3级三才材料，5种修身材料</t>
    <phoneticPr fontId="3" type="noConversion"/>
  </si>
  <si>
    <t>挂机派遣，星星宝箱</t>
    <phoneticPr fontId="3" type="noConversion"/>
  </si>
  <si>
    <t>刀塔传奇吞装备，放置奇兵单一材料，对于这两种方式没有充分讨论
如果现有结构，是否要分些产出放到一个金币商店中</t>
    <phoneticPr fontId="3" type="noConversion"/>
  </si>
  <si>
    <t>百分比提升属性</t>
    <phoneticPr fontId="3" type="noConversion"/>
  </si>
  <si>
    <t>与寄灵人相似，使用同名守护灵碎片升星。</t>
    <phoneticPr fontId="3" type="noConversion"/>
  </si>
  <si>
    <t>消耗多余的守护灵碎片，扩坑</t>
    <phoneticPr fontId="3" type="noConversion"/>
  </si>
  <si>
    <t>同名碎片</t>
    <phoneticPr fontId="3" type="noConversion"/>
  </si>
  <si>
    <t>守护灵技能</t>
    <phoneticPr fontId="3" type="noConversion"/>
  </si>
  <si>
    <t>专属技能升级</t>
    <phoneticPr fontId="3" type="noConversion"/>
  </si>
  <si>
    <t>消耗同名武将碎片升级</t>
    <phoneticPr fontId="3" type="noConversion"/>
  </si>
  <si>
    <t>插槽技能获得</t>
    <phoneticPr fontId="3" type="noConversion"/>
  </si>
  <si>
    <t>技能商店兑换守护灵技能，消耗特定守护灵碎片</t>
    <phoneticPr fontId="3" type="noConversion"/>
  </si>
  <si>
    <t>鼓励玩家抽卡，抽到不用的守护灵，第一诉求是插槽技能</t>
    <phoneticPr fontId="3" type="noConversion"/>
  </si>
  <si>
    <t>特定守护灵碎片</t>
    <phoneticPr fontId="3" type="noConversion"/>
  </si>
  <si>
    <t>抽卡。</t>
    <phoneticPr fontId="3" type="noConversion"/>
  </si>
  <si>
    <t>插槽技能升级</t>
    <phoneticPr fontId="3" type="noConversion"/>
  </si>
  <si>
    <t>提升技能的属性</t>
    <phoneticPr fontId="3" type="noConversion"/>
  </si>
  <si>
    <t>消耗守护灵魂魄可对守护灵技能升级</t>
    <phoneticPr fontId="3" type="noConversion"/>
  </si>
  <si>
    <t>技能经验</t>
    <phoneticPr fontId="3" type="noConversion"/>
  </si>
  <si>
    <t>守护灵技能分解</t>
    <phoneticPr fontId="3" type="noConversion"/>
  </si>
  <si>
    <t>没有直接的插槽技能获取途径，玩家需要先兑换技能，再分解技能
对于非R，没有类似率土的免费卡牌产出途径</t>
    <phoneticPr fontId="3" type="noConversion"/>
  </si>
  <si>
    <t>提升插槽技能等级上限，给予其他技能效果</t>
    <phoneticPr fontId="3" type="noConversion"/>
  </si>
  <si>
    <t>消耗同名武将碎片和其他低品武将碎片进行突破</t>
    <phoneticPr fontId="3" type="noConversion"/>
  </si>
  <si>
    <t>专属武器</t>
    <phoneticPr fontId="3" type="noConversion"/>
  </si>
  <si>
    <t>激活</t>
    <phoneticPr fontId="3" type="noConversion"/>
  </si>
  <si>
    <t>成就激活，外观改变，给一个强力技能</t>
    <phoneticPr fontId="3" type="noConversion"/>
  </si>
  <si>
    <t>当达成指定成就后，可激活专属武器，使守护灵外观改变</t>
    <phoneticPr fontId="3" type="noConversion"/>
  </si>
  <si>
    <t>对应守护灵的外观养成，拉动外观向玩家的付费</t>
    <phoneticPr fontId="3" type="noConversion"/>
  </si>
  <si>
    <t>碎片激活</t>
    <phoneticPr fontId="3" type="noConversion"/>
  </si>
  <si>
    <t>商店，单人BOSS</t>
    <phoneticPr fontId="3" type="noConversion"/>
  </si>
  <si>
    <t>专属武器是后置系统，这个时候玩家养的守护灵已确定，不是很喜欢随机产出。大掌门2中，专属武器表现上随机产出，实质上所有神器碎片都能无损耗的分解兑换成其他专属武器碎片。</t>
    <phoneticPr fontId="3" type="noConversion"/>
  </si>
  <si>
    <t>解封</t>
    <phoneticPr fontId="3" type="noConversion"/>
  </si>
  <si>
    <t>强化武器技能</t>
    <phoneticPr fontId="3" type="noConversion"/>
  </si>
  <si>
    <t>使用对应守护灵的碎片进行专属武器升星</t>
    <phoneticPr fontId="3" type="noConversion"/>
  </si>
  <si>
    <t>消耗专属武器碎片</t>
    <phoneticPr fontId="3" type="noConversion"/>
  </si>
  <si>
    <t>专属武器碎片</t>
    <phoneticPr fontId="3" type="noConversion"/>
  </si>
  <si>
    <t>强化</t>
    <phoneticPr fontId="3" type="noConversion"/>
  </si>
  <si>
    <t>使用强化石强化。</t>
    <phoneticPr fontId="3" type="noConversion"/>
  </si>
  <si>
    <t>给专属武器一个相对廉价的养成</t>
    <phoneticPr fontId="3" type="noConversion"/>
  </si>
  <si>
    <t>强化石，金币</t>
    <phoneticPr fontId="3" type="noConversion"/>
  </si>
  <si>
    <t>单人 BOSS</t>
    <phoneticPr fontId="3" type="noConversion"/>
  </si>
  <si>
    <t>神器</t>
    <phoneticPr fontId="3" type="noConversion"/>
  </si>
  <si>
    <t>神器本身</t>
    <phoneticPr fontId="3" type="noConversion"/>
  </si>
  <si>
    <t>只要获得神器，就活得其属性加成。</t>
    <phoneticPr fontId="3" type="noConversion"/>
  </si>
  <si>
    <t>成就任务激活，激活后可进行升级。</t>
    <phoneticPr fontId="3" type="noConversion"/>
  </si>
  <si>
    <t>提升所有卡牌的基础属性，对应梳子式的时间养成</t>
    <phoneticPr fontId="3" type="noConversion"/>
  </si>
  <si>
    <t>神器碎片</t>
    <phoneticPr fontId="3" type="noConversion"/>
  </si>
  <si>
    <t>芦花古楼（通天塔）</t>
    <phoneticPr fontId="3" type="noConversion"/>
  </si>
  <si>
    <t>神器碎片升级</t>
    <phoneticPr fontId="3" type="noConversion"/>
  </si>
  <si>
    <t>神器升级提升该神器固定属性加成</t>
    <phoneticPr fontId="3" type="noConversion"/>
  </si>
  <si>
    <r>
      <t>提升所有卡牌的基础属性，给玩家以纵向养成体验。当玩家对游戏系统有认知，对游戏中属性有追求后的一种</t>
    </r>
    <r>
      <rPr>
        <sz val="11"/>
        <color rgb="FFFF0000"/>
        <rFont val="微软雅黑"/>
        <family val="2"/>
        <charset val="134"/>
      </rPr>
      <t>高性价比拉收系统。</t>
    </r>
    <phoneticPr fontId="3" type="noConversion"/>
  </si>
  <si>
    <t>这里不消耗金币，增加一键升级功能</t>
    <phoneticPr fontId="3" type="noConversion"/>
  </si>
  <si>
    <t>神器套装</t>
    <phoneticPr fontId="3" type="noConversion"/>
  </si>
  <si>
    <t>神器套装提升百分比属性</t>
    <phoneticPr fontId="3" type="noConversion"/>
  </si>
  <si>
    <t>各神器碎片的最低等级</t>
    <phoneticPr fontId="3" type="noConversion"/>
  </si>
  <si>
    <t>鼓励玩家3个神器碎片都升级
给神器升级目标</t>
    <phoneticPr fontId="3" type="noConversion"/>
  </si>
  <si>
    <t>产出系统</t>
    <phoneticPr fontId="3" type="noConversion"/>
  </si>
  <si>
    <t>产出</t>
    <phoneticPr fontId="3" type="noConversion"/>
  </si>
  <si>
    <t>关卡</t>
    <phoneticPr fontId="3" type="noConversion"/>
  </si>
  <si>
    <t>普通关卡</t>
    <phoneticPr fontId="3" type="noConversion"/>
  </si>
  <si>
    <t>无</t>
    <phoneticPr fontId="3" type="noConversion"/>
  </si>
  <si>
    <t>游戏的普通关卡，从第3章开始，一章15关。2小关接1大关。首次通关有大量奖励，再次通关有少量奖励，</t>
    <phoneticPr fontId="3" type="noConversion"/>
  </si>
  <si>
    <t>游戏剧情的推进与展现。难度较低，但需要玩家做基础的非付费性养成</t>
    <phoneticPr fontId="3" type="noConversion"/>
  </si>
  <si>
    <t>解锁挂机点，给守护灵经验，金币</t>
    <phoneticPr fontId="3" type="noConversion"/>
  </si>
  <si>
    <t>困难关卡</t>
    <phoneticPr fontId="3" type="noConversion"/>
  </si>
  <si>
    <t>每关有3颗星的追求，完成3星成就难度较高。</t>
    <phoneticPr fontId="3" type="noConversion"/>
  </si>
  <si>
    <t>在关卡线上，给玩家以挑战。让玩家属性成长后，回过来完成成就，给予相应正反馈</t>
    <phoneticPr fontId="3" type="noConversion"/>
  </si>
  <si>
    <t>首通奖励守护灵升级突破材料，星星宝箱给主角寄灵人碎片，钻石，神器碎片</t>
    <phoneticPr fontId="3" type="noConversion"/>
  </si>
  <si>
    <t>关卡派遣</t>
    <phoneticPr fontId="3" type="noConversion"/>
  </si>
  <si>
    <t>每章有若干派遣点。通过这章后解锁</t>
    <phoneticPr fontId="3" type="noConversion"/>
  </si>
  <si>
    <t>使游戏放置化，每天上线就有大量产出，使游戏更休闲，降低游戏压力，给予玩家玩下去的信心。
减少无意义的扫荡操作</t>
    <phoneticPr fontId="3" type="noConversion"/>
  </si>
  <si>
    <t>金币，主角经验，守护灵经验，守护灵突破材料
概率掉落宝箱，宝箱产出神器碎片</t>
    <phoneticPr fontId="3" type="noConversion"/>
  </si>
  <si>
    <t>单人BOSS</t>
    <phoneticPr fontId="3" type="noConversion"/>
  </si>
  <si>
    <t>挑战</t>
    <phoneticPr fontId="3" type="noConversion"/>
  </si>
  <si>
    <t>无，挑战后有1分钟CD</t>
    <phoneticPr fontId="3" type="noConversion"/>
  </si>
  <si>
    <t>多个BOSS，分在各个等级段。越高级的BOSS产出越高。BOSS被击杀时，奖励归属伤害最高的玩家。玩家每天有N次奖励机会。可能掉落神器碎片，专属武器强化石</t>
    <phoneticPr fontId="3" type="noConversion"/>
  </si>
  <si>
    <t>提升玩家登录率</t>
    <phoneticPr fontId="3" type="noConversion"/>
  </si>
  <si>
    <t>专属武器的强化材料
专属武器</t>
    <phoneticPr fontId="3" type="noConversion"/>
  </si>
  <si>
    <t>多人BOSS</t>
    <phoneticPr fontId="3" type="noConversion"/>
  </si>
  <si>
    <t>挑战，组队，拍卖</t>
    <phoneticPr fontId="3" type="noConversion"/>
  </si>
  <si>
    <t>类似阴阳师的御魂副本，但每天限定次数。
需要组队完成
掉落寄灵人技能书和专属武器碎片时，Roll点定归属。拿到的玩家可以放到拍卖行（拍卖后做）</t>
    <phoneticPr fontId="3" type="noConversion"/>
  </si>
  <si>
    <t>促进玩家组队</t>
    <phoneticPr fontId="3" type="noConversion"/>
  </si>
  <si>
    <t>寄灵人洗练瓶
寄灵人技能书
神器碎片</t>
    <phoneticPr fontId="3" type="noConversion"/>
  </si>
  <si>
    <t>芦花古楼</t>
    <phoneticPr fontId="3" type="noConversion"/>
  </si>
  <si>
    <t>类似传统游戏的通天塔。有若干层，首通有大量奖励。每天根据通过层数发奖励。只产出芦花币，芦花币可在芦花商店买各种道具，如卡牌碎片，神器碎片。</t>
    <phoneticPr fontId="3" type="noConversion"/>
  </si>
  <si>
    <t>一个有战力先发优势的产出系统，促进玩家提升战力，取得先发优势。促进玩家扩充卡池。</t>
    <phoneticPr fontId="3" type="noConversion"/>
  </si>
  <si>
    <t>各种神器。产出爬塔币，可在商店中兑换神器碎片宝箱。</t>
    <phoneticPr fontId="3" type="noConversion"/>
  </si>
  <si>
    <t>4个门等级要求是否错开</t>
    <phoneticPr fontId="3" type="noConversion"/>
  </si>
  <si>
    <t>竞技场</t>
    <phoneticPr fontId="3" type="noConversion"/>
  </si>
  <si>
    <t>竞技场次数，每天5次，可购买。</t>
    <phoneticPr fontId="3" type="noConversion"/>
  </si>
  <si>
    <t>1600rank分以下单队伍竞技，1600分以上3队伍田忌赛马。
每周根据rank分发竞技币。
战斗胜利和失败都获得竞技币。
每次会刷新3个对手，战力与玩家相比弱中强。击败强的玩家镜像，获得更多的竞技币。</t>
    <phoneticPr fontId="3" type="noConversion"/>
  </si>
  <si>
    <t>更高维度的玩家卡牌搭配与战力验证系统</t>
    <phoneticPr fontId="3" type="noConversion"/>
  </si>
  <si>
    <t>竞技场币，竞技场投放一些卡牌，阵法和神器</t>
    <phoneticPr fontId="3" type="noConversion"/>
  </si>
  <si>
    <t>各奖励点没敲定（胜点宝箱，排名，首次到达排名，rank奖），表配的也很迷糊</t>
    <phoneticPr fontId="3" type="noConversion"/>
  </si>
  <si>
    <t>商店</t>
    <phoneticPr fontId="3" type="noConversion"/>
  </si>
  <si>
    <t>钻石商店</t>
    <phoneticPr fontId="3" type="noConversion"/>
  </si>
  <si>
    <t>钻石</t>
    <phoneticPr fontId="3" type="noConversion"/>
  </si>
  <si>
    <t>产出寄灵人和守护灵抽卡券，2小时挂机券-递增，专属武器宝箱
一些卡牌碎片，用于做价值锚定
强化石，洗练瓶</t>
    <phoneticPr fontId="3" type="noConversion"/>
  </si>
  <si>
    <t>每日耗钻，价值锚定，稀有品道具直卖</t>
    <phoneticPr fontId="3" type="noConversion"/>
  </si>
  <si>
    <t>金币商店</t>
    <phoneticPr fontId="3" type="noConversion"/>
  </si>
  <si>
    <t>金币</t>
    <phoneticPr fontId="3" type="noConversion"/>
  </si>
  <si>
    <t>突破材料，强化石</t>
    <phoneticPr fontId="3" type="noConversion"/>
  </si>
  <si>
    <t>芦花商店</t>
    <phoneticPr fontId="3" type="noConversion"/>
  </si>
  <si>
    <t>芦花币</t>
    <phoneticPr fontId="3" type="noConversion"/>
  </si>
  <si>
    <t>神器宝箱
一些非R的定向卡牌</t>
    <phoneticPr fontId="3" type="noConversion"/>
  </si>
  <si>
    <t>竞技商店</t>
    <phoneticPr fontId="3" type="noConversion"/>
  </si>
  <si>
    <t>竞技币</t>
    <phoneticPr fontId="3" type="noConversion"/>
  </si>
  <si>
    <t>牧守令
非R，中R的卡牌投放</t>
    <phoneticPr fontId="3" type="noConversion"/>
  </si>
  <si>
    <t>神器商店</t>
    <phoneticPr fontId="3" type="noConversion"/>
  </si>
  <si>
    <t>神器精华</t>
    <phoneticPr fontId="3" type="noConversion"/>
  </si>
  <si>
    <t>各种神器，稀有神器不可兑换，但可以卖到拍卖行
神器的购买受竞技场积分约束
每个购买项每日限次，同一个神器可出现多次，但要求的分数不同</t>
    <phoneticPr fontId="3" type="noConversion"/>
  </si>
  <si>
    <t>玩法</t>
    <phoneticPr fontId="3" type="noConversion"/>
  </si>
  <si>
    <t>成长上限</t>
    <phoneticPr fontId="5" type="noConversion"/>
  </si>
  <si>
    <t>消耗材料</t>
    <phoneticPr fontId="5" type="noConversion"/>
  </si>
  <si>
    <t>消耗货币</t>
    <phoneticPr fontId="5" type="noConversion"/>
  </si>
  <si>
    <t>种类</t>
    <phoneticPr fontId="5" type="noConversion"/>
  </si>
  <si>
    <t>坑的程度</t>
    <phoneticPr fontId="5" type="noConversion"/>
  </si>
  <si>
    <t>材料对应产出系统
（主要）</t>
    <phoneticPr fontId="5" type="noConversion"/>
  </si>
  <si>
    <t>第1天</t>
    <phoneticPr fontId="5" type="noConversion"/>
  </si>
  <si>
    <t>第15天以后……</t>
    <phoneticPr fontId="5" type="noConversion"/>
  </si>
  <si>
    <t>免费</t>
    <phoneticPr fontId="5" type="noConversion"/>
  </si>
  <si>
    <t>付费</t>
    <phoneticPr fontId="5" type="noConversion"/>
  </si>
  <si>
    <t>基础养成</t>
    <phoneticPr fontId="3" type="noConversion"/>
  </si>
  <si>
    <t>升级</t>
    <phoneticPr fontId="3" type="noConversion"/>
  </si>
  <si>
    <t>100级</t>
    <phoneticPr fontId="3" type="noConversion"/>
  </si>
  <si>
    <t>关卡首通，挂机，每日任务</t>
    <phoneticPr fontId="3" type="noConversion"/>
  </si>
  <si>
    <t>守护灵</t>
    <phoneticPr fontId="3" type="noConversion"/>
  </si>
  <si>
    <t>灵槐枝</t>
    <phoneticPr fontId="3" type="noConversion"/>
  </si>
  <si>
    <t>关卡首通，挂机</t>
    <phoneticPr fontId="3" type="noConversion"/>
  </si>
  <si>
    <t>突破</t>
    <phoneticPr fontId="3" type="noConversion"/>
  </si>
  <si>
    <t>各种突破材料</t>
    <phoneticPr fontId="3" type="noConversion"/>
  </si>
  <si>
    <t>挂机，金币商店</t>
    <phoneticPr fontId="3" type="noConversion"/>
  </si>
  <si>
    <t>第一阵容</t>
    <phoneticPr fontId="3" type="noConversion"/>
  </si>
  <si>
    <t>寄灵人1</t>
    <phoneticPr fontId="3" type="noConversion"/>
  </si>
  <si>
    <t>守护灵1</t>
    <phoneticPr fontId="3" type="noConversion"/>
  </si>
  <si>
    <t>寄灵人2</t>
    <phoneticPr fontId="3" type="noConversion"/>
  </si>
  <si>
    <t>守护灵2</t>
    <phoneticPr fontId="3" type="noConversion"/>
  </si>
  <si>
    <t>寄灵人3</t>
    <phoneticPr fontId="3" type="noConversion"/>
  </si>
  <si>
    <t>守护灵3</t>
    <phoneticPr fontId="3" type="noConversion"/>
  </si>
  <si>
    <t>推进情况</t>
    <phoneticPr fontId="3" type="noConversion"/>
  </si>
  <si>
    <t>主线</t>
    <phoneticPr fontId="3" type="noConversion"/>
  </si>
  <si>
    <t>困难主线</t>
    <phoneticPr fontId="3" type="noConversion"/>
  </si>
  <si>
    <t>芦花-风</t>
    <phoneticPr fontId="3" type="noConversion"/>
  </si>
  <si>
    <t>芦花-花</t>
    <phoneticPr fontId="3" type="noConversion"/>
  </si>
  <si>
    <t>芦花-雪</t>
    <phoneticPr fontId="3" type="noConversion"/>
  </si>
  <si>
    <t>芦花-月</t>
    <phoneticPr fontId="3" type="noConversion"/>
  </si>
  <si>
    <t>2队情况</t>
    <phoneticPr fontId="3" type="noConversion"/>
  </si>
  <si>
    <t>3队情况</t>
    <phoneticPr fontId="3" type="noConversion"/>
  </si>
  <si>
    <t>碎片1</t>
    <phoneticPr fontId="3" type="noConversion"/>
  </si>
  <si>
    <t>碎片2</t>
    <phoneticPr fontId="3" type="noConversion"/>
  </si>
  <si>
    <t>ID</t>
    <phoneticPr fontId="3" type="noConversion"/>
  </si>
  <si>
    <t>任务名</t>
    <phoneticPr fontId="3" type="noConversion"/>
  </si>
  <si>
    <t>等级(后)</t>
    <phoneticPr fontId="3" type="noConversion"/>
  </si>
  <si>
    <t>关卡</t>
    <phoneticPr fontId="3" type="noConversion"/>
  </si>
  <si>
    <t>战力要求</t>
    <phoneticPr fontId="3" type="noConversion"/>
  </si>
  <si>
    <t>任务描述</t>
    <phoneticPr fontId="3" type="noConversion"/>
  </si>
  <si>
    <t>进行一场战斗</t>
    <phoneticPr fontId="3" type="noConversion"/>
  </si>
  <si>
    <t>1-1关</t>
    <phoneticPr fontId="3" type="noConversion"/>
  </si>
  <si>
    <t>跟着引导员，打第一场引导关</t>
    <phoneticPr fontId="3" type="noConversion"/>
  </si>
  <si>
    <t>上阵</t>
    <phoneticPr fontId="3" type="noConversion"/>
  </si>
  <si>
    <t>1-2关</t>
  </si>
  <si>
    <t>上阵夏玲和曹焱兵</t>
    <phoneticPr fontId="3" type="noConversion"/>
  </si>
  <si>
    <t>小试牛刀</t>
    <phoneticPr fontId="3" type="noConversion"/>
  </si>
  <si>
    <t>熟悉技能释放，打败曹焱兵</t>
    <phoneticPr fontId="3" type="noConversion"/>
  </si>
  <si>
    <t>通灵秘术</t>
    <phoneticPr fontId="3" type="noConversion"/>
  </si>
  <si>
    <t>曹焱兵加入队伍，快帮曹焱兵召唤出他的守护灵</t>
    <phoneticPr fontId="3" type="noConversion"/>
  </si>
  <si>
    <t>通关1-3</t>
    <phoneticPr fontId="3" type="noConversion"/>
  </si>
  <si>
    <t>1-3关</t>
    <phoneticPr fontId="3" type="noConversion"/>
  </si>
  <si>
    <t>通过1-3关</t>
    <phoneticPr fontId="3" type="noConversion"/>
  </si>
  <si>
    <t>灵界精华</t>
    <phoneticPr fontId="3" type="noConversion"/>
  </si>
  <si>
    <t>告诉玩家，让守护灵吸收灵界精华，可以提升能力，引导玩家守护灵升级</t>
    <phoneticPr fontId="3" type="noConversion"/>
  </si>
  <si>
    <t>再次通灵</t>
    <phoneticPr fontId="3" type="noConversion"/>
  </si>
  <si>
    <t>再次引导玩家抽奖，保底掉落于禁，自动分解成于禁精魄</t>
    <phoneticPr fontId="3" type="noConversion"/>
  </si>
  <si>
    <t>灵魄换技</t>
    <phoneticPr fontId="3" type="noConversion"/>
  </si>
  <si>
    <t>引导玩家使用于禁精魄，兑换插槽技能，并安到于禁身上</t>
    <phoneticPr fontId="3" type="noConversion"/>
  </si>
  <si>
    <t>再试牛刀1-4</t>
    <phoneticPr fontId="3" type="noConversion"/>
  </si>
  <si>
    <t>1-4关</t>
    <phoneticPr fontId="3" type="noConversion"/>
  </si>
  <si>
    <t>通过1-4关</t>
    <phoneticPr fontId="3" type="noConversion"/>
  </si>
  <si>
    <t>突破的力量</t>
    <phoneticPr fontId="3" type="noConversion"/>
  </si>
  <si>
    <t>1-4关</t>
    <phoneticPr fontId="3" type="noConversion"/>
  </si>
  <si>
    <t>引导于禁突破，激活天赋技能</t>
    <phoneticPr fontId="3" type="noConversion"/>
  </si>
  <si>
    <t>通关1-5</t>
    <phoneticPr fontId="3" type="noConversion"/>
  </si>
  <si>
    <t>1-5关</t>
    <phoneticPr fontId="3" type="noConversion"/>
  </si>
  <si>
    <t>通过1-5，体验到红水晶不足</t>
    <phoneticPr fontId="3" type="noConversion"/>
  </si>
  <si>
    <t>夏玲觉醒</t>
    <phoneticPr fontId="3" type="noConversion"/>
  </si>
  <si>
    <t>再次引导抽奖，抽出李轩辕</t>
    <phoneticPr fontId="3" type="noConversion"/>
  </si>
  <si>
    <t>通关1-6</t>
    <phoneticPr fontId="3" type="noConversion"/>
  </si>
  <si>
    <t>1-6关</t>
    <phoneticPr fontId="3" type="noConversion"/>
  </si>
  <si>
    <t>通过1-6</t>
    <phoneticPr fontId="3" type="noConversion"/>
  </si>
  <si>
    <t>支线-把李轩辕突破</t>
    <phoneticPr fontId="3" type="noConversion"/>
  </si>
  <si>
    <t>1-6关</t>
    <phoneticPr fontId="3" type="noConversion"/>
  </si>
  <si>
    <t>把李轩辕突破</t>
    <phoneticPr fontId="3" type="noConversion"/>
  </si>
  <si>
    <t>通过1-7</t>
    <phoneticPr fontId="3" type="noConversion"/>
  </si>
  <si>
    <t>1-7关</t>
    <phoneticPr fontId="3" type="noConversion"/>
  </si>
  <si>
    <t>通关1-7</t>
    <phoneticPr fontId="3" type="noConversion"/>
  </si>
  <si>
    <t>挂机派遣</t>
    <phoneticPr fontId="3" type="noConversion"/>
  </si>
  <si>
    <t>挂机1-1</t>
    <phoneticPr fontId="3" type="noConversion"/>
  </si>
  <si>
    <t>把队伍派遣到挂机1-1</t>
    <phoneticPr fontId="3" type="noConversion"/>
  </si>
  <si>
    <t>解锁挂机点1-2</t>
    <phoneticPr fontId="3" type="noConversion"/>
  </si>
  <si>
    <t>挂机1-2</t>
    <phoneticPr fontId="3" type="noConversion"/>
  </si>
  <si>
    <t>如果把李轩辕升级到5，并突破就可以解锁</t>
    <phoneticPr fontId="3" type="noConversion"/>
  </si>
  <si>
    <t>进行一次牧守令扫荡</t>
    <phoneticPr fontId="3" type="noConversion"/>
  </si>
  <si>
    <t>挂机1-3</t>
  </si>
  <si>
    <t>牧守令扫荡</t>
    <phoneticPr fontId="3" type="noConversion"/>
  </si>
  <si>
    <t>解锁挂机点1-3</t>
    <phoneticPr fontId="3" type="noConversion"/>
  </si>
  <si>
    <t>挂机1-3</t>
    <phoneticPr fontId="3" type="noConversion"/>
  </si>
  <si>
    <t>需要把唐流雨也突破</t>
    <phoneticPr fontId="3" type="noConversion"/>
  </si>
  <si>
    <t>支线-唐流雨突破</t>
    <phoneticPr fontId="3" type="noConversion"/>
  </si>
  <si>
    <t>把唐流雨突破</t>
    <phoneticPr fontId="3" type="noConversion"/>
  </si>
  <si>
    <t>解锁挂机关卡1-4</t>
    <phoneticPr fontId="3" type="noConversion"/>
  </si>
  <si>
    <t>挂机1-4</t>
    <phoneticPr fontId="3" type="noConversion"/>
  </si>
  <si>
    <t>激活挂机关卡1-4</t>
    <phoneticPr fontId="3" type="noConversion"/>
  </si>
  <si>
    <t>支线-演练</t>
    <phoneticPr fontId="3" type="noConversion"/>
  </si>
  <si>
    <t>挂机1-4</t>
    <phoneticPr fontId="3" type="noConversion"/>
  </si>
  <si>
    <t>新的开始</t>
    <phoneticPr fontId="3" type="noConversion"/>
  </si>
  <si>
    <t>通过关卡2-1。战力要求3个5级</t>
    <phoneticPr fontId="3" type="noConversion"/>
  </si>
  <si>
    <t>通关2-2</t>
    <phoneticPr fontId="3" type="noConversion"/>
  </si>
  <si>
    <t>通过关卡2-2。战力要求3个6级</t>
    <phoneticPr fontId="3" type="noConversion"/>
  </si>
  <si>
    <t>通关2-3</t>
  </si>
  <si>
    <t>通过关卡2-3。战力要求3个8级</t>
    <phoneticPr fontId="3" type="noConversion"/>
  </si>
  <si>
    <t>通关2-4</t>
  </si>
  <si>
    <t>通过关卡2-4。战力要求3个9级</t>
    <phoneticPr fontId="3" type="noConversion"/>
  </si>
  <si>
    <t>通关2-5</t>
  </si>
  <si>
    <t>通过关卡2-4。战力要求3个10级</t>
    <phoneticPr fontId="3" type="noConversion"/>
  </si>
  <si>
    <t>通关2-6</t>
  </si>
  <si>
    <t>通过关卡2-4。战力要求3个11级</t>
    <phoneticPr fontId="3" type="noConversion"/>
  </si>
  <si>
    <t>通关2-7</t>
  </si>
  <si>
    <t>通过关卡2-4。战力要求3个12级</t>
    <phoneticPr fontId="3" type="noConversion"/>
  </si>
  <si>
    <t>通关2-8</t>
  </si>
  <si>
    <t>通过关卡2-4。战力要求3个15级</t>
    <phoneticPr fontId="3" type="noConversion"/>
  </si>
  <si>
    <t>通关困难1-1</t>
    <phoneticPr fontId="3" type="noConversion"/>
  </si>
  <si>
    <t>KN1-1</t>
    <phoneticPr fontId="3" type="noConversion"/>
  </si>
  <si>
    <t>战力要求3个10级</t>
    <phoneticPr fontId="3" type="noConversion"/>
  </si>
  <si>
    <t>支线-通关困难1-2</t>
    <phoneticPr fontId="3" type="noConversion"/>
  </si>
  <si>
    <t>KN1-2</t>
  </si>
  <si>
    <t>战力要求3个11级</t>
    <phoneticPr fontId="3" type="noConversion"/>
  </si>
  <si>
    <t>支线-通关困难1-3</t>
    <phoneticPr fontId="3" type="noConversion"/>
  </si>
  <si>
    <t>KN1-3</t>
  </si>
  <si>
    <t>战力要求3个12级</t>
    <phoneticPr fontId="3" type="noConversion"/>
  </si>
  <si>
    <t>支线-通关困难1-4</t>
    <phoneticPr fontId="3" type="noConversion"/>
  </si>
  <si>
    <t>KN1-4</t>
  </si>
  <si>
    <t>战力要求3个13级</t>
    <phoneticPr fontId="3" type="noConversion"/>
  </si>
  <si>
    <t>支线-通关困难1-5</t>
    <phoneticPr fontId="3" type="noConversion"/>
  </si>
  <si>
    <t>KN1-5</t>
  </si>
  <si>
    <t>战力要求3个14级</t>
    <phoneticPr fontId="3" type="noConversion"/>
  </si>
  <si>
    <t>支线-通关困难1-6</t>
    <phoneticPr fontId="3" type="noConversion"/>
  </si>
  <si>
    <t>KN1-6</t>
  </si>
  <si>
    <t>战力要求3个15级</t>
    <phoneticPr fontId="3" type="noConversion"/>
  </si>
  <si>
    <t>通过2-9</t>
    <phoneticPr fontId="3" type="noConversion"/>
  </si>
  <si>
    <t>解锁神器1</t>
    <phoneticPr fontId="3" type="noConversion"/>
  </si>
  <si>
    <t>解锁挂机点2-1</t>
    <phoneticPr fontId="3" type="noConversion"/>
  </si>
  <si>
    <t>解锁挂机点2-2</t>
  </si>
  <si>
    <t>解锁挂机点2-3</t>
  </si>
  <si>
    <t>解锁挂机点2-4</t>
  </si>
  <si>
    <t>解锁挂机点2-5</t>
  </si>
  <si>
    <t>解锁挂机点2-6</t>
  </si>
  <si>
    <t>解锁挂机点2-7</t>
  </si>
  <si>
    <t>解锁挂机点2-8</t>
  </si>
  <si>
    <t>战力要求3个17级</t>
  </si>
  <si>
    <t>战力要求3个15级</t>
    <phoneticPr fontId="3" type="noConversion"/>
  </si>
  <si>
    <t>战力要求3个15级，1卡2突</t>
    <phoneticPr fontId="3" type="noConversion"/>
  </si>
  <si>
    <t>战力要求3个15级</t>
    <phoneticPr fontId="3" type="noConversion"/>
  </si>
  <si>
    <t>战力要求3个15级，3卡2突</t>
    <phoneticPr fontId="3" type="noConversion"/>
  </si>
  <si>
    <t>战力要求3个17级，激活神器1</t>
    <phoneticPr fontId="3" type="noConversion"/>
  </si>
  <si>
    <t>支线-通关困难2-1</t>
    <phoneticPr fontId="3" type="noConversion"/>
  </si>
  <si>
    <t>支线-通关困难2-2</t>
  </si>
  <si>
    <t>支线-通关困难2-3</t>
  </si>
  <si>
    <t>支线-通关困难2-4</t>
  </si>
  <si>
    <t>支线-通关困难2-5</t>
  </si>
  <si>
    <t>支线-通关困难2-6</t>
  </si>
  <si>
    <t>支线-通关困难2-7</t>
  </si>
  <si>
    <t>支线-通关困难2-8</t>
  </si>
  <si>
    <t>支线-通关困难2-9</t>
  </si>
  <si>
    <t>战力要求，激活神器1</t>
    <phoneticPr fontId="3" type="noConversion"/>
  </si>
  <si>
    <t>战力要求3个16级</t>
    <phoneticPr fontId="3" type="noConversion"/>
  </si>
  <si>
    <t>战力要求3个16级</t>
    <phoneticPr fontId="3" type="noConversion"/>
  </si>
  <si>
    <t>战力要求3个17级</t>
    <phoneticPr fontId="3" type="noConversion"/>
  </si>
  <si>
    <t>战力要求3个18级</t>
    <phoneticPr fontId="3" type="noConversion"/>
  </si>
  <si>
    <t>战力要求3个20级</t>
    <phoneticPr fontId="3" type="noConversion"/>
  </si>
  <si>
    <t>挂机点2-1</t>
  </si>
  <si>
    <t>挂机点2-2</t>
  </si>
  <si>
    <t>挂机点2-3</t>
  </si>
  <si>
    <t>挂机点2-4</t>
  </si>
  <si>
    <t>挂机点2-5</t>
  </si>
  <si>
    <t>挂机点2-6</t>
  </si>
  <si>
    <t>挂机点2-7</t>
  </si>
  <si>
    <t>挂机点2-8</t>
  </si>
  <si>
    <t>战力要求3个2突</t>
    <phoneticPr fontId="3" type="noConversion"/>
  </si>
  <si>
    <t>芦花古楼-风-1</t>
    <phoneticPr fontId="3" type="noConversion"/>
  </si>
  <si>
    <t>芦花古楼-风-2</t>
  </si>
  <si>
    <t>芦花古楼-风-3</t>
  </si>
  <si>
    <t>芦花古楼-风-4</t>
  </si>
  <si>
    <t>战力要求3个10级</t>
    <phoneticPr fontId="3" type="noConversion"/>
  </si>
  <si>
    <t>战力要求3个15级，2突</t>
    <phoneticPr fontId="3" type="noConversion"/>
  </si>
  <si>
    <t>通关3-1</t>
    <phoneticPr fontId="3" type="noConversion"/>
  </si>
  <si>
    <t>通关3-2</t>
  </si>
  <si>
    <t>通关3-3</t>
  </si>
  <si>
    <t>通关3-4</t>
  </si>
  <si>
    <t>通关3-5</t>
  </si>
  <si>
    <t>通关3-6</t>
  </si>
  <si>
    <t>通关3-7</t>
  </si>
  <si>
    <t>通关3-9</t>
  </si>
  <si>
    <t>通关3-10</t>
  </si>
  <si>
    <t>通关3-11</t>
  </si>
  <si>
    <t>通关3-12</t>
  </si>
  <si>
    <t>通关3-13</t>
  </si>
  <si>
    <t>通关3-14</t>
  </si>
  <si>
    <t>战力要求3个21级</t>
    <phoneticPr fontId="3" type="noConversion"/>
  </si>
  <si>
    <t>战力要求3个25级</t>
    <phoneticPr fontId="3" type="noConversion"/>
  </si>
  <si>
    <t>芦花古楼-风-6</t>
    <phoneticPr fontId="3" type="noConversion"/>
  </si>
  <si>
    <t>芦花古楼-风-9</t>
  </si>
  <si>
    <t>芦花古楼-风-10</t>
  </si>
  <si>
    <t>战力要求3个30级</t>
  </si>
  <si>
    <t>战力要求3个27级</t>
  </si>
  <si>
    <t>战力要求3个28级</t>
  </si>
  <si>
    <t>要求许褚，22级</t>
    <phoneticPr fontId="3" type="noConversion"/>
  </si>
  <si>
    <t>要求李轩辕和唐流雨2星，23级</t>
    <phoneticPr fontId="3" type="noConversion"/>
  </si>
  <si>
    <t>解锁挂机点3-1</t>
    <phoneticPr fontId="3" type="noConversion"/>
  </si>
  <si>
    <t>解锁挂机点3-2</t>
  </si>
  <si>
    <t>解锁挂机点3-3</t>
  </si>
  <si>
    <t>解锁挂机点3-4</t>
  </si>
  <si>
    <t>解锁挂机点3-5</t>
  </si>
  <si>
    <t>解锁挂机点3-6</t>
  </si>
  <si>
    <t>解锁挂机点3-7</t>
  </si>
  <si>
    <t>解锁挂机点3-9</t>
  </si>
  <si>
    <t>解锁挂机点3-10</t>
  </si>
  <si>
    <t>解锁挂机点3-11</t>
  </si>
  <si>
    <t>解锁挂机点3-12</t>
  </si>
  <si>
    <t>战力要求3个17级，神器2级</t>
    <phoneticPr fontId="3" type="noConversion"/>
  </si>
  <si>
    <t>战力要求3个22级</t>
    <phoneticPr fontId="3" type="noConversion"/>
  </si>
  <si>
    <t>战力要求3个22级</t>
    <phoneticPr fontId="3" type="noConversion"/>
  </si>
  <si>
    <t>战力要求3个23级</t>
    <phoneticPr fontId="3" type="noConversion"/>
  </si>
  <si>
    <t>战力要求3个23级</t>
    <phoneticPr fontId="3" type="noConversion"/>
  </si>
  <si>
    <t>战力要求3个24级</t>
    <phoneticPr fontId="3" type="noConversion"/>
  </si>
  <si>
    <t>战力要求3个24级</t>
    <phoneticPr fontId="3" type="noConversion"/>
  </si>
  <si>
    <t>战力要求3个26级</t>
    <phoneticPr fontId="3" type="noConversion"/>
  </si>
  <si>
    <t>战力要求3个29级</t>
  </si>
  <si>
    <t>通关3-8</t>
    <phoneticPr fontId="3" type="noConversion"/>
  </si>
  <si>
    <t>升级到30级</t>
    <phoneticPr fontId="3" type="noConversion"/>
  </si>
  <si>
    <t>只满足0.5个守护灵2突，3个守护灵从10级升到13级</t>
    <phoneticPr fontId="3" type="noConversion"/>
  </si>
  <si>
    <t>1.5张卡2突</t>
    <phoneticPr fontId="3" type="noConversion"/>
  </si>
  <si>
    <t>满足1个守护灵2突，满足2个守护灵1突，满足3个守护灵从13级升到15级</t>
    <phoneticPr fontId="3" type="noConversion"/>
  </si>
  <si>
    <t>等级升级到20</t>
    <phoneticPr fontId="3" type="noConversion"/>
  </si>
  <si>
    <t>#1#通关困难1章；#2#通关普通2章；#3#芦花古楼4层；#4#3张卡2突</t>
    <phoneticPr fontId="3" type="noConversion"/>
  </si>
  <si>
    <t>PT2-8</t>
    <phoneticPr fontId="3" type="noConversion"/>
  </si>
  <si>
    <t>PT2-9</t>
    <phoneticPr fontId="3" type="noConversion"/>
  </si>
  <si>
    <t>PT2-1</t>
    <phoneticPr fontId="3" type="noConversion"/>
  </si>
  <si>
    <t>PT2-2</t>
    <phoneticPr fontId="3" type="noConversion"/>
  </si>
  <si>
    <t>PT2-3</t>
    <phoneticPr fontId="3" type="noConversion"/>
  </si>
  <si>
    <t>PT2-4</t>
    <phoneticPr fontId="3" type="noConversion"/>
  </si>
  <si>
    <t>PT2-5</t>
    <phoneticPr fontId="3" type="noConversion"/>
  </si>
  <si>
    <t>PT2-6</t>
    <phoneticPr fontId="3" type="noConversion"/>
  </si>
  <si>
    <t>PT2-7</t>
    <phoneticPr fontId="3" type="noConversion"/>
  </si>
  <si>
    <t>扫荡2小时，满足2级队伍经验，3个卡牌17到20级</t>
    <phoneticPr fontId="3" type="noConversion"/>
  </si>
  <si>
    <t>星星宝箱产出0.6个卡牌3突材料，同时产出3张卡牌20~24级的守护灵经验</t>
    <phoneticPr fontId="3" type="noConversion"/>
  </si>
  <si>
    <t>星星宝箱产出0.9个卡牌的3突材料，同时产出3个卡牌25~28级的守护灵经验</t>
    <phoneticPr fontId="3" type="noConversion"/>
  </si>
  <si>
    <t>芦花古楼-风-5</t>
    <phoneticPr fontId="3" type="noConversion"/>
  </si>
  <si>
    <t>芦花古楼-风-7</t>
    <phoneticPr fontId="3" type="noConversion"/>
  </si>
  <si>
    <t>3个20级</t>
    <phoneticPr fontId="3" type="noConversion"/>
  </si>
  <si>
    <t>3个25级</t>
    <phoneticPr fontId="3" type="noConversion"/>
  </si>
  <si>
    <t>通关3-15</t>
  </si>
  <si>
    <t>战力要求，3个30级，3个3突卡</t>
    <phoneticPr fontId="3" type="noConversion"/>
  </si>
  <si>
    <t>战力要求，3个30级，2个3突卡</t>
    <phoneticPr fontId="3" type="noConversion"/>
  </si>
  <si>
    <t>3个31级</t>
    <phoneticPr fontId="3" type="noConversion"/>
  </si>
  <si>
    <t>3个32级</t>
  </si>
  <si>
    <t>3个33级</t>
  </si>
  <si>
    <t>3个34级</t>
  </si>
  <si>
    <t>芦花古楼-风-8</t>
    <phoneticPr fontId="3" type="noConversion"/>
  </si>
  <si>
    <t>3个34级，神器1-3级</t>
    <phoneticPr fontId="3" type="noConversion"/>
  </si>
  <si>
    <t>3个30级，3突</t>
    <phoneticPr fontId="3" type="noConversion"/>
  </si>
  <si>
    <t>3个32级</t>
    <phoneticPr fontId="3" type="noConversion"/>
  </si>
  <si>
    <t>3个35级</t>
    <phoneticPr fontId="3" type="noConversion"/>
  </si>
  <si>
    <t>解锁挂机点3-8</t>
    <phoneticPr fontId="3" type="noConversion"/>
  </si>
  <si>
    <t>3个30级</t>
    <phoneticPr fontId="3" type="noConversion"/>
  </si>
  <si>
    <t>战力要求3个30级，3个3突</t>
    <phoneticPr fontId="3" type="noConversion"/>
  </si>
  <si>
    <t>战力要求3个35级，激活神器2</t>
    <phoneticPr fontId="3" type="noConversion"/>
  </si>
  <si>
    <t>战力要求3个35级</t>
    <phoneticPr fontId="3" type="noConversion"/>
  </si>
  <si>
    <t>解锁挂机点3-13</t>
  </si>
  <si>
    <t>解锁挂机点3-14</t>
  </si>
  <si>
    <t>解锁挂机点3-15</t>
  </si>
  <si>
    <t>神器2激活条件：玩家30级，所有卡牌3突，竞技场打到1200分，芦花古楼总共通过10层。激活后开启芦花古楼花</t>
    <phoneticPr fontId="3" type="noConversion"/>
  </si>
  <si>
    <t>战力要求3个37级</t>
    <phoneticPr fontId="3" type="noConversion"/>
  </si>
  <si>
    <t>战力要求3个39级</t>
    <phoneticPr fontId="3" type="noConversion"/>
  </si>
  <si>
    <t>10突破</t>
    <phoneticPr fontId="3" type="noConversion"/>
  </si>
  <si>
    <t>2天1级</t>
    <phoneticPr fontId="3" type="noConversion"/>
  </si>
  <si>
    <t>战力要求3个40级，神器2，2级</t>
    <phoneticPr fontId="3" type="noConversion"/>
  </si>
  <si>
    <t>战力要求3个40级，神器2，3级</t>
    <phoneticPr fontId="3" type="noConversion"/>
  </si>
  <si>
    <t>战力要求3个40级，神器2，4级</t>
    <phoneticPr fontId="3" type="noConversion"/>
  </si>
  <si>
    <t>普通关</t>
    <phoneticPr fontId="3" type="noConversion"/>
  </si>
  <si>
    <t>困难关</t>
    <phoneticPr fontId="3" type="noConversion"/>
  </si>
  <si>
    <t>芦花-风</t>
    <phoneticPr fontId="3" type="noConversion"/>
  </si>
  <si>
    <t>芦花-花</t>
    <phoneticPr fontId="3" type="noConversion"/>
  </si>
  <si>
    <t>芦花-雪</t>
    <phoneticPr fontId="3" type="noConversion"/>
  </si>
  <si>
    <t>芦花-月</t>
    <phoneticPr fontId="3" type="noConversion"/>
  </si>
  <si>
    <t>个人BOSS</t>
    <phoneticPr fontId="3" type="noConversion"/>
  </si>
  <si>
    <t>进度</t>
    <phoneticPr fontId="3" type="noConversion"/>
  </si>
  <si>
    <t>验证</t>
    <phoneticPr fontId="3" type="noConversion"/>
  </si>
  <si>
    <t>时间</t>
    <phoneticPr fontId="3" type="noConversion"/>
  </si>
  <si>
    <t>pt-1-9</t>
    <phoneticPr fontId="3" type="noConversion"/>
  </si>
  <si>
    <t>无</t>
    <phoneticPr fontId="3" type="noConversion"/>
  </si>
  <si>
    <t>pt-2-9</t>
    <phoneticPr fontId="3" type="noConversion"/>
  </si>
  <si>
    <t>pt-3-8</t>
    <phoneticPr fontId="3" type="noConversion"/>
  </si>
  <si>
    <t>pt-3-15</t>
    <phoneticPr fontId="3" type="noConversion"/>
  </si>
  <si>
    <t>通过关卡2-4。战力要求3个15级，1张卡2突破。</t>
    <phoneticPr fontId="3" type="noConversion"/>
  </si>
  <si>
    <t>3个15级，1张卡2突破。</t>
  </si>
  <si>
    <t>挂机关卡</t>
    <phoneticPr fontId="3" type="noConversion"/>
  </si>
  <si>
    <t>pt-1-4</t>
    <phoneticPr fontId="3" type="noConversion"/>
  </si>
  <si>
    <t>所有卡牌升级到10级</t>
  </si>
  <si>
    <t>所有卡牌升级到10级</t>
    <phoneticPr fontId="3" type="noConversion"/>
  </si>
  <si>
    <t>pt-2-8</t>
    <phoneticPr fontId="3" type="noConversion"/>
  </si>
  <si>
    <t>战力要求3个20级</t>
    <phoneticPr fontId="3" type="noConversion"/>
  </si>
  <si>
    <t>战力要求3个20级，神器1-2级</t>
    <phoneticPr fontId="3" type="noConversion"/>
  </si>
  <si>
    <t>pt-3-7</t>
    <phoneticPr fontId="3" type="noConversion"/>
  </si>
  <si>
    <t>战力要求3个30级，1个3突卡（第三章奖励的资源0.6+第二章困难的奖励0.9 = 1.5个）</t>
    <phoneticPr fontId="3" type="noConversion"/>
  </si>
  <si>
    <t>战力要求3个30级，1个3突卡</t>
    <phoneticPr fontId="3" type="noConversion"/>
  </si>
  <si>
    <t>pt3-15</t>
    <phoneticPr fontId="3" type="noConversion"/>
  </si>
  <si>
    <t>3个34级，神器1-4级</t>
    <phoneticPr fontId="3" type="noConversion"/>
  </si>
  <si>
    <t>3个34级，神器-1-4级</t>
    <phoneticPr fontId="3" type="noConversion"/>
  </si>
  <si>
    <t>战力要求3个40级，神器-2-4级</t>
    <phoneticPr fontId="3" type="noConversion"/>
  </si>
  <si>
    <t>要求25级</t>
    <phoneticPr fontId="3" type="noConversion"/>
  </si>
  <si>
    <t>kn-1-9</t>
    <phoneticPr fontId="3" type="noConversion"/>
  </si>
  <si>
    <t>kn-2-9</t>
    <phoneticPr fontId="3" type="noConversion"/>
  </si>
  <si>
    <t>2星卡，25级</t>
    <phoneticPr fontId="3" type="noConversion"/>
  </si>
  <si>
    <t>3个15级</t>
    <phoneticPr fontId="3" type="noConversion"/>
  </si>
  <si>
    <t>tw-f-4</t>
    <phoneticPr fontId="3" type="noConversion"/>
  </si>
  <si>
    <t>3个15级，2突</t>
    <phoneticPr fontId="3" type="noConversion"/>
  </si>
  <si>
    <t>tw-f-7</t>
    <phoneticPr fontId="3" type="noConversion"/>
  </si>
  <si>
    <t>3个30级</t>
    <phoneticPr fontId="3" type="noConversion"/>
  </si>
  <si>
    <t>3个24级</t>
    <phoneticPr fontId="3" type="noConversion"/>
  </si>
  <si>
    <t>描述</t>
    <phoneticPr fontId="3" type="noConversion"/>
  </si>
  <si>
    <t>队伍-慢</t>
    <phoneticPr fontId="3" type="noConversion"/>
  </si>
  <si>
    <t>队伍-快</t>
    <phoneticPr fontId="3" type="noConversion"/>
  </si>
  <si>
    <t>150级</t>
    <phoneticPr fontId="3" type="noConversion"/>
  </si>
  <si>
    <t>1天1级</t>
    <phoneticPr fontId="3" type="noConversion"/>
  </si>
  <si>
    <t>30日</t>
    <phoneticPr fontId="5" type="noConversion"/>
  </si>
  <si>
    <t>60日</t>
    <phoneticPr fontId="5" type="noConversion"/>
  </si>
  <si>
    <t>90日</t>
    <phoneticPr fontId="5" type="noConversion"/>
  </si>
  <si>
    <t>初级神器1</t>
    <phoneticPr fontId="3" type="noConversion"/>
  </si>
  <si>
    <t>初级神器2</t>
  </si>
  <si>
    <t>中级神器1</t>
    <phoneticPr fontId="3" type="noConversion"/>
  </si>
  <si>
    <t>中级神器2</t>
  </si>
  <si>
    <t>高级神器1</t>
    <phoneticPr fontId="3" type="noConversion"/>
  </si>
  <si>
    <t>高级神器2</t>
  </si>
  <si>
    <t>高级神器3</t>
  </si>
  <si>
    <t>半月1章</t>
    <phoneticPr fontId="3" type="noConversion"/>
  </si>
  <si>
    <t>芦花古楼-花-1</t>
    <phoneticPr fontId="3" type="noConversion"/>
  </si>
  <si>
    <t>芦花古楼-花-2</t>
  </si>
  <si>
    <t>芦花古楼-花-3</t>
  </si>
  <si>
    <t>芦花古楼-花-4</t>
  </si>
  <si>
    <t>芦花古楼-花-5</t>
  </si>
  <si>
    <t>芦花古楼-花-6</t>
  </si>
  <si>
    <t>芦花古楼-花-7</t>
  </si>
  <si>
    <t>3个30级3突，神器2 激活</t>
    <phoneticPr fontId="3" type="noConversion"/>
  </si>
  <si>
    <t>3个40级，神器2 4级</t>
    <phoneticPr fontId="3" type="noConversion"/>
  </si>
  <si>
    <t>数量</t>
    <phoneticPr fontId="3" type="noConversion"/>
  </si>
  <si>
    <t>产出1</t>
    <phoneticPr fontId="3" type="noConversion"/>
  </si>
  <si>
    <t>产出2</t>
    <phoneticPr fontId="3" type="noConversion"/>
  </si>
  <si>
    <t>神器1-1个</t>
  </si>
  <si>
    <t>神器2-1个</t>
  </si>
  <si>
    <t>神器1-2个</t>
  </si>
  <si>
    <t>神器3-1个</t>
  </si>
  <si>
    <t>神器2-2个</t>
  </si>
  <si>
    <t>神器4-1个</t>
  </si>
  <si>
    <t>神器1-4个</t>
  </si>
  <si>
    <t>神器3-2个</t>
  </si>
  <si>
    <t>神器5-1个</t>
  </si>
  <si>
    <t>神器6-1个</t>
  </si>
  <si>
    <t>神器7-1个</t>
  </si>
  <si>
    <t>神器2-4个</t>
  </si>
  <si>
    <t>神器4-2个</t>
  </si>
  <si>
    <t>神器1-8个</t>
  </si>
  <si>
    <t>神器3-4个</t>
  </si>
  <si>
    <t>神器5-2个</t>
  </si>
  <si>
    <t>神器6-2个</t>
  </si>
  <si>
    <t>神器7-2个</t>
  </si>
  <si>
    <t>神器2-8个</t>
  </si>
  <si>
    <t>神器4-4个</t>
  </si>
  <si>
    <t>神器3-8个</t>
  </si>
  <si>
    <t>神器5-4个</t>
  </si>
  <si>
    <t>神器6-4个</t>
  </si>
  <si>
    <t>神器7-4个</t>
  </si>
  <si>
    <t>神器4-8个</t>
  </si>
  <si>
    <t>神器5-8个</t>
  </si>
  <si>
    <t>神器6-8个</t>
  </si>
  <si>
    <t>神器7-8个</t>
  </si>
  <si>
    <t>初级强化石-10个</t>
  </si>
  <si>
    <t>初级强化石-15个</t>
  </si>
  <si>
    <t>中级强化石-10个</t>
  </si>
  <si>
    <t>初级强化石-20个</t>
  </si>
  <si>
    <t>中级强化石-15个</t>
  </si>
  <si>
    <t>高级强化石-10个</t>
  </si>
  <si>
    <t>初级强化石-30个</t>
  </si>
  <si>
    <t>中级强化石-20个</t>
  </si>
  <si>
    <t>高级强化石-15个</t>
  </si>
  <si>
    <t>中级强化石-30个</t>
  </si>
  <si>
    <t>高级强化石-20个</t>
  </si>
  <si>
    <t>高级强化石-30个</t>
  </si>
  <si>
    <t>40级</t>
    <phoneticPr fontId="3" type="noConversion"/>
  </si>
  <si>
    <t>45级</t>
    <phoneticPr fontId="3" type="noConversion"/>
  </si>
  <si>
    <t>50级</t>
    <phoneticPr fontId="3" type="noConversion"/>
  </si>
  <si>
    <t>55级</t>
    <phoneticPr fontId="3" type="noConversion"/>
  </si>
  <si>
    <t>60级</t>
    <phoneticPr fontId="3" type="noConversion"/>
  </si>
  <si>
    <t>65级</t>
    <phoneticPr fontId="3" type="noConversion"/>
  </si>
  <si>
    <t>70级</t>
    <phoneticPr fontId="3" type="noConversion"/>
  </si>
  <si>
    <t>75级</t>
    <phoneticPr fontId="3" type="noConversion"/>
  </si>
  <si>
    <t>80级</t>
    <phoneticPr fontId="3" type="noConversion"/>
  </si>
  <si>
    <t>85级</t>
    <phoneticPr fontId="3" type="noConversion"/>
  </si>
  <si>
    <t>90级</t>
    <phoneticPr fontId="3" type="noConversion"/>
  </si>
  <si>
    <t>95级</t>
    <phoneticPr fontId="3" type="noConversion"/>
  </si>
  <si>
    <t>100级</t>
    <phoneticPr fontId="3" type="noConversion"/>
  </si>
  <si>
    <t>等级限制</t>
    <phoneticPr fontId="3" type="noConversion"/>
  </si>
  <si>
    <t>3个30级2突，神器1  4级</t>
    <phoneticPr fontId="3" type="noConversion"/>
  </si>
  <si>
    <t>3个35级，神器2 2级</t>
    <phoneticPr fontId="3" type="noConversion"/>
  </si>
  <si>
    <t>3个40级，专属强化2级</t>
    <phoneticPr fontId="3" type="noConversion"/>
  </si>
  <si>
    <t>3个40级，专属强化5级</t>
    <phoneticPr fontId="3" type="noConversion"/>
  </si>
  <si>
    <t>3个40级，专属强化10级</t>
    <phoneticPr fontId="3" type="noConversion"/>
  </si>
  <si>
    <t>通关4-1</t>
    <phoneticPr fontId="3" type="noConversion"/>
  </si>
  <si>
    <t>通关4-2</t>
    <phoneticPr fontId="3" type="noConversion"/>
  </si>
  <si>
    <t>3个40级，专属强化10级，4突</t>
    <phoneticPr fontId="3" type="noConversion"/>
  </si>
  <si>
    <t>芦花古楼-花-8</t>
    <phoneticPr fontId="3" type="noConversion"/>
  </si>
  <si>
    <t>通关4-3</t>
  </si>
  <si>
    <t>通关4-4</t>
  </si>
  <si>
    <t>通关4-5</t>
  </si>
  <si>
    <t>通关4-6</t>
  </si>
  <si>
    <t>通关4-7</t>
  </si>
  <si>
    <t>通关4-8</t>
  </si>
  <si>
    <t>通关4-9</t>
  </si>
  <si>
    <t>通关4-10</t>
  </si>
  <si>
    <t>通关4-11</t>
  </si>
  <si>
    <t>通关4-12</t>
  </si>
  <si>
    <t>通关4-13</t>
  </si>
  <si>
    <t>通关4-14</t>
  </si>
  <si>
    <t>通关4-15</t>
  </si>
  <si>
    <t>5小时扫荡，可以扫出1.5个卡牌3突的材料</t>
    <phoneticPr fontId="3" type="noConversion"/>
  </si>
  <si>
    <t>3个40级，1个4突</t>
    <phoneticPr fontId="3" type="noConversion"/>
  </si>
  <si>
    <t>3个40级，3个4突</t>
    <phoneticPr fontId="3" type="noConversion"/>
  </si>
  <si>
    <t>3个42级，专属强化2</t>
    <phoneticPr fontId="3" type="noConversion"/>
  </si>
  <si>
    <t>3个43级，专属强化3</t>
    <phoneticPr fontId="3" type="noConversion"/>
  </si>
  <si>
    <t>困难3-1</t>
    <phoneticPr fontId="3" type="noConversion"/>
  </si>
  <si>
    <t>困难3-2</t>
  </si>
  <si>
    <t>困难3-3</t>
  </si>
  <si>
    <t>困难3-4</t>
  </si>
  <si>
    <t>困难3-5</t>
  </si>
  <si>
    <t>困难3-6</t>
  </si>
  <si>
    <t>困难3-7</t>
  </si>
  <si>
    <t>困难3-8</t>
  </si>
  <si>
    <t>3个30级2突，神器1  4级</t>
  </si>
  <si>
    <t>3个30级3突，神器2 激活</t>
  </si>
  <si>
    <t>3个32级，神器2 2级</t>
    <phoneticPr fontId="3" type="noConversion"/>
  </si>
  <si>
    <t>3个35级，神器2 4级</t>
    <phoneticPr fontId="3" type="noConversion"/>
  </si>
  <si>
    <t>3个37级，专属强化2级</t>
    <phoneticPr fontId="3" type="noConversion"/>
  </si>
  <si>
    <t>3个40级，专属强化5级</t>
    <phoneticPr fontId="3" type="noConversion"/>
  </si>
  <si>
    <t>3个40级，专属强化7级</t>
    <phoneticPr fontId="3" type="noConversion"/>
  </si>
  <si>
    <t>3个40级，专属强化10级</t>
    <phoneticPr fontId="3" type="noConversion"/>
  </si>
  <si>
    <t>0.6个4突材料</t>
    <phoneticPr fontId="3" type="noConversion"/>
  </si>
  <si>
    <t>0.9个4突材料</t>
    <phoneticPr fontId="3" type="noConversion"/>
  </si>
  <si>
    <t>扫荡1.5个4突材料（12小时）</t>
    <phoneticPr fontId="3" type="noConversion"/>
  </si>
  <si>
    <t>3个41级，专属强化1</t>
    <phoneticPr fontId="3" type="noConversion"/>
  </si>
  <si>
    <t>3个43级，专属强化4</t>
    <phoneticPr fontId="3" type="noConversion"/>
  </si>
  <si>
    <t>3个44级，专属强化5</t>
    <phoneticPr fontId="3" type="noConversion"/>
  </si>
  <si>
    <t>15章</t>
    <phoneticPr fontId="3" type="noConversion"/>
  </si>
  <si>
    <t>15章</t>
    <phoneticPr fontId="3" type="noConversion"/>
  </si>
  <si>
    <t>100层</t>
    <phoneticPr fontId="3" type="noConversion"/>
  </si>
  <si>
    <t>解锁挂机点4-1</t>
    <phoneticPr fontId="3" type="noConversion"/>
  </si>
  <si>
    <t>每天1层</t>
    <phoneticPr fontId="3" type="noConversion"/>
  </si>
  <si>
    <t>2小时，来自牧守令。产出3级的队伍经验，和3个守护灵10级的经验</t>
    <phoneticPr fontId="3" type="noConversion"/>
  </si>
  <si>
    <t>战力要求3个5级</t>
    <phoneticPr fontId="3" type="noConversion"/>
  </si>
  <si>
    <t>竞技场通关1场战斗</t>
    <phoneticPr fontId="3" type="noConversion"/>
  </si>
  <si>
    <t>30级后，开放日常任务，通关第4章，到32级，开放竞技场，做完所有日常任务，到35级，开放个人BOSS，专属武器。
个人BOSS主要产出初级中级神器，第一天末尾战力提升的手段。同时也可以购买金币，换强化石，提升专属武器强化。可以利用个人BOSS的战力提升，通过更多的芦花古楼花，再多扫荡几次，获得到40级的经验。
40级开放国战入口，作为第二天上线的目标。35~40级的经验，大概就是挂机点3-15挂机12小时+一轮日常任务。</t>
    <phoneticPr fontId="3" type="noConversion"/>
  </si>
  <si>
    <t>主线任务</t>
    <phoneticPr fontId="3" type="noConversion"/>
  </si>
  <si>
    <t>ID</t>
    <phoneticPr fontId="3" type="noConversion"/>
  </si>
  <si>
    <t>进行一场战斗</t>
  </si>
  <si>
    <t>通过1-1</t>
  </si>
  <si>
    <t>上阵卡牌</t>
  </si>
  <si>
    <t>上阵夏玲和曹焱兵</t>
  </si>
  <si>
    <t>击败曹焱兵</t>
  </si>
  <si>
    <t>击败曹焱兵，证明自己实力。通过关卡1-2</t>
  </si>
  <si>
    <t>通灵秘术</t>
  </si>
  <si>
    <t>进行一次守护灵抽奖</t>
  </si>
  <si>
    <t>通过关卡1-3</t>
  </si>
  <si>
    <t>曹焱兵奋起，展示他真正的实力</t>
  </si>
  <si>
    <t>升级守护灵</t>
  </si>
  <si>
    <t>升级于禁到5级</t>
  </si>
  <si>
    <t>再次通灵</t>
  </si>
  <si>
    <t>再次引导玩家抽奖，保底掉落于禁，自动分解成于禁精魄</t>
  </si>
  <si>
    <t>兑换一次技能</t>
  </si>
  <si>
    <t>引导玩家使用于禁精魄，兑换插槽技能，并安到于禁身上</t>
  </si>
  <si>
    <t>把于禁突破</t>
  </si>
  <si>
    <t>引导于禁突破，激活天赋技能</t>
  </si>
  <si>
    <t>再次引导抽奖，抽出李轩辕</t>
  </si>
  <si>
    <t>上阵李轩辕</t>
  </si>
  <si>
    <t>把抽到的李轩辕上阵</t>
  </si>
  <si>
    <t>挂机1-1</t>
  </si>
  <si>
    <t>把队伍派遣到挂机1-1</t>
  </si>
  <si>
    <t>升级李轩辕到5级</t>
  </si>
  <si>
    <t>把队伍派遣到挂机1-2</t>
  </si>
  <si>
    <t>把唐流雨升到5级</t>
  </si>
  <si>
    <t>把唐流雨突破</t>
  </si>
  <si>
    <t>把队伍派遣到挂机1-3</t>
  </si>
  <si>
    <t>把李轩辕突破</t>
  </si>
  <si>
    <t>激活挂机关卡1-4</t>
  </si>
  <si>
    <t>使用牧守令扫荡</t>
  </si>
  <si>
    <t>把等级升级到10级</t>
  </si>
  <si>
    <t>通过关卡2-1</t>
  </si>
  <si>
    <t>把唐流雨突破+1</t>
  </si>
  <si>
    <t>通过关卡2-2</t>
  </si>
  <si>
    <t>把于禁升级到10</t>
  </si>
  <si>
    <t>通过关卡2-3</t>
  </si>
  <si>
    <t>通过关卡2-4。</t>
  </si>
  <si>
    <t>把3张卡牌升级到10</t>
  </si>
  <si>
    <t>通过关卡2-5。</t>
  </si>
  <si>
    <t>通过关卡2-6。</t>
  </si>
  <si>
    <t>把1张卡牌升级到15</t>
  </si>
  <si>
    <t>通过关卡2-7。</t>
  </si>
  <si>
    <t>通关芦花古楼1</t>
  </si>
  <si>
    <t>通关芦花古楼2</t>
  </si>
  <si>
    <t>通关芦花古楼3</t>
  </si>
  <si>
    <t>通关芦花古楼4</t>
  </si>
  <si>
    <t>激活神器1</t>
  </si>
  <si>
    <t>拥有3个20级的守护灵</t>
  </si>
  <si>
    <t>通过关卡3-1</t>
  </si>
  <si>
    <t>通过关卡3-2</t>
  </si>
  <si>
    <t>通过关卡3-3</t>
  </si>
  <si>
    <t>通过关卡3-4</t>
  </si>
  <si>
    <t>通过关卡3-5</t>
  </si>
  <si>
    <t>通过关卡3-6</t>
  </si>
  <si>
    <t>通过关卡3-7</t>
  </si>
  <si>
    <t>通过关卡3-8</t>
  </si>
  <si>
    <t>通过关卡3-9</t>
  </si>
  <si>
    <t>竞技场通关1场战斗</t>
  </si>
  <si>
    <t>解锁挂机点3-1</t>
  </si>
  <si>
    <t>通关困难2-1</t>
  </si>
  <si>
    <t>通关困难2-2</t>
  </si>
  <si>
    <t>通关困难2-3</t>
  </si>
  <si>
    <t>通关困难2-4</t>
  </si>
  <si>
    <t>通关困难2-5</t>
  </si>
  <si>
    <t>通关困难2-6</t>
  </si>
  <si>
    <t>通关困难2-7</t>
  </si>
  <si>
    <t>通关困难2-8</t>
  </si>
  <si>
    <t>通关困难2-9</t>
  </si>
  <si>
    <t>拥有一张3突的守护灵</t>
  </si>
  <si>
    <t>解锁挂机点3-8</t>
  </si>
  <si>
    <t>芦花古楼-风-5</t>
  </si>
  <si>
    <t>芦花古楼-风-6</t>
  </si>
  <si>
    <t>芦花古楼-风-7</t>
  </si>
  <si>
    <t>神器1神级到2级</t>
  </si>
  <si>
    <t>升级到30级</t>
  </si>
  <si>
    <t>通过关卡4-1</t>
  </si>
  <si>
    <t>通过关卡4-2</t>
  </si>
  <si>
    <t>通过关卡4-3</t>
  </si>
  <si>
    <t>通过关卡4-4</t>
  </si>
  <si>
    <t>通过关卡4-5</t>
  </si>
  <si>
    <t>通过关卡4-6</t>
  </si>
  <si>
    <t>通过关卡4-7</t>
  </si>
  <si>
    <t>通过关卡4-8</t>
  </si>
  <si>
    <t>通过关卡4-9</t>
  </si>
  <si>
    <t>解锁挂机点4-1</t>
  </si>
  <si>
    <t>解锁挂机点4-2</t>
  </si>
  <si>
    <t>解锁挂机点4-3</t>
  </si>
  <si>
    <t>解锁挂机点4-4</t>
  </si>
  <si>
    <t>解锁挂机点4-5</t>
  </si>
  <si>
    <t>解锁挂机点4-6</t>
  </si>
  <si>
    <t>解锁挂机点4-7</t>
  </si>
  <si>
    <t>解锁挂机点4-8</t>
  </si>
  <si>
    <t>困难3-1</t>
  </si>
  <si>
    <t>升级到35级</t>
  </si>
  <si>
    <t>击杀一个世界BOSS</t>
  </si>
  <si>
    <t>把一个专属武器强化到5级</t>
  </si>
  <si>
    <t>困难3-9</t>
  </si>
  <si>
    <t>有一张4突的卡牌</t>
  </si>
  <si>
    <t>芦花古楼-风-8</t>
  </si>
  <si>
    <t>神器1神级到4级</t>
  </si>
  <si>
    <t>解锁挂机点4-9</t>
  </si>
  <si>
    <t>通关芦花古楼-花1</t>
  </si>
  <si>
    <t>通关芦花古楼-花2</t>
  </si>
  <si>
    <t>通关芦花古楼-花3</t>
  </si>
  <si>
    <t>通关芦花古楼-花4</t>
  </si>
  <si>
    <t>升级到40级</t>
  </si>
  <si>
    <t>目标任务</t>
    <phoneticPr fontId="3" type="noConversion"/>
  </si>
  <si>
    <t>地狱道</t>
    <phoneticPr fontId="3" type="noConversion"/>
  </si>
  <si>
    <t>等级上限</t>
    <phoneticPr fontId="3" type="noConversion"/>
  </si>
  <si>
    <t>任务一</t>
    <phoneticPr fontId="3" type="noConversion"/>
  </si>
  <si>
    <t>任务二</t>
    <phoneticPr fontId="3" type="noConversion"/>
  </si>
  <si>
    <t>任务三</t>
    <phoneticPr fontId="3" type="noConversion"/>
  </si>
  <si>
    <t>任务四</t>
    <phoneticPr fontId="3" type="noConversion"/>
  </si>
  <si>
    <t>黑绳</t>
  </si>
  <si>
    <t>黑绳+1</t>
  </si>
  <si>
    <t>众合</t>
  </si>
  <si>
    <t>众合+1</t>
  </si>
  <si>
    <t>叫唤</t>
  </si>
  <si>
    <t>叫唤+1</t>
  </si>
  <si>
    <t>大叫唤</t>
  </si>
  <si>
    <t>大叫唤+1</t>
  </si>
  <si>
    <t>大叫唤+2</t>
  </si>
  <si>
    <t>大叫唤+3</t>
  </si>
  <si>
    <t>焦热</t>
  </si>
  <si>
    <t>焦热+1</t>
  </si>
  <si>
    <t>焦热+2</t>
  </si>
  <si>
    <t>焦热+3</t>
  </si>
  <si>
    <t>大焦热</t>
  </si>
  <si>
    <t>大焦热+1</t>
  </si>
  <si>
    <t>大焦热+2</t>
  </si>
  <si>
    <t>大焦热+3</t>
  </si>
  <si>
    <t>无间</t>
  </si>
  <si>
    <t>无间+1</t>
  </si>
  <si>
    <t>通过困难第1章</t>
    <phoneticPr fontId="3" type="noConversion"/>
  </si>
  <si>
    <t>通过关卡2-8。</t>
    <phoneticPr fontId="3" type="noConversion"/>
  </si>
  <si>
    <t>把1张卡牌突破到2</t>
    <phoneticPr fontId="3" type="noConversion"/>
  </si>
  <si>
    <t>通过困难关卡1-1</t>
    <phoneticPr fontId="3" type="noConversion"/>
  </si>
  <si>
    <t>通过困难关卡1-2</t>
  </si>
  <si>
    <t>通过困难关卡1-3</t>
  </si>
  <si>
    <t>把2张卡牌突破到2</t>
    <phoneticPr fontId="3" type="noConversion"/>
  </si>
  <si>
    <t>把3张卡牌突破到3</t>
    <phoneticPr fontId="3" type="noConversion"/>
  </si>
  <si>
    <t>通过困难关卡1-5</t>
  </si>
  <si>
    <t>通过困难关卡1-6</t>
  </si>
  <si>
    <t>通过困难关卡1-7</t>
  </si>
  <si>
    <t>通过困难关卡1-4</t>
    <phoneticPr fontId="3" type="noConversion"/>
  </si>
  <si>
    <t>通过困难关卡1-8</t>
  </si>
  <si>
    <t>通过困难关卡1-9</t>
  </si>
  <si>
    <t>挂机点2-5（16）</t>
    <phoneticPr fontId="3" type="noConversion"/>
  </si>
  <si>
    <t>挂机点2-6（17）</t>
    <phoneticPr fontId="3" type="noConversion"/>
  </si>
  <si>
    <t>挂机点2-7（18）</t>
    <phoneticPr fontId="3" type="noConversion"/>
  </si>
  <si>
    <t>通过关卡1-5</t>
    <phoneticPr fontId="3" type="noConversion"/>
  </si>
  <si>
    <t>通过1-4关（剧情），1-5</t>
    <phoneticPr fontId="3" type="noConversion"/>
  </si>
  <si>
    <t>通过1-6，体验到红水晶不足</t>
    <phoneticPr fontId="3" type="noConversion"/>
  </si>
  <si>
    <t>通过关卡1-6</t>
    <phoneticPr fontId="3" type="noConversion"/>
  </si>
  <si>
    <t>通过1-7（剧情）,1-8</t>
    <phoneticPr fontId="3" type="noConversion"/>
  </si>
  <si>
    <t>通过关卡1-7</t>
    <phoneticPr fontId="3" type="noConversion"/>
  </si>
  <si>
    <t>通关1-9</t>
    <phoneticPr fontId="3" type="noConversion"/>
  </si>
  <si>
    <t>通过关卡1-9</t>
    <phoneticPr fontId="3" type="noConversion"/>
  </si>
  <si>
    <t>玩家等级升到80</t>
  </si>
  <si>
    <t>玩家等级升到120</t>
  </si>
  <si>
    <t>玩家等级升到140</t>
  </si>
  <si>
    <t>神器1升级到2</t>
    <phoneticPr fontId="3" type="noConversion"/>
  </si>
  <si>
    <t>等活</t>
    <phoneticPr fontId="3" type="noConversion"/>
  </si>
  <si>
    <t>挂机点2-8（19）</t>
    <phoneticPr fontId="3" type="noConversion"/>
  </si>
  <si>
    <t>挂机点2-9（20）</t>
    <phoneticPr fontId="3" type="noConversion"/>
  </si>
  <si>
    <t>神器2升级到2</t>
    <phoneticPr fontId="3" type="noConversion"/>
  </si>
  <si>
    <t>玩家等级升到30</t>
    <phoneticPr fontId="3" type="noConversion"/>
  </si>
  <si>
    <t>玩家等级升到50</t>
  </si>
  <si>
    <t>玩家等级升到60</t>
  </si>
  <si>
    <t>玩家等级升到70</t>
  </si>
  <si>
    <t>玩家等级升到110</t>
  </si>
  <si>
    <t>玩家等级升到130</t>
  </si>
  <si>
    <t>专属武器强化到5级</t>
    <phoneticPr fontId="3" type="noConversion"/>
  </si>
  <si>
    <t>通过关卡2-9。</t>
    <phoneticPr fontId="3" type="noConversion"/>
  </si>
  <si>
    <t>玩家等级升到20</t>
    <phoneticPr fontId="3" type="noConversion"/>
  </si>
  <si>
    <t>3张守护灵升到10</t>
    <phoneticPr fontId="3" type="noConversion"/>
  </si>
  <si>
    <t>芦花古楼-风通关到10</t>
    <phoneticPr fontId="3" type="noConversion"/>
  </si>
  <si>
    <t>激活一个专属武器</t>
    <phoneticPr fontId="3" type="noConversion"/>
  </si>
  <si>
    <t>玩家等级升到40</t>
    <phoneticPr fontId="3" type="noConversion"/>
  </si>
  <si>
    <t>击杀2次星耀1的世界BOSS</t>
    <phoneticPr fontId="3" type="noConversion"/>
  </si>
  <si>
    <t>击杀3次天罡1的世界BOSS</t>
    <phoneticPr fontId="3" type="noConversion"/>
  </si>
  <si>
    <t>击杀3次天罡2的世界BOSS</t>
    <phoneticPr fontId="3" type="noConversion"/>
  </si>
  <si>
    <t>击杀3次天罡3的世界BOSS</t>
    <phoneticPr fontId="3" type="noConversion"/>
  </si>
  <si>
    <t>击杀3次地煞9的世界BOSS</t>
    <phoneticPr fontId="3" type="noConversion"/>
  </si>
  <si>
    <t>击杀3次天罡5的世界BOSS</t>
    <phoneticPr fontId="3" type="noConversion"/>
  </si>
  <si>
    <t>击杀1次天罡4的世界BOSS</t>
    <phoneticPr fontId="3" type="noConversion"/>
  </si>
  <si>
    <t>击杀1次天罡5的世界BOSS</t>
    <phoneticPr fontId="3" type="noConversion"/>
  </si>
  <si>
    <t>击杀3次天罡4的世界BOSS</t>
    <phoneticPr fontId="3" type="noConversion"/>
  </si>
  <si>
    <t>击杀3次天罡6的世界BOSS</t>
    <phoneticPr fontId="3" type="noConversion"/>
  </si>
  <si>
    <t>击杀5次星耀1的世界BOSS</t>
    <phoneticPr fontId="3" type="noConversion"/>
  </si>
  <si>
    <t>击杀10次星耀1的世界BOSS</t>
    <phoneticPr fontId="3" type="noConversion"/>
  </si>
  <si>
    <t>玩家等级升到85</t>
    <phoneticPr fontId="3" type="noConversion"/>
  </si>
  <si>
    <t>玩家等级升到90</t>
    <phoneticPr fontId="3" type="noConversion"/>
  </si>
  <si>
    <t>玩家等级升到95</t>
    <phoneticPr fontId="3" type="noConversion"/>
  </si>
  <si>
    <t>玩家等级升到100</t>
    <phoneticPr fontId="3" type="noConversion"/>
  </si>
  <si>
    <t>玩家等级升到105</t>
  </si>
  <si>
    <t>玩家等级升到115</t>
  </si>
  <si>
    <t>玩家等级升到125</t>
  </si>
  <si>
    <t>玩家等级升到135</t>
  </si>
  <si>
    <t>激活3个专属武器</t>
    <phoneticPr fontId="3" type="noConversion"/>
  </si>
  <si>
    <t>3个专属武器强化到5级</t>
    <phoneticPr fontId="3" type="noConversion"/>
  </si>
  <si>
    <t>3个专属武器强化到10</t>
    <phoneticPr fontId="3" type="noConversion"/>
  </si>
  <si>
    <t>守护灵抽奖30次</t>
    <phoneticPr fontId="3" type="noConversion"/>
  </si>
  <si>
    <t>守护灵抽奖10次</t>
    <phoneticPr fontId="3" type="noConversion"/>
  </si>
  <si>
    <t>1个专属武器强化到10级</t>
    <phoneticPr fontId="3" type="noConversion"/>
  </si>
  <si>
    <t>一个专属武器解封2次</t>
    <phoneticPr fontId="3" type="noConversion"/>
  </si>
  <si>
    <t>守护灵抽奖50次</t>
    <phoneticPr fontId="3" type="noConversion"/>
  </si>
  <si>
    <t>芦花古楼总共50层</t>
    <phoneticPr fontId="3" type="noConversion"/>
  </si>
  <si>
    <t>芦花古楼总共100层</t>
    <phoneticPr fontId="3" type="noConversion"/>
  </si>
  <si>
    <t>芦花古楼总共140层</t>
  </si>
  <si>
    <t>芦花古楼总共120层</t>
    <phoneticPr fontId="3" type="noConversion"/>
  </si>
  <si>
    <t>芦花古楼总共160层</t>
  </si>
  <si>
    <t>芦花古楼总共180层</t>
  </si>
  <si>
    <t>芦花古楼总共200层</t>
  </si>
  <si>
    <t>芦花古楼总共225层</t>
    <phoneticPr fontId="3" type="noConversion"/>
  </si>
  <si>
    <t>芦花古楼总共250层</t>
  </si>
  <si>
    <t>芦花古楼总共275层</t>
  </si>
  <si>
    <t>芦花古楼总共300层</t>
  </si>
  <si>
    <t>守护灵抽奖100次</t>
    <phoneticPr fontId="3" type="noConversion"/>
  </si>
  <si>
    <t>花费钻石3000</t>
    <phoneticPr fontId="3" type="noConversion"/>
  </si>
  <si>
    <t>竞技场到达1200分</t>
    <phoneticPr fontId="3" type="noConversion"/>
  </si>
  <si>
    <t>竞技场到达1300分</t>
    <phoneticPr fontId="3" type="noConversion"/>
  </si>
  <si>
    <t>芦花古楼总共80层</t>
    <phoneticPr fontId="3" type="noConversion"/>
  </si>
  <si>
    <t>竞技场到达1400分</t>
    <phoneticPr fontId="3" type="noConversion"/>
  </si>
  <si>
    <t>竞技场到达1500分</t>
    <phoneticPr fontId="3" type="noConversion"/>
  </si>
  <si>
    <t>芦花古楼-花通关到5</t>
    <phoneticPr fontId="3" type="noConversion"/>
  </si>
  <si>
    <t>历史最高积分</t>
  </si>
  <si>
    <t>洗练战力</t>
    <phoneticPr fontId="3" type="noConversion"/>
  </si>
  <si>
    <t>Condition</t>
  </si>
  <si>
    <t>CountType</t>
  </si>
  <si>
    <t>Param[1]</t>
  </si>
  <si>
    <t>Param[2]</t>
  </si>
  <si>
    <t>Lv</t>
    <phoneticPr fontId="3" type="noConversion"/>
  </si>
  <si>
    <t>Loc</t>
    <phoneticPr fontId="3" type="noConversion"/>
  </si>
  <si>
    <t>Condition</t>
    <phoneticPr fontId="3" type="noConversion"/>
  </si>
  <si>
    <t>Param1</t>
    <phoneticPr fontId="3" type="noConversion"/>
  </si>
  <si>
    <t>Param2</t>
  </si>
  <si>
    <t>击杀2个BOSS</t>
    <phoneticPr fontId="3" type="noConversion"/>
  </si>
  <si>
    <t>击杀3阶地煞BOSS2个</t>
    <phoneticPr fontId="3" type="noConversion"/>
  </si>
  <si>
    <t>击杀4阶地煞BOSS2个</t>
    <phoneticPr fontId="3" type="noConversion"/>
  </si>
  <si>
    <t>击杀6阶地煞BOSS3个</t>
    <phoneticPr fontId="3" type="noConversion"/>
  </si>
  <si>
    <t>击杀7阶地煞BOSS3个</t>
    <phoneticPr fontId="3" type="noConversion"/>
  </si>
  <si>
    <t>击杀8阶地煞BOSS3个</t>
    <phoneticPr fontId="3" type="noConversion"/>
  </si>
  <si>
    <t>6个守护灵突破达到15</t>
  </si>
  <si>
    <t>6个守护灵突破达到16</t>
  </si>
  <si>
    <t>6个守护灵突破达到17</t>
  </si>
  <si>
    <t>6个守护灵突破达到18</t>
  </si>
  <si>
    <t>6个守护灵突破达到19</t>
  </si>
  <si>
    <t>6个守护灵突破达到14</t>
    <phoneticPr fontId="3" type="noConversion"/>
  </si>
  <si>
    <t>6个守护灵突破达到20</t>
  </si>
  <si>
    <t>Name</t>
    <phoneticPr fontId="3" type="noConversion"/>
  </si>
  <si>
    <t>玩家等级-lv</t>
  </si>
  <si>
    <t>卡牌升级-cnt</t>
  </si>
  <si>
    <t>抽卡-shl</t>
  </si>
  <si>
    <t>芦花古楼-cha</t>
  </si>
  <si>
    <t>世界BOSS-cha</t>
  </si>
  <si>
    <t>芦花古楼-sum</t>
  </si>
  <si>
    <t>主线-id</t>
  </si>
  <si>
    <t>卡牌洗练-max</t>
  </si>
  <si>
    <t>卡牌突破-cnt</t>
    <phoneticPr fontId="3" type="noConversion"/>
  </si>
  <si>
    <t>神器-大点-id</t>
  </si>
  <si>
    <t>专属武器激活-qua</t>
    <phoneticPr fontId="3" type="noConversion"/>
  </si>
  <si>
    <t>专属武器强化-cnt</t>
    <phoneticPr fontId="3" type="noConversion"/>
  </si>
  <si>
    <t>专属武器激活-cnt</t>
    <phoneticPr fontId="3" type="noConversion"/>
  </si>
  <si>
    <t>专属武器解封-max</t>
  </si>
  <si>
    <t>花费道具-id</t>
    <phoneticPr fontId="3" type="noConversion"/>
  </si>
  <si>
    <t>抽卡-shl</t>
    <phoneticPr fontId="3" type="noConversion"/>
  </si>
  <si>
    <t>抽卡-shl</t>
    <phoneticPr fontId="3" type="noConversion"/>
  </si>
  <si>
    <t>专属武器激活-cnt</t>
  </si>
  <si>
    <t>专属武器强化-max</t>
  </si>
  <si>
    <t>抽卡次数</t>
    <phoneticPr fontId="3" type="noConversion"/>
  </si>
  <si>
    <t>历史最高分</t>
    <phoneticPr fontId="3" type="noConversion"/>
  </si>
  <si>
    <t>历史最高分</t>
    <phoneticPr fontId="3" type="noConversion"/>
  </si>
  <si>
    <t>历史最高分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</si>
</sst>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9"/>
      <name val="等线"/>
      <family val="2"/>
      <charset val="134"/>
      <scheme val="minor"/>
    </font>
    <font>
      <sz val="12"/>
      <color theme="1"/>
      <name val="微软雅黑"/>
      <family val="2"/>
      <charset val="134"/>
    </font>
    <font>
      <sz val="12"/>
      <color theme="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u/>
      <sz val="12"/>
      <color theme="10"/>
      <name val="等线"/>
      <family val="2"/>
      <charset val="134"/>
      <scheme val="minor"/>
    </font>
    <font>
      <sz val="18"/>
      <color theme="0"/>
      <name val="微软雅黑"/>
      <family val="2"/>
      <charset val="134"/>
    </font>
    <font>
      <sz val="22"/>
      <color theme="1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i/>
      <sz val="12"/>
      <color rgb="FFFF0000"/>
      <name val="微软雅黑"/>
      <family val="2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color rgb="FF9C6500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F0000"/>
      <name val="微软雅黑"/>
      <family val="2"/>
      <charset val="134"/>
    </font>
    <font>
      <sz val="11"/>
      <color theme="1"/>
      <name val="等线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2" tint="-0.249977111117893"/>
        <bgColor indexed="64"/>
      </patternFill>
    </fill>
  </fills>
  <borders count="29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theme="0" tint="-0.34998626667073579"/>
      </bottom>
      <diagonal/>
    </border>
    <border>
      <left/>
      <right/>
      <top style="medium">
        <color auto="1"/>
      </top>
      <bottom style="thin">
        <color theme="0" tint="-0.34998626667073579"/>
      </bottom>
      <diagonal/>
    </border>
    <border>
      <left/>
      <right style="medium">
        <color auto="1"/>
      </right>
      <top style="medium">
        <color auto="1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auto="1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medium">
        <color auto="1"/>
      </right>
      <top/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 style="thin">
        <color theme="0" tint="-0.34998626667073579"/>
      </left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auto="1"/>
      </bottom>
      <diagonal/>
    </border>
    <border>
      <left/>
      <right style="medium">
        <color auto="1"/>
      </right>
      <top style="thin">
        <color theme="0" tint="-0.34998626667073579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5">
    <xf numFmtId="0" fontId="0" fillId="0" borderId="0"/>
    <xf numFmtId="0" fontId="2" fillId="0" borderId="0">
      <alignment vertical="center"/>
    </xf>
    <xf numFmtId="0" fontId="4" fillId="3" borderId="0">
      <alignment horizontal="center" vertical="top"/>
    </xf>
    <xf numFmtId="0" fontId="9" fillId="0" borderId="3">
      <alignment horizontal="center" vertical="center"/>
    </xf>
    <xf numFmtId="0" fontId="8" fillId="0" borderId="4">
      <alignment vertical="top" wrapText="1"/>
    </xf>
    <xf numFmtId="0" fontId="6" fillId="12" borderId="4">
      <alignment horizontal="center" vertical="center" wrapText="1" shrinkToFit="1"/>
    </xf>
    <xf numFmtId="0" fontId="10" fillId="5" borderId="0"/>
    <xf numFmtId="0" fontId="8" fillId="6" borderId="4">
      <alignment horizontal="center" vertical="center" wrapText="1"/>
    </xf>
    <xf numFmtId="0" fontId="2" fillId="7" borderId="4" applyFont="0">
      <alignment horizontal="center" vertical="center" wrapText="1"/>
    </xf>
    <xf numFmtId="0" fontId="8" fillId="2" borderId="0"/>
    <xf numFmtId="0" fontId="11" fillId="0" borderId="0" applyNumberFormat="0" applyFill="0" applyBorder="0" applyAlignment="0" applyProtection="0"/>
    <xf numFmtId="0" fontId="4" fillId="0" borderId="0">
      <alignment horizontal="center" vertical="center"/>
    </xf>
    <xf numFmtId="0" fontId="18" fillId="10" borderId="0" applyNumberFormat="0" applyBorder="0" applyAlignment="0" applyProtection="0">
      <alignment vertical="center"/>
    </xf>
    <xf numFmtId="0" fontId="19" fillId="11" borderId="22" applyNumberFormat="0" applyAlignment="0" applyProtection="0">
      <alignment vertical="center"/>
    </xf>
    <xf numFmtId="0" fontId="21" fillId="0" borderId="0">
      <alignment vertical="center"/>
    </xf>
  </cellStyleXfs>
  <cellXfs count="113">
    <xf numFmtId="0" fontId="0" fillId="0" borderId="0" xfId="0"/>
    <xf numFmtId="0" fontId="6" fillId="2" borderId="0" xfId="0" applyFont="1" applyFill="1" applyAlignment="1">
      <alignment vertical="center"/>
    </xf>
    <xf numFmtId="0" fontId="7" fillId="9" borderId="8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7" fillId="9" borderId="13" xfId="0" applyFont="1" applyFill="1" applyBorder="1" applyAlignment="1">
      <alignment horizontal="center" vertical="center"/>
    </xf>
    <xf numFmtId="0" fontId="14" fillId="9" borderId="8" xfId="0" applyFont="1" applyFill="1" applyBorder="1" applyAlignment="1">
      <alignment horizontal="center" vertical="center"/>
    </xf>
    <xf numFmtId="0" fontId="14" fillId="9" borderId="1" xfId="0" applyFont="1" applyFill="1" applyBorder="1" applyAlignment="1">
      <alignment horizontal="center" vertical="center"/>
    </xf>
    <xf numFmtId="14" fontId="6" fillId="2" borderId="8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8" fillId="2" borderId="0" xfId="9"/>
    <xf numFmtId="0" fontId="6" fillId="12" borderId="4" xfId="5">
      <alignment horizontal="center" vertical="center" wrapText="1" shrinkToFit="1"/>
    </xf>
    <xf numFmtId="0" fontId="8" fillId="0" borderId="4" xfId="4">
      <alignment vertical="top" wrapText="1"/>
    </xf>
    <xf numFmtId="0" fontId="4" fillId="0" borderId="0" xfId="11">
      <alignment horizontal="center" vertical="center"/>
    </xf>
    <xf numFmtId="0" fontId="4" fillId="3" borderId="0" xfId="2">
      <alignment horizontal="center" vertical="top"/>
    </xf>
    <xf numFmtId="0" fontId="0" fillId="7" borderId="4" xfId="8" applyFont="1">
      <alignment horizontal="center" vertical="center" wrapText="1"/>
    </xf>
    <xf numFmtId="0" fontId="8" fillId="6" borderId="4" xfId="7">
      <alignment horizontal="center" vertical="center" wrapText="1"/>
    </xf>
    <xf numFmtId="10" fontId="0" fillId="0" borderId="0" xfId="0" applyNumberFormat="1"/>
    <xf numFmtId="0" fontId="8" fillId="0" borderId="4" xfId="4">
      <alignment vertical="top" wrapText="1"/>
    </xf>
    <xf numFmtId="0" fontId="8" fillId="0" borderId="4" xfId="4">
      <alignment vertical="top" wrapText="1"/>
    </xf>
    <xf numFmtId="0" fontId="0" fillId="0" borderId="0" xfId="0"/>
    <xf numFmtId="0" fontId="8" fillId="0" borderId="4" xfId="4" quotePrefix="1">
      <alignment vertical="top" wrapText="1"/>
    </xf>
    <xf numFmtId="0" fontId="9" fillId="0" borderId="3" xfId="3">
      <alignment horizontal="center" vertical="center"/>
    </xf>
    <xf numFmtId="0" fontId="8" fillId="0" borderId="4" xfId="4">
      <alignment vertical="top" wrapText="1"/>
    </xf>
    <xf numFmtId="0" fontId="8" fillId="0" borderId="24" xfId="4" applyBorder="1" applyAlignment="1">
      <alignment horizontal="center" vertical="top" wrapText="1"/>
    </xf>
    <xf numFmtId="0" fontId="8" fillId="0" borderId="26" xfId="4" applyBorder="1" applyAlignment="1">
      <alignment horizontal="center" vertical="top" wrapText="1"/>
    </xf>
    <xf numFmtId="0" fontId="6" fillId="12" borderId="4" xfId="5">
      <alignment horizontal="center" vertical="center" wrapText="1" shrinkToFit="1"/>
    </xf>
    <xf numFmtId="0" fontId="8" fillId="0" borderId="4" xfId="4">
      <alignment vertical="top" wrapText="1"/>
    </xf>
    <xf numFmtId="0" fontId="6" fillId="12" borderId="4" xfId="5">
      <alignment horizontal="center" vertical="center" wrapText="1" shrinkToFit="1"/>
    </xf>
    <xf numFmtId="0" fontId="0" fillId="0" borderId="0" xfId="0"/>
    <xf numFmtId="0" fontId="8" fillId="13" borderId="4" xfId="4" applyFill="1">
      <alignment vertical="top" wrapText="1"/>
    </xf>
    <xf numFmtId="0" fontId="0" fillId="0" borderId="0" xfId="0"/>
    <xf numFmtId="0" fontId="0" fillId="0" borderId="0" xfId="0" applyFont="1"/>
    <xf numFmtId="0" fontId="8" fillId="0" borderId="25" xfId="4" applyBorder="1" applyAlignment="1">
      <alignment horizontal="center" vertical="center" wrapText="1"/>
    </xf>
    <xf numFmtId="58" fontId="8" fillId="0" borderId="4" xfId="4" applyNumberFormat="1">
      <alignment vertical="top" wrapText="1"/>
    </xf>
    <xf numFmtId="0" fontId="8" fillId="0" borderId="4" xfId="4">
      <alignment vertical="top" wrapText="1"/>
    </xf>
    <xf numFmtId="0" fontId="0" fillId="0" borderId="0" xfId="0" applyAlignment="1">
      <alignment horizontal="center"/>
    </xf>
    <xf numFmtId="0" fontId="2" fillId="0" borderId="0" xfId="1">
      <alignment vertical="center"/>
    </xf>
    <xf numFmtId="0" fontId="8" fillId="0" borderId="4" xfId="4">
      <alignment vertical="top" wrapText="1"/>
    </xf>
    <xf numFmtId="0" fontId="8" fillId="0" borderId="4" xfId="4" quotePrefix="1">
      <alignment vertical="top" wrapText="1"/>
    </xf>
    <xf numFmtId="0" fontId="8" fillId="0" borderId="4" xfId="4">
      <alignment vertical="top" wrapText="1"/>
    </xf>
    <xf numFmtId="0" fontId="6" fillId="12" borderId="4" xfId="5">
      <alignment horizontal="center" vertical="center" wrapText="1" shrinkToFit="1"/>
    </xf>
    <xf numFmtId="0" fontId="0" fillId="0" borderId="0" xfId="0"/>
    <xf numFmtId="0" fontId="8" fillId="0" borderId="4" xfId="4">
      <alignment vertical="top" wrapText="1"/>
    </xf>
    <xf numFmtId="0" fontId="6" fillId="12" borderId="4" xfId="5">
      <alignment horizontal="center" vertical="center" wrapText="1" shrinkToFit="1"/>
    </xf>
    <xf numFmtId="0" fontId="0" fillId="0" borderId="0" xfId="0"/>
    <xf numFmtId="0" fontId="8" fillId="0" borderId="4" xfId="4" quotePrefix="1">
      <alignment vertical="top" wrapText="1"/>
    </xf>
    <xf numFmtId="0" fontId="8" fillId="0" borderId="4" xfId="4">
      <alignment vertical="top" wrapText="1"/>
    </xf>
    <xf numFmtId="0" fontId="6" fillId="12" borderId="4" xfId="5">
      <alignment horizontal="center" vertical="center" wrapText="1" shrinkToFit="1"/>
    </xf>
    <xf numFmtId="0" fontId="0" fillId="0" borderId="0" xfId="0"/>
    <xf numFmtId="0" fontId="8" fillId="0" borderId="4" xfId="4">
      <alignment vertical="top" wrapText="1"/>
    </xf>
    <xf numFmtId="0" fontId="0" fillId="0" borderId="0" xfId="0"/>
    <xf numFmtId="0" fontId="8" fillId="0" borderId="4" xfId="4">
      <alignment vertical="top" wrapText="1"/>
    </xf>
    <xf numFmtId="0" fontId="0" fillId="0" borderId="0" xfId="0" applyAlignment="1"/>
    <xf numFmtId="0" fontId="8" fillId="0" borderId="4" xfId="4">
      <alignment vertical="top" wrapText="1"/>
    </xf>
    <xf numFmtId="0" fontId="9" fillId="0" borderId="3" xfId="3">
      <alignment horizontal="center" vertical="center"/>
    </xf>
    <xf numFmtId="0" fontId="8" fillId="0" borderId="4" xfId="4">
      <alignment vertical="top" wrapText="1"/>
    </xf>
    <xf numFmtId="0" fontId="8" fillId="0" borderId="4" xfId="4">
      <alignment vertical="top" wrapText="1"/>
    </xf>
    <xf numFmtId="0" fontId="8" fillId="0" borderId="4" xfId="4" applyFont="1">
      <alignment vertical="top" wrapText="1"/>
    </xf>
    <xf numFmtId="0" fontId="21" fillId="0" borderId="4" xfId="14" applyFont="1" applyBorder="1">
      <alignment vertical="center"/>
    </xf>
    <xf numFmtId="0" fontId="8" fillId="0" borderId="4" xfId="4">
      <alignment vertical="top" wrapText="1"/>
    </xf>
    <xf numFmtId="0" fontId="8" fillId="0" borderId="0" xfId="4" applyFill="1" applyBorder="1">
      <alignment vertical="top" wrapText="1"/>
    </xf>
    <xf numFmtId="0" fontId="21" fillId="0" borderId="0" xfId="0" applyFont="1"/>
    <xf numFmtId="0" fontId="6" fillId="2" borderId="9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15" fillId="2" borderId="0" xfId="0" applyFont="1" applyFill="1" applyAlignment="1">
      <alignment horizontal="left" vertical="center"/>
    </xf>
    <xf numFmtId="0" fontId="14" fillId="9" borderId="1" xfId="0" applyFont="1" applyFill="1" applyBorder="1" applyAlignment="1">
      <alignment horizontal="center" vertical="center"/>
    </xf>
    <xf numFmtId="0" fontId="14" fillId="9" borderId="16" xfId="0" applyFont="1" applyFill="1" applyBorder="1" applyAlignment="1">
      <alignment horizontal="center" vertical="center"/>
    </xf>
    <xf numFmtId="0" fontId="12" fillId="8" borderId="5" xfId="0" applyFont="1" applyFill="1" applyBorder="1" applyAlignment="1">
      <alignment horizontal="center" vertical="center"/>
    </xf>
    <xf numFmtId="0" fontId="12" fillId="8" borderId="6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0" fontId="7" fillId="9" borderId="2" xfId="0" applyFont="1" applyFill="1" applyBorder="1" applyAlignment="1">
      <alignment horizontal="center" vertical="center"/>
    </xf>
    <xf numFmtId="0" fontId="7" fillId="9" borderId="11" xfId="0" applyFont="1" applyFill="1" applyBorder="1" applyAlignment="1">
      <alignment horizontal="center" vertical="center"/>
    </xf>
    <xf numFmtId="0" fontId="13" fillId="4" borderId="10" xfId="0" applyFont="1" applyFill="1" applyBorder="1" applyAlignment="1">
      <alignment horizontal="center" vertical="center"/>
    </xf>
    <xf numFmtId="0" fontId="13" fillId="4" borderId="12" xfId="0" applyFont="1" applyFill="1" applyBorder="1" applyAlignment="1">
      <alignment horizontal="center" vertical="center"/>
    </xf>
    <xf numFmtId="0" fontId="6" fillId="2" borderId="14" xfId="0" applyFont="1" applyFill="1" applyBorder="1" applyAlignment="1">
      <alignment horizontal="left" vertical="center"/>
    </xf>
    <xf numFmtId="0" fontId="6" fillId="2" borderId="15" xfId="0" applyFont="1" applyFill="1" applyBorder="1" applyAlignment="1">
      <alignment horizontal="left" vertical="center"/>
    </xf>
    <xf numFmtId="0" fontId="6" fillId="2" borderId="10" xfId="0" applyFont="1" applyFill="1" applyBorder="1" applyAlignment="1">
      <alignment horizontal="left" vertical="center"/>
    </xf>
    <xf numFmtId="0" fontId="14" fillId="8" borderId="8" xfId="0" applyFont="1" applyFill="1" applyBorder="1" applyAlignment="1">
      <alignment horizontal="center" vertical="center"/>
    </xf>
    <xf numFmtId="0" fontId="14" fillId="8" borderId="1" xfId="0" applyFont="1" applyFill="1" applyBorder="1" applyAlignment="1">
      <alignment horizontal="center" vertical="center"/>
    </xf>
    <xf numFmtId="0" fontId="14" fillId="8" borderId="16" xfId="0" applyFont="1" applyFill="1" applyBorder="1" applyAlignment="1">
      <alignment horizontal="center" vertical="center"/>
    </xf>
    <xf numFmtId="0" fontId="9" fillId="0" borderId="3" xfId="3">
      <alignment horizontal="center" vertical="center"/>
    </xf>
    <xf numFmtId="0" fontId="0" fillId="7" borderId="4" xfId="8" applyFont="1">
      <alignment horizontal="center" vertical="center" wrapText="1"/>
    </xf>
    <xf numFmtId="0" fontId="6" fillId="7" borderId="4" xfId="8" applyFont="1">
      <alignment horizontal="center" vertical="center" wrapText="1"/>
    </xf>
    <xf numFmtId="0" fontId="0" fillId="7" borderId="23" xfId="8" applyFont="1" applyBorder="1" applyAlignment="1">
      <alignment horizontal="center" vertical="center" wrapText="1"/>
    </xf>
    <xf numFmtId="0" fontId="0" fillId="7" borderId="0" xfId="8" applyFont="1" applyBorder="1" applyAlignment="1">
      <alignment horizontal="center" vertical="center" wrapText="1"/>
    </xf>
    <xf numFmtId="0" fontId="8" fillId="0" borderId="4" xfId="4" quotePrefix="1">
      <alignment vertical="top" wrapText="1"/>
    </xf>
    <xf numFmtId="0" fontId="8" fillId="0" borderId="4" xfId="4">
      <alignment vertical="top" wrapText="1"/>
    </xf>
    <xf numFmtId="0" fontId="8" fillId="0" borderId="24" xfId="4" applyBorder="1" applyAlignment="1">
      <alignment horizontal="left" vertical="top" wrapText="1"/>
    </xf>
    <xf numFmtId="0" fontId="8" fillId="0" borderId="25" xfId="4" applyBorder="1" applyAlignment="1">
      <alignment horizontal="left" vertical="top" wrapText="1"/>
    </xf>
    <xf numFmtId="0" fontId="8" fillId="0" borderId="26" xfId="4" applyBorder="1" applyAlignment="1">
      <alignment horizontal="left" vertical="top" wrapText="1"/>
    </xf>
    <xf numFmtId="0" fontId="8" fillId="0" borderId="27" xfId="4" applyBorder="1" applyAlignment="1">
      <alignment horizontal="center" vertical="top" wrapText="1"/>
    </xf>
    <xf numFmtId="0" fontId="8" fillId="0" borderId="28" xfId="4" applyBorder="1" applyAlignment="1">
      <alignment horizontal="center" vertical="top" wrapText="1"/>
    </xf>
    <xf numFmtId="0" fontId="8" fillId="0" borderId="24" xfId="4" applyBorder="1" applyAlignment="1">
      <alignment horizontal="center" vertical="center" wrapText="1"/>
    </xf>
    <xf numFmtId="0" fontId="8" fillId="0" borderId="25" xfId="4" applyBorder="1" applyAlignment="1">
      <alignment horizontal="center" vertical="center" wrapText="1"/>
    </xf>
    <xf numFmtId="0" fontId="8" fillId="0" borderId="26" xfId="4" applyBorder="1" applyAlignment="1">
      <alignment horizontal="center" vertical="center" wrapText="1"/>
    </xf>
    <xf numFmtId="0" fontId="6" fillId="12" borderId="4" xfId="5">
      <alignment horizontal="center" vertical="center" wrapText="1" shrinkToFit="1"/>
    </xf>
    <xf numFmtId="0" fontId="8" fillId="0" borderId="4" xfId="4" applyAlignment="1">
      <alignment horizontal="center" vertical="center" wrapText="1"/>
    </xf>
    <xf numFmtId="0" fontId="8" fillId="0" borderId="24" xfId="4" applyBorder="1" applyAlignment="1">
      <alignment horizontal="center" vertical="top" wrapText="1"/>
    </xf>
    <xf numFmtId="0" fontId="8" fillId="0" borderId="25" xfId="4" applyBorder="1" applyAlignment="1">
      <alignment horizontal="center" vertical="top" wrapText="1"/>
    </xf>
    <xf numFmtId="0" fontId="8" fillId="0" borderId="26" xfId="4" applyBorder="1" applyAlignment="1">
      <alignment horizontal="center" vertical="top" wrapText="1"/>
    </xf>
    <xf numFmtId="0" fontId="0" fillId="0" borderId="0" xfId="0" applyAlignment="1">
      <alignment horizontal="center"/>
    </xf>
    <xf numFmtId="0" fontId="8" fillId="0" borderId="3" xfId="4" applyBorder="1" applyAlignment="1">
      <alignment horizontal="center" vertical="top" wrapText="1"/>
    </xf>
    <xf numFmtId="0" fontId="8" fillId="0" borderId="27" xfId="4" applyBorder="1" applyAlignment="1">
      <alignment horizontal="left" vertical="top" wrapText="1"/>
    </xf>
    <xf numFmtId="0" fontId="8" fillId="0" borderId="3" xfId="4" applyBorder="1" applyAlignment="1">
      <alignment horizontal="left" vertical="top" wrapText="1"/>
    </xf>
    <xf numFmtId="0" fontId="8" fillId="0" borderId="28" xfId="4" applyBorder="1" applyAlignment="1">
      <alignment horizontal="left" vertical="top" wrapText="1"/>
    </xf>
    <xf numFmtId="0" fontId="6" fillId="12" borderId="27" xfId="5" applyBorder="1" applyAlignment="1">
      <alignment horizontal="center" vertical="center" wrapText="1" shrinkToFit="1"/>
    </xf>
    <xf numFmtId="0" fontId="6" fillId="12" borderId="3" xfId="5" applyBorder="1" applyAlignment="1">
      <alignment horizontal="center" vertical="center" wrapText="1" shrinkToFit="1"/>
    </xf>
    <xf numFmtId="0" fontId="6" fillId="12" borderId="28" xfId="5" applyBorder="1" applyAlignment="1">
      <alignment horizontal="center" vertical="center" wrapText="1" shrinkToFit="1"/>
    </xf>
  </cellXfs>
  <cellStyles count="15">
    <cellStyle name="Grid" xfId="4"/>
    <cellStyle name="Normal" xfId="1"/>
    <cellStyle name="常规" xfId="0" builtinId="0"/>
    <cellStyle name="常规 3" xfId="14"/>
    <cellStyle name="超链接 2" xfId="10"/>
    <cellStyle name="大标题" xfId="3"/>
    <cellStyle name="横向标题" xfId="5"/>
    <cellStyle name="计算" xfId="13" builtinId="22" hidden="1"/>
    <cellStyle name="适中" xfId="12" builtinId="28" hidden="1"/>
    <cellStyle name="文本" xfId="9"/>
    <cellStyle name="无效" xfId="6"/>
    <cellStyle name="因变Grid" xfId="7"/>
    <cellStyle name="英文标题" xfId="11"/>
    <cellStyle name="中文标题" xfId="2"/>
    <cellStyle name="纵向标题" xfId="8"/>
  </cellStyles>
  <dxfs count="3">
    <dxf>
      <font>
        <color theme="0" tint="-0.499984740745262"/>
      </font>
      <fill>
        <patternFill patternType="solid">
          <fgColor indexed="64"/>
          <bgColor theme="0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D5D854"/>
      <color rgb="FFF38279"/>
      <color rgb="FFFF3399"/>
      <color rgb="FFFF66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514350</xdr:colOff>
      <xdr:row>8</xdr:row>
      <xdr:rowOff>171450</xdr:rowOff>
    </xdr:from>
    <xdr:to>
      <xdr:col>26</xdr:col>
      <xdr:colOff>322417</xdr:colOff>
      <xdr:row>43</xdr:row>
      <xdr:rowOff>46724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821025" y="1828800"/>
          <a:ext cx="11466667" cy="7209524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295275</xdr:colOff>
          <xdr:row>44</xdr:row>
          <xdr:rowOff>190500</xdr:rowOff>
        </xdr:from>
        <xdr:to>
          <xdr:col>28</xdr:col>
          <xdr:colOff>142875</xdr:colOff>
          <xdr:row>70</xdr:row>
          <xdr:rowOff>161925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1.emf"/><Relationship Id="rId4" Type="http://schemas.openxmlformats.org/officeDocument/2006/relationships/package" Target="../embeddings/Microsoft_Visio___.vsdx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0"/>
  <sheetViews>
    <sheetView workbookViewId="0">
      <selection activeCell="I20" sqref="I20"/>
    </sheetView>
  </sheetViews>
  <sheetFormatPr defaultColWidth="10.875" defaultRowHeight="17.25" x14ac:dyDescent="0.2"/>
  <cols>
    <col min="1" max="1" width="4.125" style="1" customWidth="1"/>
    <col min="2" max="2" width="11.5" style="1" bestFit="1" customWidth="1"/>
    <col min="3" max="3" width="10.875" style="1"/>
    <col min="4" max="4" width="11.375" style="1" customWidth="1"/>
    <col min="5" max="5" width="43.875" style="1" customWidth="1"/>
    <col min="6" max="16384" width="10.875" style="1"/>
  </cols>
  <sheetData>
    <row r="1" spans="2:5" ht="18" thickBot="1" x14ac:dyDescent="0.25"/>
    <row r="2" spans="2:5" ht="29.1" customHeight="1" x14ac:dyDescent="0.2">
      <c r="B2" s="72" t="s">
        <v>313</v>
      </c>
      <c r="C2" s="73"/>
      <c r="D2" s="73"/>
      <c r="E2" s="74"/>
    </row>
    <row r="3" spans="2:5" ht="35.1" customHeight="1" x14ac:dyDescent="0.2">
      <c r="B3" s="2" t="s">
        <v>0</v>
      </c>
      <c r="C3" s="3" t="s">
        <v>11</v>
      </c>
      <c r="D3" s="75" t="s">
        <v>1</v>
      </c>
      <c r="E3" s="77" t="s">
        <v>314</v>
      </c>
    </row>
    <row r="4" spans="2:5" ht="35.1" customHeight="1" x14ac:dyDescent="0.2">
      <c r="B4" s="2" t="s">
        <v>2</v>
      </c>
      <c r="C4" s="3" t="s">
        <v>12</v>
      </c>
      <c r="D4" s="76"/>
      <c r="E4" s="78"/>
    </row>
    <row r="5" spans="2:5" ht="35.1" customHeight="1" x14ac:dyDescent="0.2">
      <c r="B5" s="4" t="s">
        <v>3</v>
      </c>
      <c r="C5" s="79" t="s">
        <v>315</v>
      </c>
      <c r="D5" s="80"/>
      <c r="E5" s="81"/>
    </row>
    <row r="6" spans="2:5" ht="18" x14ac:dyDescent="0.2">
      <c r="B6" s="82" t="s">
        <v>4</v>
      </c>
      <c r="C6" s="83"/>
      <c r="D6" s="83"/>
      <c r="E6" s="84"/>
    </row>
    <row r="7" spans="2:5" ht="18" x14ac:dyDescent="0.2">
      <c r="B7" s="5" t="s">
        <v>5</v>
      </c>
      <c r="C7" s="6" t="s">
        <v>6</v>
      </c>
      <c r="D7" s="70" t="s">
        <v>7</v>
      </c>
      <c r="E7" s="71"/>
    </row>
    <row r="8" spans="2:5" x14ac:dyDescent="0.2">
      <c r="B8" s="7">
        <v>43490</v>
      </c>
      <c r="C8" s="8" t="s">
        <v>10</v>
      </c>
      <c r="D8" s="65" t="s">
        <v>8</v>
      </c>
      <c r="E8" s="66"/>
    </row>
    <row r="9" spans="2:5" x14ac:dyDescent="0.2">
      <c r="B9" s="7"/>
      <c r="C9" s="8"/>
      <c r="D9" s="65"/>
      <c r="E9" s="66"/>
    </row>
    <row r="10" spans="2:5" x14ac:dyDescent="0.2">
      <c r="B10" s="9"/>
      <c r="C10" s="8"/>
      <c r="D10" s="65"/>
      <c r="E10" s="66"/>
    </row>
    <row r="11" spans="2:5" x14ac:dyDescent="0.2">
      <c r="B11" s="9"/>
      <c r="C11" s="8"/>
      <c r="D11" s="65"/>
      <c r="E11" s="66"/>
    </row>
    <row r="12" spans="2:5" x14ac:dyDescent="0.2">
      <c r="B12" s="9"/>
      <c r="C12" s="8"/>
      <c r="D12" s="65"/>
      <c r="E12" s="66"/>
    </row>
    <row r="13" spans="2:5" x14ac:dyDescent="0.2">
      <c r="B13" s="9"/>
      <c r="C13" s="8"/>
      <c r="D13" s="65"/>
      <c r="E13" s="66"/>
    </row>
    <row r="14" spans="2:5" x14ac:dyDescent="0.2">
      <c r="B14" s="9"/>
      <c r="C14" s="8"/>
      <c r="D14" s="65"/>
      <c r="E14" s="66"/>
    </row>
    <row r="15" spans="2:5" x14ac:dyDescent="0.2">
      <c r="B15" s="9"/>
      <c r="C15" s="8"/>
      <c r="D15" s="65"/>
      <c r="E15" s="66"/>
    </row>
    <row r="16" spans="2:5" x14ac:dyDescent="0.2">
      <c r="B16" s="9"/>
      <c r="C16" s="8"/>
      <c r="D16" s="65"/>
      <c r="E16" s="66"/>
    </row>
    <row r="17" spans="2:5" x14ac:dyDescent="0.2">
      <c r="B17" s="9"/>
      <c r="C17" s="8"/>
      <c r="D17" s="65"/>
      <c r="E17" s="66"/>
    </row>
    <row r="18" spans="2:5" x14ac:dyDescent="0.2">
      <c r="B18" s="9"/>
      <c r="C18" s="8"/>
      <c r="D18" s="65"/>
      <c r="E18" s="66"/>
    </row>
    <row r="19" spans="2:5" x14ac:dyDescent="0.2">
      <c r="B19" s="9"/>
      <c r="C19" s="8"/>
      <c r="D19" s="65"/>
      <c r="E19" s="66"/>
    </row>
    <row r="20" spans="2:5" x14ac:dyDescent="0.2">
      <c r="B20" s="9"/>
      <c r="C20" s="8"/>
      <c r="D20" s="65"/>
      <c r="E20" s="66"/>
    </row>
    <row r="21" spans="2:5" x14ac:dyDescent="0.2">
      <c r="B21" s="9"/>
      <c r="C21" s="8"/>
      <c r="D21" s="65"/>
      <c r="E21" s="66"/>
    </row>
    <row r="22" spans="2:5" x14ac:dyDescent="0.2">
      <c r="B22" s="9"/>
      <c r="C22" s="8"/>
      <c r="D22" s="65"/>
      <c r="E22" s="66"/>
    </row>
    <row r="23" spans="2:5" x14ac:dyDescent="0.2">
      <c r="B23" s="9"/>
      <c r="C23" s="8"/>
      <c r="D23" s="65"/>
      <c r="E23" s="66"/>
    </row>
    <row r="24" spans="2:5" x14ac:dyDescent="0.2">
      <c r="B24" s="9"/>
      <c r="C24" s="8"/>
      <c r="D24" s="65"/>
      <c r="E24" s="66"/>
    </row>
    <row r="25" spans="2:5" x14ac:dyDescent="0.2">
      <c r="B25" s="9"/>
      <c r="C25" s="8"/>
      <c r="D25" s="65"/>
      <c r="E25" s="66"/>
    </row>
    <row r="26" spans="2:5" x14ac:dyDescent="0.2">
      <c r="B26" s="9"/>
      <c r="C26" s="8"/>
      <c r="D26" s="65"/>
      <c r="E26" s="66"/>
    </row>
    <row r="27" spans="2:5" x14ac:dyDescent="0.2">
      <c r="B27" s="9"/>
      <c r="C27" s="8"/>
      <c r="D27" s="65"/>
      <c r="E27" s="66"/>
    </row>
    <row r="28" spans="2:5" ht="18" thickBot="1" x14ac:dyDescent="0.25">
      <c r="B28" s="10"/>
      <c r="C28" s="11"/>
      <c r="D28" s="67"/>
      <c r="E28" s="68"/>
    </row>
    <row r="30" spans="2:5" x14ac:dyDescent="0.2">
      <c r="B30" s="69" t="s">
        <v>9</v>
      </c>
      <c r="C30" s="69"/>
      <c r="D30" s="69"/>
      <c r="E30" s="69"/>
    </row>
  </sheetData>
  <mergeCells count="28">
    <mergeCell ref="D7:E7"/>
    <mergeCell ref="B2:E2"/>
    <mergeCell ref="D3:D4"/>
    <mergeCell ref="E3:E4"/>
    <mergeCell ref="C5:E5"/>
    <mergeCell ref="B6:E6"/>
    <mergeCell ref="D19:E19"/>
    <mergeCell ref="D8:E8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26:E26"/>
    <mergeCell ref="D27:E27"/>
    <mergeCell ref="D28:E28"/>
    <mergeCell ref="B30:E30"/>
    <mergeCell ref="D20:E20"/>
    <mergeCell ref="D21:E21"/>
    <mergeCell ref="D22:E22"/>
    <mergeCell ref="D23:E23"/>
    <mergeCell ref="D24:E24"/>
    <mergeCell ref="D25:E25"/>
  </mergeCells>
  <phoneticPr fontId="3" type="noConversion"/>
  <conditionalFormatting sqref="C4">
    <cfRule type="containsText" dxfId="2" priority="1" operator="containsText" text="迭代">
      <formula>NOT(ISERROR(SEARCH("迭代",C4)))</formula>
    </cfRule>
    <cfRule type="containsText" dxfId="1" priority="2" operator="containsText" text="初稿">
      <formula>NOT(ISERROR(SEARCH("初稿",C4)))</formula>
    </cfRule>
    <cfRule type="containsText" dxfId="0" priority="3" operator="containsText" text="废弃">
      <formula>NOT(ISERROR(SEARCH("废弃",C4)))</formula>
    </cfRule>
  </conditionalFormatting>
  <dataValidations count="1">
    <dataValidation type="list" allowBlank="1" showInputMessage="1" showErrorMessage="1" sqref="C4">
      <formula1>"草案,初稿,迭代,废弃"</formula1>
    </dataValidation>
  </dataValidations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6"/>
  <sheetViews>
    <sheetView workbookViewId="0">
      <selection activeCell="J37" sqref="J37"/>
    </sheetView>
  </sheetViews>
  <sheetFormatPr defaultRowHeight="14.25" x14ac:dyDescent="0.2"/>
  <cols>
    <col min="2" max="2" width="14.625" customWidth="1"/>
    <col min="3" max="3" width="15.625" customWidth="1"/>
    <col min="5" max="5" width="12" customWidth="1"/>
    <col min="7" max="8" width="12.25" customWidth="1"/>
    <col min="9" max="9" width="11.625" customWidth="1"/>
    <col min="10" max="10" width="11.875" customWidth="1"/>
    <col min="14" max="14" width="9" customWidth="1"/>
  </cols>
  <sheetData>
    <row r="1" spans="1:14" ht="15" x14ac:dyDescent="0.2">
      <c r="A1" s="15" t="s">
        <v>27</v>
      </c>
      <c r="B1" s="15" t="s">
        <v>28</v>
      </c>
      <c r="C1" s="15" t="s">
        <v>29</v>
      </c>
      <c r="D1" s="15" t="s">
        <v>30</v>
      </c>
      <c r="E1" s="15" t="s">
        <v>31</v>
      </c>
      <c r="F1" s="15" t="s">
        <v>32</v>
      </c>
      <c r="G1" s="15" t="s">
        <v>33</v>
      </c>
      <c r="H1" s="15" t="s">
        <v>34</v>
      </c>
      <c r="I1" s="15" t="s">
        <v>35</v>
      </c>
      <c r="J1" s="15" t="s">
        <v>92</v>
      </c>
    </row>
    <row r="2" spans="1:14" ht="16.5" x14ac:dyDescent="0.2">
      <c r="A2" t="s">
        <v>36</v>
      </c>
      <c r="B2" t="s">
        <v>37</v>
      </c>
      <c r="C2" t="s">
        <v>37</v>
      </c>
      <c r="D2" t="s">
        <v>38</v>
      </c>
      <c r="E2" t="s">
        <v>38</v>
      </c>
      <c r="F2" t="s">
        <v>39</v>
      </c>
      <c r="G2" t="s">
        <v>38</v>
      </c>
      <c r="H2" t="s">
        <v>38</v>
      </c>
      <c r="I2" t="s">
        <v>38</v>
      </c>
      <c r="J2" t="s">
        <v>38</v>
      </c>
      <c r="M2" s="17" t="s">
        <v>93</v>
      </c>
      <c r="N2" s="14">
        <v>45</v>
      </c>
    </row>
    <row r="3" spans="1:14" ht="16.5" x14ac:dyDescent="0.2">
      <c r="A3" s="16" t="s">
        <v>14</v>
      </c>
      <c r="B3" s="16" t="s">
        <v>40</v>
      </c>
      <c r="C3" s="16" t="s">
        <v>41</v>
      </c>
      <c r="D3" s="16" t="s">
        <v>42</v>
      </c>
      <c r="E3" s="16" t="s">
        <v>43</v>
      </c>
      <c r="F3" s="16" t="s">
        <v>44</v>
      </c>
      <c r="G3" s="16" t="s">
        <v>45</v>
      </c>
      <c r="H3" s="16" t="s">
        <v>45</v>
      </c>
      <c r="I3" s="16" t="s">
        <v>45</v>
      </c>
      <c r="J3" s="16" t="s">
        <v>91</v>
      </c>
      <c r="M3" s="17" t="s">
        <v>13</v>
      </c>
      <c r="N3" s="14">
        <v>30</v>
      </c>
    </row>
    <row r="4" spans="1:14" ht="16.5" x14ac:dyDescent="0.2">
      <c r="A4" s="14">
        <v>1</v>
      </c>
      <c r="B4" s="14" t="s">
        <v>46</v>
      </c>
      <c r="C4" s="14" t="s">
        <v>47</v>
      </c>
      <c r="D4" s="14">
        <v>1</v>
      </c>
      <c r="E4" s="14">
        <v>10</v>
      </c>
      <c r="F4" s="14" t="b">
        <v>1</v>
      </c>
      <c r="G4" s="14">
        <v>20</v>
      </c>
      <c r="H4" s="14">
        <v>20</v>
      </c>
      <c r="I4" s="14">
        <v>20</v>
      </c>
      <c r="J4" s="14">
        <v>20</v>
      </c>
      <c r="M4" s="17" t="s">
        <v>49</v>
      </c>
      <c r="N4" s="14">
        <v>15</v>
      </c>
    </row>
    <row r="5" spans="1:14" ht="16.5" x14ac:dyDescent="0.2">
      <c r="A5" s="14">
        <v>2</v>
      </c>
      <c r="B5" s="14" t="s">
        <v>48</v>
      </c>
      <c r="C5" s="14" t="s">
        <v>49</v>
      </c>
      <c r="D5" s="14">
        <v>1</v>
      </c>
      <c r="E5" s="14">
        <v>1</v>
      </c>
      <c r="F5" s="14" t="b">
        <v>1</v>
      </c>
      <c r="G5" s="14">
        <v>100</v>
      </c>
      <c r="H5" s="14">
        <v>0</v>
      </c>
      <c r="I5" s="14">
        <v>0</v>
      </c>
      <c r="J5" s="14">
        <v>150</v>
      </c>
      <c r="M5" s="17" t="s">
        <v>94</v>
      </c>
      <c r="N5" s="14">
        <v>6</v>
      </c>
    </row>
    <row r="6" spans="1:14" ht="16.5" x14ac:dyDescent="0.2">
      <c r="A6" s="14">
        <v>3</v>
      </c>
      <c r="B6" s="14" t="s">
        <v>50</v>
      </c>
      <c r="C6" s="14" t="s">
        <v>51</v>
      </c>
      <c r="D6" s="14">
        <v>1</v>
      </c>
      <c r="E6" s="14">
        <v>10</v>
      </c>
      <c r="F6" s="14" t="b">
        <v>1</v>
      </c>
      <c r="G6" s="14">
        <v>10</v>
      </c>
      <c r="H6" s="14">
        <v>0</v>
      </c>
      <c r="I6" s="14">
        <v>0</v>
      </c>
      <c r="J6" s="14">
        <v>10</v>
      </c>
    </row>
    <row r="7" spans="1:14" ht="16.5" x14ac:dyDescent="0.2">
      <c r="A7" s="14">
        <v>4</v>
      </c>
      <c r="B7" s="14" t="s">
        <v>52</v>
      </c>
      <c r="C7" s="14" t="s">
        <v>13</v>
      </c>
      <c r="D7" s="14">
        <v>1</v>
      </c>
      <c r="E7" s="14">
        <v>1</v>
      </c>
      <c r="F7" s="14" t="b">
        <v>1</v>
      </c>
      <c r="G7" s="14">
        <v>150</v>
      </c>
      <c r="H7" s="14">
        <v>75</v>
      </c>
      <c r="I7" s="14">
        <v>75</v>
      </c>
      <c r="J7" s="14">
        <v>150</v>
      </c>
    </row>
    <row r="8" spans="1:14" ht="16.5" x14ac:dyDescent="0.2">
      <c r="A8" s="14">
        <v>5</v>
      </c>
      <c r="B8" s="14" t="s">
        <v>53</v>
      </c>
      <c r="C8" s="14" t="s">
        <v>54</v>
      </c>
      <c r="D8" s="14">
        <v>1</v>
      </c>
      <c r="E8" s="14">
        <v>5</v>
      </c>
      <c r="F8" s="14" t="b">
        <v>1</v>
      </c>
      <c r="G8" s="14">
        <v>3</v>
      </c>
      <c r="H8" s="14">
        <v>1.5</v>
      </c>
      <c r="I8" s="14">
        <v>1.5</v>
      </c>
      <c r="J8" s="14">
        <v>3</v>
      </c>
    </row>
    <row r="9" spans="1:14" ht="16.5" x14ac:dyDescent="0.2">
      <c r="A9" s="14">
        <v>6</v>
      </c>
      <c r="B9" s="14" t="s">
        <v>55</v>
      </c>
      <c r="C9" s="14" t="s">
        <v>56</v>
      </c>
      <c r="D9" s="14">
        <v>1</v>
      </c>
      <c r="E9" s="14">
        <v>0</v>
      </c>
      <c r="F9" s="14" t="b">
        <v>1</v>
      </c>
      <c r="G9" s="14">
        <v>0</v>
      </c>
      <c r="H9" s="14">
        <v>0</v>
      </c>
      <c r="I9" s="14">
        <v>0</v>
      </c>
      <c r="J9" s="14"/>
    </row>
    <row r="10" spans="1:14" ht="16.5" x14ac:dyDescent="0.2">
      <c r="A10" s="14">
        <v>7</v>
      </c>
      <c r="B10" s="14" t="s">
        <v>57</v>
      </c>
      <c r="C10" s="14" t="s">
        <v>58</v>
      </c>
      <c r="D10" s="14">
        <v>1</v>
      </c>
      <c r="E10" s="14">
        <v>0</v>
      </c>
      <c r="F10" s="14" t="b">
        <v>1</v>
      </c>
      <c r="G10" s="14">
        <v>1</v>
      </c>
      <c r="H10" s="14">
        <v>1</v>
      </c>
      <c r="I10" s="14">
        <v>1</v>
      </c>
      <c r="J10" s="14"/>
    </row>
    <row r="11" spans="1:14" ht="16.5" x14ac:dyDescent="0.2">
      <c r="A11" s="14">
        <v>8</v>
      </c>
      <c r="B11" s="14" t="s">
        <v>59</v>
      </c>
      <c r="C11" s="14" t="s">
        <v>60</v>
      </c>
      <c r="D11" s="14">
        <v>10000</v>
      </c>
      <c r="E11" s="14">
        <v>10</v>
      </c>
      <c r="F11" s="14" t="b">
        <v>1</v>
      </c>
      <c r="G11" s="14">
        <v>10000</v>
      </c>
      <c r="H11" s="14">
        <v>10000</v>
      </c>
      <c r="I11" s="14">
        <v>10000</v>
      </c>
      <c r="J11" s="14"/>
    </row>
    <row r="12" spans="1:14" ht="16.5" x14ac:dyDescent="0.2">
      <c r="A12" s="14">
        <v>9</v>
      </c>
      <c r="B12" s="14" t="s">
        <v>61</v>
      </c>
      <c r="C12" s="14" t="s">
        <v>62</v>
      </c>
      <c r="D12" s="14">
        <v>10000</v>
      </c>
      <c r="E12" s="14">
        <v>10</v>
      </c>
      <c r="F12" s="14" t="b">
        <v>1</v>
      </c>
      <c r="G12" s="14">
        <v>10000</v>
      </c>
      <c r="H12" s="14">
        <v>0</v>
      </c>
      <c r="I12" s="14">
        <v>0</v>
      </c>
      <c r="J12" s="14"/>
    </row>
    <row r="13" spans="1:14" ht="16.5" x14ac:dyDescent="0.2">
      <c r="A13" s="14">
        <v>10</v>
      </c>
      <c r="B13" s="14" t="s">
        <v>63</v>
      </c>
      <c r="C13" s="14" t="s">
        <v>64</v>
      </c>
      <c r="D13" s="14">
        <v>10000</v>
      </c>
      <c r="E13" s="14">
        <v>0</v>
      </c>
      <c r="F13" s="14" t="b">
        <v>1</v>
      </c>
      <c r="G13" s="14">
        <v>0</v>
      </c>
      <c r="H13" s="14">
        <v>0</v>
      </c>
      <c r="I13" s="14">
        <v>0</v>
      </c>
      <c r="J13" s="14"/>
    </row>
    <row r="14" spans="1:14" ht="16.5" x14ac:dyDescent="0.2">
      <c r="A14" s="14">
        <v>11</v>
      </c>
      <c r="B14" s="14" t="s">
        <v>65</v>
      </c>
      <c r="C14" s="14" t="s">
        <v>66</v>
      </c>
      <c r="D14" s="14">
        <v>10000</v>
      </c>
      <c r="E14" s="14">
        <v>0</v>
      </c>
      <c r="F14" s="14" t="b">
        <v>1</v>
      </c>
      <c r="G14" s="14">
        <v>0</v>
      </c>
      <c r="H14" s="14">
        <v>0</v>
      </c>
      <c r="I14" s="14">
        <v>0</v>
      </c>
      <c r="J14" s="14"/>
    </row>
    <row r="15" spans="1:14" ht="16.5" x14ac:dyDescent="0.2">
      <c r="A15" s="14">
        <v>12</v>
      </c>
      <c r="B15" s="14" t="s">
        <v>67</v>
      </c>
      <c r="C15" s="14" t="s">
        <v>68</v>
      </c>
      <c r="D15" s="14">
        <v>1</v>
      </c>
      <c r="E15" s="14">
        <v>30</v>
      </c>
      <c r="F15" s="14" t="b">
        <v>1</v>
      </c>
      <c r="G15" s="14">
        <v>0</v>
      </c>
      <c r="H15" s="14">
        <v>0</v>
      </c>
      <c r="I15" s="14">
        <v>0</v>
      </c>
      <c r="J15" s="14"/>
    </row>
    <row r="16" spans="1:14" ht="16.5" x14ac:dyDescent="0.2">
      <c r="A16" s="14">
        <v>13</v>
      </c>
      <c r="B16" s="14" t="s">
        <v>69</v>
      </c>
      <c r="C16" s="14" t="s">
        <v>70</v>
      </c>
      <c r="D16" s="14">
        <v>1</v>
      </c>
      <c r="E16" s="14">
        <v>30</v>
      </c>
      <c r="F16" s="14" t="b">
        <v>1</v>
      </c>
      <c r="G16" s="14">
        <v>0</v>
      </c>
      <c r="H16" s="14">
        <v>0</v>
      </c>
      <c r="I16" s="14">
        <v>0</v>
      </c>
      <c r="J16" s="14"/>
    </row>
    <row r="17" spans="1:10" ht="16.5" x14ac:dyDescent="0.2">
      <c r="A17" s="14">
        <v>14</v>
      </c>
      <c r="B17" s="14" t="s">
        <v>71</v>
      </c>
      <c r="C17" s="14" t="s">
        <v>72</v>
      </c>
      <c r="D17" s="14">
        <v>1</v>
      </c>
      <c r="E17" s="14">
        <v>30</v>
      </c>
      <c r="F17" s="14" t="b">
        <v>1</v>
      </c>
      <c r="G17" s="14">
        <v>0</v>
      </c>
      <c r="H17" s="14">
        <v>0</v>
      </c>
      <c r="I17" s="14">
        <v>0</v>
      </c>
      <c r="J17" s="14"/>
    </row>
    <row r="18" spans="1:10" ht="16.5" x14ac:dyDescent="0.2">
      <c r="A18" s="14">
        <v>15</v>
      </c>
      <c r="B18" s="14" t="s">
        <v>73</v>
      </c>
      <c r="C18" s="14" t="s">
        <v>74</v>
      </c>
      <c r="D18" s="14">
        <v>1</v>
      </c>
      <c r="E18" s="14">
        <v>30</v>
      </c>
      <c r="F18" s="14" t="b">
        <v>1</v>
      </c>
      <c r="G18" s="14">
        <v>0</v>
      </c>
      <c r="H18" s="14">
        <v>0</v>
      </c>
      <c r="I18" s="14">
        <v>0</v>
      </c>
      <c r="J18" s="14"/>
    </row>
    <row r="19" spans="1:10" ht="16.5" x14ac:dyDescent="0.2">
      <c r="A19" s="14">
        <v>16</v>
      </c>
      <c r="B19" s="14" t="s">
        <v>75</v>
      </c>
      <c r="C19" s="14" t="s">
        <v>76</v>
      </c>
      <c r="D19" s="14">
        <v>10000</v>
      </c>
      <c r="E19" s="14">
        <v>0</v>
      </c>
      <c r="F19" s="14" t="b">
        <v>0</v>
      </c>
      <c r="G19" s="14">
        <v>10000</v>
      </c>
      <c r="H19" s="14">
        <v>10000</v>
      </c>
      <c r="I19" s="14">
        <v>10000</v>
      </c>
      <c r="J19" s="14"/>
    </row>
    <row r="20" spans="1:10" ht="16.5" x14ac:dyDescent="0.2">
      <c r="A20" s="14">
        <v>17</v>
      </c>
      <c r="B20" s="14" t="s">
        <v>77</v>
      </c>
      <c r="C20" s="14" t="s">
        <v>78</v>
      </c>
      <c r="D20" s="14">
        <v>10000</v>
      </c>
      <c r="E20" s="14">
        <v>30</v>
      </c>
      <c r="F20" s="14" t="b">
        <v>1</v>
      </c>
      <c r="G20" s="14">
        <v>15000</v>
      </c>
      <c r="H20" s="14">
        <v>15000</v>
      </c>
      <c r="I20" s="14">
        <v>15000</v>
      </c>
      <c r="J20" s="14"/>
    </row>
    <row r="21" spans="1:10" ht="16.5" x14ac:dyDescent="0.2">
      <c r="A21" s="14">
        <v>18</v>
      </c>
      <c r="B21" s="14" t="s">
        <v>79</v>
      </c>
      <c r="C21" s="14" t="s">
        <v>80</v>
      </c>
      <c r="D21" s="14">
        <v>10000</v>
      </c>
      <c r="E21" s="14">
        <v>0</v>
      </c>
      <c r="F21" s="14" t="b">
        <v>0</v>
      </c>
      <c r="G21" s="14">
        <v>3000</v>
      </c>
      <c r="H21" s="14">
        <v>0</v>
      </c>
      <c r="I21" s="14">
        <v>0</v>
      </c>
      <c r="J21" s="14"/>
    </row>
    <row r="22" spans="1:10" ht="16.5" x14ac:dyDescent="0.2">
      <c r="A22" s="14">
        <v>19</v>
      </c>
      <c r="B22" s="14" t="s">
        <v>81</v>
      </c>
      <c r="C22" s="14" t="s">
        <v>82</v>
      </c>
      <c r="D22" s="14">
        <v>10000</v>
      </c>
      <c r="E22" s="14">
        <v>0</v>
      </c>
      <c r="F22" s="14" t="b">
        <v>0</v>
      </c>
      <c r="G22" s="14">
        <v>0</v>
      </c>
      <c r="H22" s="14">
        <v>0</v>
      </c>
      <c r="I22" s="14">
        <v>0</v>
      </c>
      <c r="J22" s="14"/>
    </row>
    <row r="23" spans="1:10" ht="16.5" x14ac:dyDescent="0.2">
      <c r="A23" s="14">
        <v>20</v>
      </c>
      <c r="B23" s="14" t="s">
        <v>83</v>
      </c>
      <c r="C23" s="14" t="s">
        <v>84</v>
      </c>
      <c r="D23" s="14">
        <v>10000</v>
      </c>
      <c r="E23" s="14">
        <v>0</v>
      </c>
      <c r="F23" s="14" t="b">
        <v>0</v>
      </c>
      <c r="G23" s="14">
        <v>0</v>
      </c>
      <c r="H23" s="14">
        <v>0</v>
      </c>
      <c r="I23" s="14">
        <v>0</v>
      </c>
      <c r="J23" s="14"/>
    </row>
    <row r="24" spans="1:10" ht="16.5" x14ac:dyDescent="0.2">
      <c r="A24" s="14">
        <v>21</v>
      </c>
      <c r="B24" s="14" t="s">
        <v>85</v>
      </c>
      <c r="C24" s="14" t="s">
        <v>86</v>
      </c>
      <c r="D24" s="14">
        <v>10000</v>
      </c>
      <c r="E24" s="14">
        <v>0</v>
      </c>
      <c r="F24" s="14" t="b">
        <v>0</v>
      </c>
      <c r="G24" s="14">
        <v>0</v>
      </c>
      <c r="H24" s="14">
        <v>0</v>
      </c>
      <c r="I24" s="14">
        <v>0</v>
      </c>
      <c r="J24" s="14"/>
    </row>
    <row r="25" spans="1:10" ht="16.5" x14ac:dyDescent="0.2">
      <c r="A25" s="14">
        <v>22</v>
      </c>
      <c r="B25" s="14" t="s">
        <v>87</v>
      </c>
      <c r="C25" s="14" t="s">
        <v>88</v>
      </c>
      <c r="D25" s="14">
        <v>10000</v>
      </c>
      <c r="E25" s="14">
        <v>0</v>
      </c>
      <c r="F25" s="14" t="b">
        <v>0</v>
      </c>
      <c r="G25" s="14">
        <v>0</v>
      </c>
      <c r="H25" s="14">
        <v>0</v>
      </c>
      <c r="I25" s="14">
        <v>0</v>
      </c>
      <c r="J25" s="14"/>
    </row>
    <row r="26" spans="1:10" ht="16.5" x14ac:dyDescent="0.2">
      <c r="A26" s="14">
        <v>23</v>
      </c>
      <c r="B26" s="14" t="s">
        <v>89</v>
      </c>
      <c r="C26" s="14" t="s">
        <v>90</v>
      </c>
      <c r="D26" s="14">
        <v>10000</v>
      </c>
      <c r="E26" s="14">
        <v>0</v>
      </c>
      <c r="F26" s="14" t="b">
        <v>0</v>
      </c>
      <c r="G26" s="14">
        <v>10000</v>
      </c>
      <c r="H26" s="14">
        <v>10000</v>
      </c>
      <c r="I26" s="14">
        <v>10000</v>
      </c>
      <c r="J26" s="14"/>
    </row>
  </sheetData>
  <phoneticPr fontId="3" type="noConversion"/>
  <pageMargins left="0.7" right="0.7" top="0.75" bottom="0.75" header="0.3" footer="0.3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7"/>
  <sheetViews>
    <sheetView topLeftCell="A4" workbookViewId="0">
      <selection activeCell="D9" sqref="D9"/>
    </sheetView>
  </sheetViews>
  <sheetFormatPr defaultRowHeight="14.25" x14ac:dyDescent="0.2"/>
  <cols>
    <col min="4" max="4" width="15.375" customWidth="1"/>
    <col min="5" max="5" width="18.875" customWidth="1"/>
    <col min="6" max="6" width="24.25" customWidth="1"/>
    <col min="7" max="7" width="18.75" customWidth="1"/>
    <col min="8" max="8" width="16.375" customWidth="1"/>
    <col min="9" max="9" width="14.625" customWidth="1"/>
  </cols>
  <sheetData>
    <row r="2" spans="1:12" ht="16.5" x14ac:dyDescent="0.2">
      <c r="A2" s="17" t="s">
        <v>308</v>
      </c>
      <c r="B2" s="18" t="e">
        <f>#REF!</f>
        <v>#REF!</v>
      </c>
    </row>
    <row r="5" spans="1:12" x14ac:dyDescent="0.2">
      <c r="F5">
        <v>5.0000000000000001E-4</v>
      </c>
      <c r="G5">
        <v>1.0820000000000001</v>
      </c>
      <c r="H5" s="19">
        <f>SUM(H9:H37)</f>
        <v>1.0183020597921366</v>
      </c>
    </row>
    <row r="6" spans="1:12" ht="15" x14ac:dyDescent="0.2">
      <c r="A6" s="16" t="s">
        <v>158</v>
      </c>
      <c r="B6" s="16" t="s">
        <v>184</v>
      </c>
      <c r="C6" s="16" t="s">
        <v>194</v>
      </c>
      <c r="D6" s="16" t="s">
        <v>304</v>
      </c>
      <c r="E6" s="16" t="s">
        <v>305</v>
      </c>
      <c r="F6" s="16" t="s">
        <v>306</v>
      </c>
      <c r="G6" s="16" t="s">
        <v>307</v>
      </c>
      <c r="H6" s="16" t="s">
        <v>309</v>
      </c>
      <c r="K6" s="16" t="s">
        <v>310</v>
      </c>
      <c r="L6" s="16" t="s">
        <v>311</v>
      </c>
    </row>
    <row r="7" spans="1:12" ht="16.5" x14ac:dyDescent="0.2">
      <c r="A7" s="14">
        <v>0</v>
      </c>
      <c r="B7" s="14" t="s">
        <v>159</v>
      </c>
      <c r="C7" s="14">
        <v>0</v>
      </c>
      <c r="D7" s="14"/>
      <c r="E7" s="14"/>
      <c r="F7" s="14"/>
      <c r="G7" s="14"/>
    </row>
    <row r="8" spans="1:12" ht="16.5" x14ac:dyDescent="0.2">
      <c r="A8" s="14">
        <v>1</v>
      </c>
      <c r="B8" s="14" t="s">
        <v>160</v>
      </c>
      <c r="C8" s="14">
        <v>0.02</v>
      </c>
      <c r="D8" s="14" t="s">
        <v>312</v>
      </c>
      <c r="E8" s="14" t="s">
        <v>220</v>
      </c>
      <c r="F8" s="14" t="s">
        <v>221</v>
      </c>
      <c r="G8" s="14"/>
    </row>
    <row r="9" spans="1:12" ht="16.5" x14ac:dyDescent="0.2">
      <c r="A9" s="14">
        <v>2</v>
      </c>
      <c r="B9" s="14" t="s">
        <v>161</v>
      </c>
      <c r="C9" s="14">
        <v>0.05</v>
      </c>
      <c r="D9" s="14" t="s">
        <v>230</v>
      </c>
      <c r="E9" s="14" t="s">
        <v>185</v>
      </c>
      <c r="F9" s="14" t="s">
        <v>222</v>
      </c>
      <c r="G9" s="14"/>
      <c r="H9" s="19">
        <v>5.0000000000000001E-3</v>
      </c>
      <c r="I9" t="e">
        <f>INT($B$2*H9/10)*10</f>
        <v>#REF!</v>
      </c>
    </row>
    <row r="10" spans="1:12" ht="16.5" x14ac:dyDescent="0.2">
      <c r="A10" s="14">
        <v>3</v>
      </c>
      <c r="B10" s="14" t="s">
        <v>162</v>
      </c>
      <c r="C10" s="14">
        <v>7.0000000000000007E-2</v>
      </c>
      <c r="D10" s="14" t="s">
        <v>224</v>
      </c>
      <c r="E10" s="14" t="s">
        <v>223</v>
      </c>
      <c r="F10" s="14" t="s">
        <v>301</v>
      </c>
      <c r="G10" s="14"/>
      <c r="H10" s="19">
        <f t="shared" ref="H10:H37" si="0">H9*$G$5+$F$5</f>
        <v>5.9100000000000003E-3</v>
      </c>
      <c r="I10" t="e">
        <f t="shared" ref="I10:I37" si="1">INT($B$2*H10/10)*10</f>
        <v>#REF!</v>
      </c>
    </row>
    <row r="11" spans="1:12" ht="16.5" x14ac:dyDescent="0.2">
      <c r="A11" s="14">
        <v>4</v>
      </c>
      <c r="B11" s="14" t="s">
        <v>163</v>
      </c>
      <c r="C11" s="14">
        <v>0.1</v>
      </c>
      <c r="D11" s="14" t="s">
        <v>225</v>
      </c>
      <c r="E11" s="14" t="s">
        <v>229</v>
      </c>
      <c r="F11" s="14" t="s">
        <v>186</v>
      </c>
      <c r="G11" s="14"/>
      <c r="H11" s="19">
        <f t="shared" si="0"/>
        <v>6.8946200000000006E-3</v>
      </c>
      <c r="I11" t="e">
        <f t="shared" si="1"/>
        <v>#REF!</v>
      </c>
    </row>
    <row r="12" spans="1:12" ht="16.5" x14ac:dyDescent="0.2">
      <c r="A12" s="14">
        <v>5</v>
      </c>
      <c r="B12" s="14" t="s">
        <v>164</v>
      </c>
      <c r="C12" s="14">
        <v>0.15</v>
      </c>
      <c r="D12" s="14" t="s">
        <v>226</v>
      </c>
      <c r="E12" s="14" t="s">
        <v>231</v>
      </c>
      <c r="F12" s="14" t="s">
        <v>302</v>
      </c>
      <c r="G12" s="14" t="s">
        <v>303</v>
      </c>
      <c r="H12" s="19">
        <f t="shared" si="0"/>
        <v>7.9599788400000013E-3</v>
      </c>
      <c r="I12" t="e">
        <f t="shared" si="1"/>
        <v>#REF!</v>
      </c>
    </row>
    <row r="13" spans="1:12" ht="16.5" x14ac:dyDescent="0.2">
      <c r="A13" s="14">
        <v>6</v>
      </c>
      <c r="B13" s="14" t="s">
        <v>165</v>
      </c>
      <c r="C13" s="14">
        <v>0.2</v>
      </c>
      <c r="D13" s="14" t="s">
        <v>227</v>
      </c>
      <c r="E13" s="14" t="s">
        <v>228</v>
      </c>
      <c r="F13" s="14" t="s">
        <v>219</v>
      </c>
      <c r="G13" s="14" t="s">
        <v>193</v>
      </c>
      <c r="H13" s="19">
        <f t="shared" si="0"/>
        <v>9.1126971048800017E-3</v>
      </c>
      <c r="I13" t="e">
        <f t="shared" si="1"/>
        <v>#REF!</v>
      </c>
    </row>
    <row r="14" spans="1:12" ht="16.5" x14ac:dyDescent="0.2">
      <c r="A14" s="14">
        <v>7</v>
      </c>
      <c r="B14" s="14" t="s">
        <v>166</v>
      </c>
      <c r="C14" s="14">
        <v>0.25</v>
      </c>
      <c r="D14" s="14" t="s">
        <v>239</v>
      </c>
      <c r="E14" s="14" t="s">
        <v>233</v>
      </c>
      <c r="F14" s="14" t="s">
        <v>234</v>
      </c>
      <c r="G14" s="14" t="s">
        <v>235</v>
      </c>
      <c r="H14" s="19">
        <f t="shared" si="0"/>
        <v>1.0359938267480162E-2</v>
      </c>
      <c r="I14" t="e">
        <f t="shared" si="1"/>
        <v>#REF!</v>
      </c>
    </row>
    <row r="15" spans="1:12" ht="16.5" x14ac:dyDescent="0.2">
      <c r="A15" s="14">
        <v>8</v>
      </c>
      <c r="B15" s="14" t="s">
        <v>167</v>
      </c>
      <c r="C15" s="14">
        <v>0.35</v>
      </c>
      <c r="D15" s="14" t="s">
        <v>240</v>
      </c>
      <c r="E15" s="14" t="s">
        <v>263</v>
      </c>
      <c r="F15" s="14" t="s">
        <v>300</v>
      </c>
      <c r="G15" s="14" t="s">
        <v>236</v>
      </c>
      <c r="H15" s="19">
        <f t="shared" si="0"/>
        <v>1.1709453205413537E-2</v>
      </c>
      <c r="I15" t="e">
        <f t="shared" si="1"/>
        <v>#REF!</v>
      </c>
    </row>
    <row r="16" spans="1:12" ht="16.5" x14ac:dyDescent="0.2">
      <c r="A16" s="14">
        <v>9</v>
      </c>
      <c r="B16" s="14" t="s">
        <v>168</v>
      </c>
      <c r="C16" s="14">
        <v>0.45</v>
      </c>
      <c r="D16" s="14" t="s">
        <v>241</v>
      </c>
      <c r="E16" s="14" t="s">
        <v>264</v>
      </c>
      <c r="F16" s="14" t="s">
        <v>265</v>
      </c>
      <c r="G16" s="14" t="s">
        <v>232</v>
      </c>
      <c r="H16" s="19">
        <f t="shared" si="0"/>
        <v>1.3169628368257448E-2</v>
      </c>
      <c r="I16" t="e">
        <f t="shared" si="1"/>
        <v>#REF!</v>
      </c>
    </row>
    <row r="17" spans="1:9" ht="16.5" x14ac:dyDescent="0.2">
      <c r="A17" s="14">
        <v>10</v>
      </c>
      <c r="B17" s="14" t="s">
        <v>169</v>
      </c>
      <c r="C17" s="14">
        <v>0.5</v>
      </c>
      <c r="D17" s="14" t="s">
        <v>242</v>
      </c>
      <c r="E17" s="14" t="s">
        <v>266</v>
      </c>
      <c r="F17" s="14" t="s">
        <v>195</v>
      </c>
      <c r="G17" s="14" t="s">
        <v>237</v>
      </c>
      <c r="H17" s="19">
        <f t="shared" si="0"/>
        <v>1.4749537894454561E-2</v>
      </c>
      <c r="I17" t="e">
        <f t="shared" si="1"/>
        <v>#REF!</v>
      </c>
    </row>
    <row r="18" spans="1:9" ht="16.5" x14ac:dyDescent="0.2">
      <c r="A18" s="14">
        <v>11</v>
      </c>
      <c r="B18" s="14" t="s">
        <v>170</v>
      </c>
      <c r="C18" s="14">
        <v>0.55000000000000004</v>
      </c>
      <c r="D18" s="14" t="s">
        <v>244</v>
      </c>
      <c r="E18" s="14" t="s">
        <v>267</v>
      </c>
      <c r="F18" s="14" t="s">
        <v>268</v>
      </c>
      <c r="G18" s="14" t="s">
        <v>238</v>
      </c>
      <c r="H18" s="19">
        <f t="shared" si="0"/>
        <v>1.6459000001799836E-2</v>
      </c>
      <c r="I18" t="e">
        <f t="shared" si="1"/>
        <v>#REF!</v>
      </c>
    </row>
    <row r="19" spans="1:9" ht="16.5" x14ac:dyDescent="0.2">
      <c r="A19" s="14">
        <v>12</v>
      </c>
      <c r="B19" s="14" t="s">
        <v>171</v>
      </c>
      <c r="C19" s="14">
        <v>0.6</v>
      </c>
      <c r="D19" s="14" t="s">
        <v>243</v>
      </c>
      <c r="E19" s="14" t="s">
        <v>269</v>
      </c>
      <c r="F19" s="14" t="s">
        <v>196</v>
      </c>
      <c r="G19" s="14"/>
      <c r="H19" s="19">
        <f t="shared" si="0"/>
        <v>1.8308638001947423E-2</v>
      </c>
      <c r="I19" t="e">
        <f t="shared" si="1"/>
        <v>#REF!</v>
      </c>
    </row>
    <row r="20" spans="1:9" ht="16.5" x14ac:dyDescent="0.2">
      <c r="A20" s="14">
        <v>13</v>
      </c>
      <c r="B20" s="14" t="s">
        <v>172</v>
      </c>
      <c r="C20" s="14">
        <v>0.65</v>
      </c>
      <c r="D20" s="14" t="s">
        <v>261</v>
      </c>
      <c r="E20" s="14" t="s">
        <v>270</v>
      </c>
      <c r="F20" s="14" t="s">
        <v>271</v>
      </c>
      <c r="G20" s="14"/>
      <c r="H20" s="19">
        <f t="shared" si="0"/>
        <v>2.0309946318107112E-2</v>
      </c>
      <c r="I20" t="e">
        <f t="shared" si="1"/>
        <v>#REF!</v>
      </c>
    </row>
    <row r="21" spans="1:9" ht="16.5" x14ac:dyDescent="0.2">
      <c r="A21" s="14">
        <v>14</v>
      </c>
      <c r="B21" s="14" t="s">
        <v>173</v>
      </c>
      <c r="C21" s="14">
        <v>0.7</v>
      </c>
      <c r="D21" s="14" t="s">
        <v>245</v>
      </c>
      <c r="E21" s="14" t="s">
        <v>272</v>
      </c>
      <c r="F21" s="14" t="s">
        <v>273</v>
      </c>
      <c r="G21" s="14"/>
      <c r="H21" s="19">
        <f t="shared" si="0"/>
        <v>2.2475361916191896E-2</v>
      </c>
      <c r="I21" t="e">
        <f t="shared" si="1"/>
        <v>#REF!</v>
      </c>
    </row>
    <row r="22" spans="1:9" ht="16.5" x14ac:dyDescent="0.2">
      <c r="A22" s="14">
        <v>15</v>
      </c>
      <c r="B22" s="14" t="s">
        <v>174</v>
      </c>
      <c r="C22" s="14">
        <v>0.75</v>
      </c>
      <c r="D22" s="14" t="s">
        <v>262</v>
      </c>
      <c r="E22" s="14" t="s">
        <v>274</v>
      </c>
      <c r="F22" s="14" t="s">
        <v>197</v>
      </c>
      <c r="G22" s="14"/>
      <c r="H22" s="19">
        <f t="shared" si="0"/>
        <v>2.4818341593319634E-2</v>
      </c>
      <c r="I22" t="e">
        <f t="shared" si="1"/>
        <v>#REF!</v>
      </c>
    </row>
    <row r="23" spans="1:9" ht="16.5" x14ac:dyDescent="0.2">
      <c r="A23" s="14">
        <v>16</v>
      </c>
      <c r="B23" s="14" t="s">
        <v>175</v>
      </c>
      <c r="C23" s="14">
        <v>0.8</v>
      </c>
      <c r="D23" s="14" t="s">
        <v>246</v>
      </c>
      <c r="E23" s="14" t="s">
        <v>275</v>
      </c>
      <c r="F23" s="14" t="s">
        <v>276</v>
      </c>
      <c r="G23" s="14"/>
      <c r="H23" s="19">
        <f t="shared" si="0"/>
        <v>2.7353445603971845E-2</v>
      </c>
      <c r="I23" t="e">
        <f t="shared" si="1"/>
        <v>#REF!</v>
      </c>
    </row>
    <row r="24" spans="1:9" ht="16.5" x14ac:dyDescent="0.2">
      <c r="A24" s="14">
        <v>17</v>
      </c>
      <c r="B24" s="14" t="s">
        <v>176</v>
      </c>
      <c r="C24" s="14">
        <v>0.85</v>
      </c>
      <c r="D24" s="14" t="s">
        <v>247</v>
      </c>
      <c r="E24" s="14" t="s">
        <v>277</v>
      </c>
      <c r="F24" s="14" t="s">
        <v>198</v>
      </c>
      <c r="G24" s="14"/>
      <c r="H24" s="19">
        <f t="shared" si="0"/>
        <v>3.0096428143497538E-2</v>
      </c>
      <c r="I24" t="e">
        <f t="shared" si="1"/>
        <v>#REF!</v>
      </c>
    </row>
    <row r="25" spans="1:9" ht="16.5" x14ac:dyDescent="0.2">
      <c r="A25" s="14">
        <v>18</v>
      </c>
      <c r="B25" s="14" t="s">
        <v>177</v>
      </c>
      <c r="C25" s="14">
        <v>0.9</v>
      </c>
      <c r="D25" s="14" t="s">
        <v>248</v>
      </c>
      <c r="E25" s="14" t="s">
        <v>278</v>
      </c>
      <c r="F25" s="14" t="s">
        <v>279</v>
      </c>
      <c r="G25" s="14"/>
      <c r="H25" s="19">
        <f t="shared" si="0"/>
        <v>3.3064335251264336E-2</v>
      </c>
      <c r="I25" t="e">
        <f t="shared" si="1"/>
        <v>#REF!</v>
      </c>
    </row>
    <row r="26" spans="1:9" ht="16.5" x14ac:dyDescent="0.2">
      <c r="A26" s="14">
        <v>19</v>
      </c>
      <c r="B26" s="14" t="s">
        <v>178</v>
      </c>
      <c r="C26" s="14">
        <v>1</v>
      </c>
      <c r="D26" s="14" t="s">
        <v>249</v>
      </c>
      <c r="E26" s="14" t="s">
        <v>280</v>
      </c>
      <c r="F26" s="14" t="s">
        <v>199</v>
      </c>
      <c r="G26" s="14"/>
      <c r="H26" s="19">
        <f t="shared" si="0"/>
        <v>3.6275610741868011E-2</v>
      </c>
      <c r="I26" t="e">
        <f t="shared" si="1"/>
        <v>#REF!</v>
      </c>
    </row>
    <row r="27" spans="1:9" ht="16.5" x14ac:dyDescent="0.2">
      <c r="A27" s="14">
        <v>20</v>
      </c>
      <c r="B27" s="14" t="s">
        <v>179</v>
      </c>
      <c r="C27" s="14">
        <v>1.1000000000000001</v>
      </c>
      <c r="D27" s="14" t="s">
        <v>250</v>
      </c>
      <c r="E27" s="14" t="s">
        <v>281</v>
      </c>
      <c r="F27" s="14" t="s">
        <v>282</v>
      </c>
      <c r="G27" s="14"/>
      <c r="H27" s="19">
        <f t="shared" si="0"/>
        <v>3.9750210822701193E-2</v>
      </c>
      <c r="I27" t="e">
        <f t="shared" si="1"/>
        <v>#REF!</v>
      </c>
    </row>
    <row r="28" spans="1:9" ht="16.5" x14ac:dyDescent="0.2">
      <c r="A28" s="14">
        <v>21</v>
      </c>
      <c r="B28" s="14" t="s">
        <v>180</v>
      </c>
      <c r="C28" s="14">
        <v>1.2</v>
      </c>
      <c r="D28" s="14" t="s">
        <v>251</v>
      </c>
      <c r="E28" s="14" t="s">
        <v>283</v>
      </c>
      <c r="F28" s="14" t="s">
        <v>200</v>
      </c>
      <c r="G28" s="14"/>
      <c r="H28" s="19">
        <f t="shared" si="0"/>
        <v>4.3509728110162696E-2</v>
      </c>
      <c r="I28" t="e">
        <f t="shared" si="1"/>
        <v>#REF!</v>
      </c>
    </row>
    <row r="29" spans="1:9" ht="16.5" x14ac:dyDescent="0.2">
      <c r="A29" s="14">
        <v>22</v>
      </c>
      <c r="B29" s="14" t="s">
        <v>181</v>
      </c>
      <c r="C29" s="14">
        <v>1.3</v>
      </c>
      <c r="D29" s="14" t="s">
        <v>252</v>
      </c>
      <c r="E29" s="14" t="s">
        <v>284</v>
      </c>
      <c r="F29" s="14" t="s">
        <v>285</v>
      </c>
      <c r="G29" s="14"/>
      <c r="H29" s="19">
        <f t="shared" si="0"/>
        <v>4.7577525815196038E-2</v>
      </c>
      <c r="I29" t="e">
        <f t="shared" si="1"/>
        <v>#REF!</v>
      </c>
    </row>
    <row r="30" spans="1:9" ht="16.5" x14ac:dyDescent="0.2">
      <c r="A30" s="14">
        <v>23</v>
      </c>
      <c r="B30" s="14" t="s">
        <v>182</v>
      </c>
      <c r="C30" s="14">
        <v>1.4</v>
      </c>
      <c r="D30" s="14" t="s">
        <v>253</v>
      </c>
      <c r="E30" s="14" t="s">
        <v>286</v>
      </c>
      <c r="F30" s="14" t="s">
        <v>201</v>
      </c>
      <c r="G30" s="14"/>
      <c r="H30" s="19">
        <f t="shared" si="0"/>
        <v>5.1978882932042114E-2</v>
      </c>
      <c r="I30" t="e">
        <f t="shared" si="1"/>
        <v>#REF!</v>
      </c>
    </row>
    <row r="31" spans="1:9" ht="16.5" x14ac:dyDescent="0.2">
      <c r="A31" s="14">
        <v>24</v>
      </c>
      <c r="B31" s="14" t="s">
        <v>183</v>
      </c>
      <c r="C31" s="14">
        <v>1.5</v>
      </c>
      <c r="D31" s="14" t="s">
        <v>254</v>
      </c>
      <c r="E31" s="14" t="s">
        <v>287</v>
      </c>
      <c r="F31" s="14" t="s">
        <v>288</v>
      </c>
      <c r="G31" s="14"/>
      <c r="H31" s="19">
        <f t="shared" si="0"/>
        <v>5.6741151332469569E-2</v>
      </c>
      <c r="I31" t="e">
        <f t="shared" si="1"/>
        <v>#REF!</v>
      </c>
    </row>
    <row r="32" spans="1:9" ht="16.5" x14ac:dyDescent="0.2">
      <c r="A32" s="14">
        <v>25</v>
      </c>
      <c r="B32" s="14" t="s">
        <v>187</v>
      </c>
      <c r="C32" s="14">
        <v>1.6</v>
      </c>
      <c r="D32" s="14" t="s">
        <v>255</v>
      </c>
      <c r="E32" s="14" t="s">
        <v>289</v>
      </c>
      <c r="F32" s="14" t="s">
        <v>202</v>
      </c>
      <c r="G32" s="14"/>
      <c r="H32" s="19">
        <f t="shared" si="0"/>
        <v>6.1893925741732081E-2</v>
      </c>
      <c r="I32" t="e">
        <f t="shared" si="1"/>
        <v>#REF!</v>
      </c>
    </row>
    <row r="33" spans="1:9" ht="16.5" x14ac:dyDescent="0.2">
      <c r="A33" s="14">
        <v>26</v>
      </c>
      <c r="B33" s="14" t="s">
        <v>188</v>
      </c>
      <c r="C33" s="14">
        <v>1.7</v>
      </c>
      <c r="D33" s="14" t="s">
        <v>256</v>
      </c>
      <c r="E33" s="14" t="s">
        <v>290</v>
      </c>
      <c r="F33" s="14" t="s">
        <v>291</v>
      </c>
      <c r="G33" s="14"/>
      <c r="H33" s="19">
        <f t="shared" si="0"/>
        <v>6.7469227652554115E-2</v>
      </c>
      <c r="I33" t="e">
        <f t="shared" si="1"/>
        <v>#REF!</v>
      </c>
    </row>
    <row r="34" spans="1:9" ht="16.5" x14ac:dyDescent="0.2">
      <c r="A34" s="14">
        <v>27</v>
      </c>
      <c r="B34" s="14" t="s">
        <v>189</v>
      </c>
      <c r="C34" s="14">
        <v>1.8</v>
      </c>
      <c r="D34" s="14" t="s">
        <v>257</v>
      </c>
      <c r="E34" s="14" t="s">
        <v>292</v>
      </c>
      <c r="F34" s="14" t="s">
        <v>293</v>
      </c>
      <c r="G34" s="14"/>
      <c r="H34" s="19">
        <f t="shared" si="0"/>
        <v>7.350170432006356E-2</v>
      </c>
      <c r="I34" t="e">
        <f t="shared" si="1"/>
        <v>#REF!</v>
      </c>
    </row>
    <row r="35" spans="1:9" ht="16.5" x14ac:dyDescent="0.2">
      <c r="A35" s="14">
        <v>28</v>
      </c>
      <c r="B35" s="14" t="s">
        <v>190</v>
      </c>
      <c r="C35" s="14">
        <v>1.9</v>
      </c>
      <c r="D35" s="14" t="s">
        <v>258</v>
      </c>
      <c r="E35" s="14" t="s">
        <v>294</v>
      </c>
      <c r="F35" s="14" t="s">
        <v>295</v>
      </c>
      <c r="G35" s="14"/>
      <c r="H35" s="19">
        <f t="shared" si="0"/>
        <v>8.0028844074308783E-2</v>
      </c>
      <c r="I35" t="e">
        <f t="shared" si="1"/>
        <v>#REF!</v>
      </c>
    </row>
    <row r="36" spans="1:9" ht="16.5" x14ac:dyDescent="0.2">
      <c r="A36" s="14">
        <v>29</v>
      </c>
      <c r="B36" s="14" t="s">
        <v>191</v>
      </c>
      <c r="C36" s="14">
        <v>2</v>
      </c>
      <c r="D36" s="14" t="s">
        <v>259</v>
      </c>
      <c r="E36" s="14" t="s">
        <v>296</v>
      </c>
      <c r="F36" s="14" t="s">
        <v>297</v>
      </c>
      <c r="G36" s="14"/>
      <c r="H36" s="19">
        <f t="shared" si="0"/>
        <v>8.7091209288402111E-2</v>
      </c>
      <c r="I36" t="e">
        <f t="shared" si="1"/>
        <v>#REF!</v>
      </c>
    </row>
    <row r="37" spans="1:9" ht="16.5" x14ac:dyDescent="0.2">
      <c r="A37" s="14">
        <v>30</v>
      </c>
      <c r="B37" s="14" t="s">
        <v>192</v>
      </c>
      <c r="C37" s="14">
        <v>2.25</v>
      </c>
      <c r="D37" s="14" t="s">
        <v>260</v>
      </c>
      <c r="E37" s="14" t="s">
        <v>298</v>
      </c>
      <c r="F37" s="14" t="s">
        <v>299</v>
      </c>
      <c r="G37" s="14"/>
      <c r="H37" s="19">
        <f t="shared" si="0"/>
        <v>9.4732688450051089E-2</v>
      </c>
      <c r="I37" t="e">
        <f t="shared" si="1"/>
        <v>#REF!</v>
      </c>
    </row>
  </sheetData>
  <phoneticPr fontId="3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58"/>
  <sheetViews>
    <sheetView workbookViewId="0">
      <selection activeCell="R10" sqref="R10"/>
    </sheetView>
  </sheetViews>
  <sheetFormatPr defaultRowHeight="14.25" x14ac:dyDescent="0.2"/>
  <sheetData>
    <row r="2" spans="1:17" ht="20.25" x14ac:dyDescent="0.2">
      <c r="A2" s="85" t="s">
        <v>218</v>
      </c>
      <c r="B2" s="85"/>
      <c r="C2" s="85"/>
      <c r="D2" s="85"/>
      <c r="E2" s="85"/>
      <c r="F2" s="85"/>
    </row>
    <row r="3" spans="1:17" ht="15" x14ac:dyDescent="0.2">
      <c r="A3" s="16" t="s">
        <v>95</v>
      </c>
      <c r="B3" s="16" t="s">
        <v>104</v>
      </c>
      <c r="C3" s="16" t="s">
        <v>105</v>
      </c>
      <c r="D3" s="16" t="s">
        <v>106</v>
      </c>
      <c r="E3" s="16" t="s">
        <v>113</v>
      </c>
      <c r="F3" s="16" t="s">
        <v>114</v>
      </c>
      <c r="G3" s="16" t="s">
        <v>206</v>
      </c>
      <c r="H3" s="16" t="s">
        <v>205</v>
      </c>
      <c r="I3" s="16" t="s">
        <v>213</v>
      </c>
      <c r="J3" s="16" t="s">
        <v>80</v>
      </c>
      <c r="K3" s="16" t="s">
        <v>128</v>
      </c>
      <c r="L3" s="16" t="s">
        <v>212</v>
      </c>
      <c r="M3" s="16"/>
      <c r="N3" s="16" t="s">
        <v>211</v>
      </c>
      <c r="O3" s="16" t="s">
        <v>207</v>
      </c>
      <c r="P3" s="16" t="s">
        <v>208</v>
      </c>
      <c r="Q3" s="16" t="s">
        <v>209</v>
      </c>
    </row>
    <row r="4" spans="1:17" ht="49.5" x14ac:dyDescent="0.2">
      <c r="A4" s="14">
        <v>1</v>
      </c>
      <c r="B4" s="14">
        <v>5</v>
      </c>
      <c r="C4" s="14">
        <v>1.2</v>
      </c>
      <c r="D4" s="14" t="s">
        <v>203</v>
      </c>
      <c r="E4" s="14" t="s">
        <v>214</v>
      </c>
      <c r="F4" s="14" t="s">
        <v>204</v>
      </c>
      <c r="G4" s="14"/>
      <c r="H4" s="14">
        <v>50</v>
      </c>
      <c r="I4" s="14">
        <v>5</v>
      </c>
      <c r="J4" s="14"/>
      <c r="K4" s="14"/>
      <c r="L4" s="14"/>
      <c r="M4" s="14"/>
      <c r="N4" s="14">
        <v>1</v>
      </c>
      <c r="O4" s="14">
        <v>1</v>
      </c>
      <c r="P4" s="14">
        <v>0.75</v>
      </c>
      <c r="Q4" s="14">
        <v>0.75</v>
      </c>
    </row>
    <row r="5" spans="1:17" ht="33" x14ac:dyDescent="0.2">
      <c r="A5" s="14">
        <v>2</v>
      </c>
      <c r="B5" s="14">
        <v>25</v>
      </c>
      <c r="C5" s="14">
        <f>ROUND(C4*1.2,2)</f>
        <v>1.44</v>
      </c>
      <c r="D5" s="14" t="s">
        <v>96</v>
      </c>
      <c r="E5" s="14" t="s">
        <v>157</v>
      </c>
      <c r="F5" s="14" t="s">
        <v>115</v>
      </c>
      <c r="G5" s="14"/>
      <c r="H5" s="14"/>
      <c r="I5" s="14">
        <v>5</v>
      </c>
      <c r="J5" s="14">
        <v>0.1</v>
      </c>
      <c r="K5" s="14">
        <v>1.5</v>
      </c>
      <c r="L5" s="14"/>
      <c r="M5" s="14"/>
      <c r="N5" s="14">
        <v>1</v>
      </c>
      <c r="O5" s="14">
        <v>1</v>
      </c>
      <c r="P5" s="14">
        <v>0.75</v>
      </c>
      <c r="Q5" s="14">
        <v>0.75</v>
      </c>
    </row>
    <row r="6" spans="1:17" ht="33" x14ac:dyDescent="0.2">
      <c r="A6" s="14">
        <v>3</v>
      </c>
      <c r="B6" s="14">
        <v>50</v>
      </c>
      <c r="C6" s="14">
        <f>ROUND(C5*1.2,2)</f>
        <v>1.73</v>
      </c>
      <c r="D6" s="14" t="s">
        <v>97</v>
      </c>
      <c r="E6" s="14" t="s">
        <v>97</v>
      </c>
      <c r="F6" s="14" t="s">
        <v>116</v>
      </c>
      <c r="G6" s="14">
        <v>0.5</v>
      </c>
      <c r="H6" s="14">
        <v>50</v>
      </c>
      <c r="I6" s="14">
        <v>5</v>
      </c>
      <c r="J6" s="14">
        <v>0.1</v>
      </c>
      <c r="K6" s="14">
        <v>1.5</v>
      </c>
      <c r="L6" s="14"/>
      <c r="M6" s="14"/>
      <c r="N6" s="14">
        <v>1</v>
      </c>
      <c r="O6" s="14">
        <v>1</v>
      </c>
      <c r="P6" s="14">
        <v>0.75</v>
      </c>
      <c r="Q6" s="14">
        <v>0.75</v>
      </c>
    </row>
    <row r="7" spans="1:17" ht="33" x14ac:dyDescent="0.2">
      <c r="A7" s="14">
        <v>4</v>
      </c>
      <c r="B7" s="14">
        <v>80</v>
      </c>
      <c r="C7" s="14">
        <f>ROUND(C6*1.17,2)</f>
        <v>2.02</v>
      </c>
      <c r="D7" s="14" t="s">
        <v>98</v>
      </c>
      <c r="E7" s="14" t="s">
        <v>210</v>
      </c>
      <c r="F7" s="14" t="s">
        <v>210</v>
      </c>
      <c r="G7" s="14"/>
      <c r="H7" s="14"/>
      <c r="I7" s="14">
        <v>5</v>
      </c>
      <c r="J7" s="14">
        <v>0.1</v>
      </c>
      <c r="K7" s="14">
        <v>1.5</v>
      </c>
      <c r="L7" s="14"/>
      <c r="M7" s="14"/>
      <c r="N7" s="14">
        <v>1</v>
      </c>
      <c r="O7" s="14">
        <v>1</v>
      </c>
      <c r="P7" s="14">
        <v>0.94</v>
      </c>
      <c r="Q7" s="14">
        <v>0.94</v>
      </c>
    </row>
    <row r="8" spans="1:17" ht="33" x14ac:dyDescent="0.2">
      <c r="A8" s="14">
        <v>5</v>
      </c>
      <c r="B8" s="14">
        <v>125</v>
      </c>
      <c r="C8" s="14">
        <f>ROUND(C7*1.16,2)</f>
        <v>2.34</v>
      </c>
      <c r="D8" s="14" t="s">
        <v>215</v>
      </c>
      <c r="E8" s="14" t="s">
        <v>107</v>
      </c>
      <c r="F8" s="14" t="s">
        <v>117</v>
      </c>
      <c r="G8" s="14"/>
      <c r="H8" s="14"/>
      <c r="I8" s="14">
        <v>5</v>
      </c>
      <c r="J8" s="14">
        <v>0.1</v>
      </c>
      <c r="K8" s="14">
        <v>1.5</v>
      </c>
      <c r="L8" s="14"/>
      <c r="M8" s="14"/>
      <c r="N8" s="14">
        <v>1</v>
      </c>
      <c r="O8" s="14">
        <v>1.25</v>
      </c>
      <c r="P8" s="14">
        <v>1.25</v>
      </c>
      <c r="Q8" s="14">
        <v>1.25</v>
      </c>
    </row>
    <row r="9" spans="1:17" ht="49.5" x14ac:dyDescent="0.2">
      <c r="A9" s="14">
        <v>6</v>
      </c>
      <c r="B9" s="14">
        <v>180</v>
      </c>
      <c r="C9" s="14">
        <f>ROUND(C8*1.15,2)</f>
        <v>2.69</v>
      </c>
      <c r="D9" s="14" t="s">
        <v>216</v>
      </c>
      <c r="E9" s="14" t="s">
        <v>108</v>
      </c>
      <c r="F9" s="14" t="s">
        <v>118</v>
      </c>
      <c r="G9" s="14"/>
      <c r="H9" s="14"/>
      <c r="I9" s="14">
        <v>5</v>
      </c>
      <c r="J9" s="14">
        <v>0.1</v>
      </c>
      <c r="K9" s="14">
        <v>1.5</v>
      </c>
      <c r="L9" s="14"/>
      <c r="M9" s="14"/>
      <c r="N9" s="14">
        <v>1.3</v>
      </c>
      <c r="O9" s="14">
        <v>1.5</v>
      </c>
      <c r="P9" s="14">
        <v>1.5</v>
      </c>
      <c r="Q9" s="14">
        <v>1.5</v>
      </c>
    </row>
    <row r="10" spans="1:17" ht="99" x14ac:dyDescent="0.2">
      <c r="A10" s="14">
        <v>7</v>
      </c>
      <c r="B10" s="14">
        <v>250</v>
      </c>
      <c r="C10" s="14">
        <f>ROUND(C9*1.155,2)</f>
        <v>3.11</v>
      </c>
      <c r="D10" s="14" t="s">
        <v>99</v>
      </c>
      <c r="E10" s="14" t="s">
        <v>109</v>
      </c>
      <c r="F10" s="14" t="s">
        <v>109</v>
      </c>
      <c r="G10" s="14"/>
      <c r="H10" s="14"/>
      <c r="I10" s="14">
        <v>5</v>
      </c>
      <c r="J10" s="14">
        <v>0.1</v>
      </c>
      <c r="K10" s="14">
        <v>1.5</v>
      </c>
      <c r="L10" s="14">
        <v>0.2</v>
      </c>
      <c r="M10" s="14"/>
      <c r="N10" s="14">
        <v>1.3</v>
      </c>
      <c r="O10" s="14">
        <v>1.5</v>
      </c>
      <c r="P10" s="14">
        <v>1.5</v>
      </c>
      <c r="Q10" s="14">
        <v>1.5</v>
      </c>
    </row>
    <row r="11" spans="1:17" ht="115.5" x14ac:dyDescent="0.2">
      <c r="A11" s="14">
        <v>8</v>
      </c>
      <c r="B11" s="14">
        <v>300</v>
      </c>
      <c r="C11" s="14">
        <f>ROUND(C10*1.1,2)</f>
        <v>3.42</v>
      </c>
      <c r="D11" s="14" t="s">
        <v>100</v>
      </c>
      <c r="E11" s="14" t="s">
        <v>110</v>
      </c>
      <c r="F11" s="14" t="s">
        <v>140</v>
      </c>
      <c r="G11" s="14"/>
      <c r="H11" s="14"/>
      <c r="I11" s="14">
        <v>5</v>
      </c>
      <c r="J11" s="14">
        <v>0.1</v>
      </c>
      <c r="K11" s="14">
        <v>2</v>
      </c>
      <c r="L11" s="14">
        <v>0.2</v>
      </c>
      <c r="M11" s="14"/>
      <c r="N11" s="14">
        <v>1.3</v>
      </c>
      <c r="O11" s="14">
        <v>1.5</v>
      </c>
      <c r="P11" s="14">
        <v>1.5</v>
      </c>
      <c r="Q11" s="14">
        <v>1.5</v>
      </c>
    </row>
    <row r="12" spans="1:17" ht="33" x14ac:dyDescent="0.2">
      <c r="A12" s="14">
        <v>9</v>
      </c>
      <c r="B12" s="14">
        <v>350</v>
      </c>
      <c r="C12" s="14">
        <f>ROUND(C11*1.1,2)</f>
        <v>3.76</v>
      </c>
      <c r="D12" s="14" t="s">
        <v>101</v>
      </c>
      <c r="E12" s="14" t="s">
        <v>101</v>
      </c>
      <c r="F12" s="14" t="s">
        <v>119</v>
      </c>
      <c r="G12" s="14"/>
      <c r="H12" s="14"/>
      <c r="I12" s="14">
        <v>5</v>
      </c>
      <c r="J12" s="14">
        <v>0.1</v>
      </c>
      <c r="K12" s="14">
        <v>2</v>
      </c>
      <c r="L12" s="14">
        <v>0.2</v>
      </c>
      <c r="M12" s="14"/>
      <c r="N12" s="14">
        <v>1.3</v>
      </c>
      <c r="O12" s="14">
        <v>1.5</v>
      </c>
      <c r="P12" s="14">
        <v>1.5</v>
      </c>
      <c r="Q12" s="14">
        <v>1.5</v>
      </c>
    </row>
    <row r="13" spans="1:17" ht="33" x14ac:dyDescent="0.2">
      <c r="A13" s="14">
        <v>10</v>
      </c>
      <c r="B13" s="14">
        <v>400</v>
      </c>
      <c r="C13" s="14">
        <f>ROUND(C12*1.1,2)</f>
        <v>4.1399999999999997</v>
      </c>
      <c r="D13" s="14" t="s">
        <v>102</v>
      </c>
      <c r="E13" s="14" t="s">
        <v>102</v>
      </c>
      <c r="F13" s="14" t="s">
        <v>102</v>
      </c>
      <c r="G13" s="14"/>
      <c r="H13" s="14">
        <v>40</v>
      </c>
      <c r="I13" s="14">
        <v>5</v>
      </c>
      <c r="J13" s="14">
        <v>0.1</v>
      </c>
      <c r="K13" s="14">
        <v>2</v>
      </c>
      <c r="L13" s="14">
        <v>0.2</v>
      </c>
      <c r="M13" s="14"/>
      <c r="N13" s="14">
        <v>1.3</v>
      </c>
      <c r="O13" s="14">
        <v>1.5</v>
      </c>
      <c r="P13" s="14">
        <v>1.5</v>
      </c>
      <c r="Q13" s="14">
        <v>1.5</v>
      </c>
    </row>
    <row r="14" spans="1:17" ht="99" x14ac:dyDescent="0.2">
      <c r="A14" s="14">
        <v>11</v>
      </c>
      <c r="B14" s="14">
        <v>450</v>
      </c>
      <c r="C14" s="14">
        <f>ROUND(C13*1.1,2)</f>
        <v>4.55</v>
      </c>
      <c r="D14" s="14" t="s">
        <v>103</v>
      </c>
      <c r="E14" s="14" t="s">
        <v>111</v>
      </c>
      <c r="F14" s="14" t="s">
        <v>120</v>
      </c>
      <c r="G14" s="14"/>
      <c r="H14" s="14"/>
      <c r="I14" s="14">
        <v>5</v>
      </c>
      <c r="J14" s="14">
        <v>0.1</v>
      </c>
      <c r="K14" s="14">
        <v>2</v>
      </c>
      <c r="L14" s="14">
        <v>0.2</v>
      </c>
      <c r="M14" s="14"/>
      <c r="N14" s="14">
        <v>1.3</v>
      </c>
      <c r="O14" s="14">
        <v>1.5</v>
      </c>
      <c r="P14" s="14">
        <v>1.5</v>
      </c>
      <c r="Q14" s="14">
        <v>1.5</v>
      </c>
    </row>
    <row r="15" spans="1:17" ht="66" x14ac:dyDescent="0.2">
      <c r="A15" s="14">
        <v>12</v>
      </c>
      <c r="B15" s="14">
        <v>500</v>
      </c>
      <c r="C15" s="14">
        <f>ROUND(C14*1.1,2)</f>
        <v>5.01</v>
      </c>
      <c r="D15" s="14" t="s">
        <v>124</v>
      </c>
      <c r="E15" s="14" t="s">
        <v>112</v>
      </c>
      <c r="F15" s="14" t="s">
        <v>121</v>
      </c>
      <c r="G15" s="14"/>
      <c r="H15" s="14"/>
      <c r="I15" s="14">
        <v>7.5</v>
      </c>
      <c r="J15" s="14">
        <v>0.1</v>
      </c>
      <c r="K15" s="14">
        <v>2</v>
      </c>
      <c r="L15" s="14">
        <v>0.2</v>
      </c>
      <c r="M15" s="14"/>
      <c r="N15" s="14">
        <v>1.3</v>
      </c>
      <c r="O15" s="14">
        <v>1.5</v>
      </c>
      <c r="P15" s="14">
        <v>1.5</v>
      </c>
      <c r="Q15" s="14">
        <v>1.5</v>
      </c>
    </row>
    <row r="17" spans="1:7" ht="49.5" x14ac:dyDescent="0.2">
      <c r="A17" s="14">
        <v>13</v>
      </c>
      <c r="B17" s="14">
        <v>550</v>
      </c>
      <c r="C17" s="14">
        <f>ROUND(C15*1.05,2)</f>
        <v>5.26</v>
      </c>
      <c r="D17" s="14" t="s">
        <v>125</v>
      </c>
      <c r="E17" s="14" t="s">
        <v>122</v>
      </c>
      <c r="F17" s="14" t="s">
        <v>132</v>
      </c>
    </row>
    <row r="18" spans="1:7" ht="49.5" x14ac:dyDescent="0.2">
      <c r="A18" s="14">
        <v>14</v>
      </c>
      <c r="B18" s="14">
        <v>600</v>
      </c>
      <c r="C18" s="14">
        <f t="shared" ref="C18:C29" si="0">ROUND(C17*1.05,2)</f>
        <v>5.52</v>
      </c>
      <c r="D18" s="14" t="s">
        <v>127</v>
      </c>
      <c r="E18" s="14" t="s">
        <v>126</v>
      </c>
      <c r="F18" s="14" t="s">
        <v>126</v>
      </c>
    </row>
    <row r="19" spans="1:7" ht="66" x14ac:dyDescent="0.2">
      <c r="A19" s="14">
        <v>15</v>
      </c>
      <c r="B19" s="14">
        <v>650</v>
      </c>
      <c r="C19" s="14">
        <f t="shared" si="0"/>
        <v>5.8</v>
      </c>
      <c r="D19" s="14" t="s">
        <v>133</v>
      </c>
      <c r="E19" s="14" t="s">
        <v>134</v>
      </c>
      <c r="F19" s="14" t="s">
        <v>135</v>
      </c>
    </row>
    <row r="20" spans="1:7" ht="49.5" x14ac:dyDescent="0.2">
      <c r="A20" s="14">
        <v>16</v>
      </c>
      <c r="B20" s="14">
        <v>700</v>
      </c>
      <c r="C20" s="14">
        <f t="shared" si="0"/>
        <v>6.09</v>
      </c>
      <c r="D20" s="14" t="s">
        <v>123</v>
      </c>
      <c r="E20" s="14" t="s">
        <v>129</v>
      </c>
      <c r="F20" s="14" t="s">
        <v>130</v>
      </c>
    </row>
    <row r="21" spans="1:7" ht="49.5" x14ac:dyDescent="0.2">
      <c r="A21" s="14">
        <v>17</v>
      </c>
      <c r="B21" s="14">
        <v>750</v>
      </c>
      <c r="C21" s="14">
        <f t="shared" si="0"/>
        <v>6.39</v>
      </c>
      <c r="D21" s="14" t="s">
        <v>131</v>
      </c>
      <c r="E21" s="14" t="s">
        <v>123</v>
      </c>
      <c r="F21" s="14" t="s">
        <v>123</v>
      </c>
    </row>
    <row r="22" spans="1:7" ht="49.5" x14ac:dyDescent="0.2">
      <c r="A22" s="14">
        <v>18</v>
      </c>
      <c r="B22" s="14">
        <v>800</v>
      </c>
      <c r="C22" s="14">
        <f t="shared" si="0"/>
        <v>6.71</v>
      </c>
      <c r="D22" s="14" t="s">
        <v>136</v>
      </c>
      <c r="E22" s="14" t="s">
        <v>147</v>
      </c>
      <c r="F22" s="14" t="s">
        <v>137</v>
      </c>
    </row>
    <row r="23" spans="1:7" ht="33" x14ac:dyDescent="0.2">
      <c r="A23" s="14">
        <v>19</v>
      </c>
      <c r="B23" s="14">
        <v>850</v>
      </c>
      <c r="C23" s="14">
        <f t="shared" si="0"/>
        <v>7.05</v>
      </c>
      <c r="D23" s="14" t="s">
        <v>146</v>
      </c>
      <c r="E23" s="14" t="s">
        <v>145</v>
      </c>
      <c r="F23" s="14" t="s">
        <v>145</v>
      </c>
    </row>
    <row r="24" spans="1:7" ht="132" x14ac:dyDescent="0.2">
      <c r="A24" s="14">
        <v>20</v>
      </c>
      <c r="B24" s="14">
        <v>900</v>
      </c>
      <c r="C24" s="14">
        <f t="shared" si="0"/>
        <v>7.4</v>
      </c>
      <c r="D24" s="14" t="s">
        <v>141</v>
      </c>
      <c r="E24" s="14" t="s">
        <v>138</v>
      </c>
      <c r="F24" s="14" t="s">
        <v>139</v>
      </c>
    </row>
    <row r="25" spans="1:7" ht="115.5" x14ac:dyDescent="0.2">
      <c r="A25" s="14">
        <v>21</v>
      </c>
      <c r="B25" s="14">
        <v>950</v>
      </c>
      <c r="C25" s="14">
        <f t="shared" si="0"/>
        <v>7.77</v>
      </c>
      <c r="D25" s="14" t="s">
        <v>145</v>
      </c>
      <c r="E25" s="14" t="s">
        <v>148</v>
      </c>
      <c r="F25" s="14" t="s">
        <v>149</v>
      </c>
    </row>
    <row r="26" spans="1:7" ht="115.5" x14ac:dyDescent="0.2">
      <c r="A26" s="14">
        <v>22</v>
      </c>
      <c r="B26" s="14">
        <v>1000</v>
      </c>
      <c r="C26" s="14">
        <f t="shared" si="0"/>
        <v>8.16</v>
      </c>
      <c r="D26" s="14" t="s">
        <v>153</v>
      </c>
      <c r="E26" s="14" t="s">
        <v>151</v>
      </c>
      <c r="F26" s="14" t="s">
        <v>152</v>
      </c>
    </row>
    <row r="27" spans="1:7" ht="115.5" x14ac:dyDescent="0.2">
      <c r="A27" s="14">
        <v>23</v>
      </c>
      <c r="B27" s="14">
        <v>1050</v>
      </c>
      <c r="C27" s="14">
        <f t="shared" si="0"/>
        <v>8.57</v>
      </c>
      <c r="D27" s="14" t="s">
        <v>142</v>
      </c>
      <c r="E27" s="14" t="s">
        <v>143</v>
      </c>
      <c r="F27" s="14" t="s">
        <v>144</v>
      </c>
    </row>
    <row r="28" spans="1:7" ht="115.5" x14ac:dyDescent="0.2">
      <c r="A28" s="14">
        <v>24</v>
      </c>
      <c r="B28" s="14">
        <v>1100</v>
      </c>
      <c r="C28" s="14">
        <f t="shared" si="0"/>
        <v>9</v>
      </c>
      <c r="D28" s="14" t="s">
        <v>154</v>
      </c>
      <c r="E28" s="14" t="s">
        <v>155</v>
      </c>
      <c r="F28" s="14" t="s">
        <v>156</v>
      </c>
    </row>
    <row r="29" spans="1:7" ht="99" x14ac:dyDescent="0.2">
      <c r="A29" s="14">
        <v>25</v>
      </c>
      <c r="B29" s="14">
        <v>1200</v>
      </c>
      <c r="C29" s="14">
        <f t="shared" si="0"/>
        <v>9.4499999999999993</v>
      </c>
      <c r="D29" s="14" t="s">
        <v>150</v>
      </c>
      <c r="E29" s="14" t="s">
        <v>150</v>
      </c>
      <c r="F29" s="14" t="s">
        <v>150</v>
      </c>
    </row>
    <row r="32" spans="1:7" ht="15" x14ac:dyDescent="0.2">
      <c r="A32" s="16" t="s">
        <v>95</v>
      </c>
      <c r="B32" s="16" t="s">
        <v>105</v>
      </c>
      <c r="C32" s="16" t="s">
        <v>207</v>
      </c>
      <c r="D32" s="16" t="s">
        <v>208</v>
      </c>
      <c r="E32" s="16" t="s">
        <v>209</v>
      </c>
      <c r="F32" s="16" t="s">
        <v>211</v>
      </c>
      <c r="G32" s="16" t="s">
        <v>217</v>
      </c>
    </row>
    <row r="33" spans="1:6" x14ac:dyDescent="0.2">
      <c r="A33">
        <v>0</v>
      </c>
      <c r="B33">
        <v>1</v>
      </c>
      <c r="C33">
        <v>1</v>
      </c>
      <c r="D33">
        <v>0.75</v>
      </c>
      <c r="E33">
        <v>0.75</v>
      </c>
      <c r="F33">
        <v>1</v>
      </c>
    </row>
    <row r="34" spans="1:6" x14ac:dyDescent="0.2">
      <c r="A34">
        <v>1</v>
      </c>
      <c r="B34">
        <f t="shared" ref="B34:B45" si="1">C4</f>
        <v>1.2</v>
      </c>
      <c r="C34">
        <v>1</v>
      </c>
      <c r="D34">
        <v>0.75</v>
      </c>
      <c r="E34">
        <v>0.75</v>
      </c>
      <c r="F34">
        <v>1</v>
      </c>
    </row>
    <row r="35" spans="1:6" x14ac:dyDescent="0.2">
      <c r="A35">
        <v>2</v>
      </c>
      <c r="B35">
        <f t="shared" si="1"/>
        <v>1.44</v>
      </c>
      <c r="C35">
        <v>1</v>
      </c>
      <c r="D35">
        <v>0.75</v>
      </c>
      <c r="E35">
        <v>0.75</v>
      </c>
      <c r="F35">
        <v>1</v>
      </c>
    </row>
    <row r="36" spans="1:6" x14ac:dyDescent="0.2">
      <c r="A36">
        <v>3</v>
      </c>
      <c r="B36">
        <f t="shared" si="1"/>
        <v>1.73</v>
      </c>
      <c r="C36">
        <v>1</v>
      </c>
      <c r="D36">
        <v>0.94</v>
      </c>
      <c r="E36">
        <v>0.94</v>
      </c>
      <c r="F36">
        <v>1</v>
      </c>
    </row>
    <row r="37" spans="1:6" x14ac:dyDescent="0.2">
      <c r="A37">
        <v>4</v>
      </c>
      <c r="B37">
        <f t="shared" si="1"/>
        <v>2.02</v>
      </c>
      <c r="C37">
        <v>1.25</v>
      </c>
      <c r="D37">
        <v>1.25</v>
      </c>
      <c r="E37">
        <v>1.25</v>
      </c>
      <c r="F37">
        <v>1</v>
      </c>
    </row>
    <row r="38" spans="1:6" x14ac:dyDescent="0.2">
      <c r="A38">
        <v>5</v>
      </c>
      <c r="B38">
        <f t="shared" si="1"/>
        <v>2.34</v>
      </c>
      <c r="C38">
        <v>1.5</v>
      </c>
      <c r="D38">
        <v>1.5</v>
      </c>
      <c r="E38">
        <v>1.5</v>
      </c>
      <c r="F38">
        <v>1.3</v>
      </c>
    </row>
    <row r="39" spans="1:6" x14ac:dyDescent="0.2">
      <c r="A39">
        <v>6</v>
      </c>
      <c r="B39">
        <f t="shared" si="1"/>
        <v>2.69</v>
      </c>
      <c r="C39">
        <v>1.5</v>
      </c>
      <c r="D39">
        <v>1.5</v>
      </c>
      <c r="E39">
        <v>1.5</v>
      </c>
      <c r="F39">
        <v>1.3</v>
      </c>
    </row>
    <row r="40" spans="1:6" x14ac:dyDescent="0.2">
      <c r="A40">
        <v>7</v>
      </c>
      <c r="B40">
        <f t="shared" si="1"/>
        <v>3.11</v>
      </c>
      <c r="C40">
        <v>1.5</v>
      </c>
      <c r="D40">
        <v>1.5</v>
      </c>
      <c r="E40">
        <v>1.5</v>
      </c>
      <c r="F40">
        <v>1.3</v>
      </c>
    </row>
    <row r="41" spans="1:6" x14ac:dyDescent="0.2">
      <c r="A41">
        <v>8</v>
      </c>
      <c r="B41">
        <f t="shared" si="1"/>
        <v>3.42</v>
      </c>
      <c r="C41">
        <v>1.5</v>
      </c>
      <c r="D41">
        <v>1.5</v>
      </c>
      <c r="E41">
        <v>1.5</v>
      </c>
      <c r="F41">
        <v>1.3</v>
      </c>
    </row>
    <row r="42" spans="1:6" x14ac:dyDescent="0.2">
      <c r="A42">
        <v>9</v>
      </c>
      <c r="B42">
        <f t="shared" si="1"/>
        <v>3.76</v>
      </c>
      <c r="C42">
        <v>1.5</v>
      </c>
      <c r="D42">
        <v>1.5</v>
      </c>
      <c r="E42">
        <v>1.5</v>
      </c>
      <c r="F42">
        <v>1.3</v>
      </c>
    </row>
    <row r="43" spans="1:6" x14ac:dyDescent="0.2">
      <c r="A43">
        <v>10</v>
      </c>
      <c r="B43">
        <f t="shared" si="1"/>
        <v>4.1399999999999997</v>
      </c>
      <c r="C43">
        <v>1.5</v>
      </c>
      <c r="D43">
        <v>1.5</v>
      </c>
      <c r="E43">
        <v>1.5</v>
      </c>
      <c r="F43">
        <v>1.3</v>
      </c>
    </row>
    <row r="44" spans="1:6" x14ac:dyDescent="0.2">
      <c r="A44">
        <v>11</v>
      </c>
      <c r="B44">
        <f t="shared" si="1"/>
        <v>4.55</v>
      </c>
      <c r="C44">
        <v>1.5</v>
      </c>
      <c r="D44">
        <v>1.5</v>
      </c>
      <c r="E44">
        <v>1.5</v>
      </c>
      <c r="F44">
        <v>1.3</v>
      </c>
    </row>
    <row r="45" spans="1:6" x14ac:dyDescent="0.2">
      <c r="A45">
        <v>12</v>
      </c>
      <c r="B45">
        <f t="shared" si="1"/>
        <v>5.01</v>
      </c>
      <c r="C45">
        <v>1.5</v>
      </c>
      <c r="D45">
        <v>1.5</v>
      </c>
      <c r="E45">
        <v>1.5</v>
      </c>
      <c r="F45">
        <v>1.3</v>
      </c>
    </row>
    <row r="46" spans="1:6" x14ac:dyDescent="0.2">
      <c r="A46">
        <v>13</v>
      </c>
      <c r="B46">
        <f t="shared" ref="B46:B58" si="2">C17</f>
        <v>5.26</v>
      </c>
      <c r="C46">
        <v>1.5</v>
      </c>
      <c r="D46">
        <v>1.5</v>
      </c>
      <c r="E46">
        <v>1.5</v>
      </c>
      <c r="F46">
        <v>1.3</v>
      </c>
    </row>
    <row r="47" spans="1:6" x14ac:dyDescent="0.2">
      <c r="A47">
        <v>14</v>
      </c>
      <c r="B47">
        <f t="shared" si="2"/>
        <v>5.52</v>
      </c>
      <c r="C47">
        <v>1.5</v>
      </c>
      <c r="D47">
        <v>1.5</v>
      </c>
      <c r="E47">
        <v>1.5</v>
      </c>
      <c r="F47">
        <v>1.3</v>
      </c>
    </row>
    <row r="48" spans="1:6" x14ac:dyDescent="0.2">
      <c r="A48">
        <v>15</v>
      </c>
      <c r="B48">
        <f t="shared" si="2"/>
        <v>5.8</v>
      </c>
      <c r="C48">
        <v>1.5</v>
      </c>
      <c r="D48">
        <v>1.5</v>
      </c>
      <c r="E48">
        <v>1.5</v>
      </c>
      <c r="F48">
        <v>1.3</v>
      </c>
    </row>
    <row r="49" spans="1:6" x14ac:dyDescent="0.2">
      <c r="A49">
        <v>16</v>
      </c>
      <c r="B49">
        <f t="shared" si="2"/>
        <v>6.09</v>
      </c>
      <c r="C49">
        <v>1.5</v>
      </c>
      <c r="D49">
        <v>1.5</v>
      </c>
      <c r="E49">
        <v>1.5</v>
      </c>
      <c r="F49">
        <v>1.3</v>
      </c>
    </row>
    <row r="50" spans="1:6" x14ac:dyDescent="0.2">
      <c r="A50">
        <v>17</v>
      </c>
      <c r="B50">
        <f t="shared" si="2"/>
        <v>6.39</v>
      </c>
      <c r="C50">
        <v>1.5</v>
      </c>
      <c r="D50">
        <v>1.5</v>
      </c>
      <c r="E50">
        <v>1.5</v>
      </c>
      <c r="F50">
        <v>1.3</v>
      </c>
    </row>
    <row r="51" spans="1:6" x14ac:dyDescent="0.2">
      <c r="A51">
        <v>18</v>
      </c>
      <c r="B51">
        <f t="shared" si="2"/>
        <v>6.71</v>
      </c>
      <c r="C51">
        <v>1.5</v>
      </c>
      <c r="D51">
        <v>1.5</v>
      </c>
      <c r="E51">
        <v>1.5</v>
      </c>
      <c r="F51">
        <v>1.3</v>
      </c>
    </row>
    <row r="52" spans="1:6" x14ac:dyDescent="0.2">
      <c r="A52">
        <v>19</v>
      </c>
      <c r="B52">
        <f t="shared" si="2"/>
        <v>7.05</v>
      </c>
      <c r="C52">
        <v>1.5</v>
      </c>
      <c r="D52">
        <v>1.5</v>
      </c>
      <c r="E52">
        <v>1.5</v>
      </c>
      <c r="F52">
        <v>1.3</v>
      </c>
    </row>
    <row r="53" spans="1:6" x14ac:dyDescent="0.2">
      <c r="A53">
        <v>20</v>
      </c>
      <c r="B53">
        <f t="shared" si="2"/>
        <v>7.4</v>
      </c>
      <c r="C53">
        <v>1.5</v>
      </c>
      <c r="D53">
        <v>1.5</v>
      </c>
      <c r="E53">
        <v>1.5</v>
      </c>
      <c r="F53">
        <v>1.3</v>
      </c>
    </row>
    <row r="54" spans="1:6" x14ac:dyDescent="0.2">
      <c r="A54">
        <v>21</v>
      </c>
      <c r="B54">
        <f t="shared" si="2"/>
        <v>7.77</v>
      </c>
      <c r="C54">
        <v>1.5</v>
      </c>
      <c r="D54">
        <v>1.5</v>
      </c>
      <c r="E54">
        <v>1.5</v>
      </c>
      <c r="F54">
        <v>1.3</v>
      </c>
    </row>
    <row r="55" spans="1:6" x14ac:dyDescent="0.2">
      <c r="A55">
        <v>22</v>
      </c>
      <c r="B55">
        <f t="shared" si="2"/>
        <v>8.16</v>
      </c>
      <c r="C55">
        <v>1.5</v>
      </c>
      <c r="D55">
        <v>1.5</v>
      </c>
      <c r="E55">
        <v>1.5</v>
      </c>
      <c r="F55">
        <v>1.3</v>
      </c>
    </row>
    <row r="56" spans="1:6" x14ac:dyDescent="0.2">
      <c r="A56">
        <v>23</v>
      </c>
      <c r="B56">
        <f t="shared" si="2"/>
        <v>8.57</v>
      </c>
      <c r="C56">
        <v>1.5</v>
      </c>
      <c r="D56">
        <v>1.5</v>
      </c>
      <c r="E56">
        <v>1.5</v>
      </c>
      <c r="F56">
        <v>1.3</v>
      </c>
    </row>
    <row r="57" spans="1:6" x14ac:dyDescent="0.2">
      <c r="A57">
        <v>24</v>
      </c>
      <c r="B57">
        <f t="shared" si="2"/>
        <v>9</v>
      </c>
      <c r="C57">
        <v>1.5</v>
      </c>
      <c r="D57">
        <v>1.5</v>
      </c>
      <c r="E57">
        <v>1.5</v>
      </c>
      <c r="F57">
        <v>1.3</v>
      </c>
    </row>
    <row r="58" spans="1:6" x14ac:dyDescent="0.2">
      <c r="A58">
        <v>25</v>
      </c>
      <c r="B58">
        <f t="shared" si="2"/>
        <v>9.4499999999999993</v>
      </c>
      <c r="C58">
        <v>1.5</v>
      </c>
      <c r="D58">
        <v>1.5</v>
      </c>
      <c r="E58">
        <v>1.5</v>
      </c>
      <c r="F58">
        <v>1.3</v>
      </c>
    </row>
  </sheetData>
  <mergeCells count="1">
    <mergeCell ref="A2:F2"/>
  </mergeCells>
  <phoneticPr fontId="3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33"/>
  <sheetViews>
    <sheetView workbookViewId="0">
      <selection activeCell="C11" sqref="C11"/>
    </sheetView>
  </sheetViews>
  <sheetFormatPr defaultRowHeight="16.5" x14ac:dyDescent="0.3"/>
  <cols>
    <col min="1" max="4" width="10.625" style="12" customWidth="1"/>
    <col min="5" max="5" width="110.125" style="12" customWidth="1"/>
    <col min="6" max="9" width="10.625" style="12" customWidth="1"/>
    <col min="10" max="16384" width="9" style="12"/>
  </cols>
  <sheetData>
    <row r="3" spans="1:5" ht="17.25" x14ac:dyDescent="0.3">
      <c r="A3" s="13" t="s">
        <v>14</v>
      </c>
      <c r="B3" s="13" t="s">
        <v>18</v>
      </c>
      <c r="C3" s="13" t="s">
        <v>17</v>
      </c>
      <c r="D3" s="13" t="s">
        <v>15</v>
      </c>
      <c r="E3" s="13" t="s">
        <v>16</v>
      </c>
    </row>
    <row r="4" spans="1:5" x14ac:dyDescent="0.3">
      <c r="A4" s="14"/>
      <c r="B4" s="14" t="s">
        <v>19</v>
      </c>
      <c r="C4" s="14"/>
      <c r="D4" s="14">
        <v>2</v>
      </c>
      <c r="E4" s="14" t="s">
        <v>23</v>
      </c>
    </row>
    <row r="5" spans="1:5" x14ac:dyDescent="0.3">
      <c r="A5" s="14"/>
      <c r="B5" s="14" t="s">
        <v>19</v>
      </c>
      <c r="C5" s="14"/>
      <c r="D5" s="14">
        <v>2</v>
      </c>
      <c r="E5" s="14" t="s">
        <v>24</v>
      </c>
    </row>
    <row r="6" spans="1:5" x14ac:dyDescent="0.3">
      <c r="A6" s="14">
        <v>1</v>
      </c>
      <c r="B6" s="14" t="s">
        <v>19</v>
      </c>
      <c r="C6" s="14"/>
      <c r="D6" s="14">
        <v>3</v>
      </c>
      <c r="E6" s="14" t="s">
        <v>20</v>
      </c>
    </row>
    <row r="7" spans="1:5" x14ac:dyDescent="0.3">
      <c r="A7" s="14">
        <v>2</v>
      </c>
      <c r="B7" s="14" t="s">
        <v>19</v>
      </c>
      <c r="C7" s="14"/>
      <c r="D7" s="14">
        <v>3</v>
      </c>
      <c r="E7" s="14" t="s">
        <v>21</v>
      </c>
    </row>
    <row r="8" spans="1:5" x14ac:dyDescent="0.3">
      <c r="A8" s="14">
        <v>3</v>
      </c>
      <c r="B8" s="14" t="s">
        <v>19</v>
      </c>
      <c r="C8" s="14"/>
      <c r="D8" s="14">
        <v>3</v>
      </c>
      <c r="E8" s="14" t="s">
        <v>22</v>
      </c>
    </row>
    <row r="9" spans="1:5" x14ac:dyDescent="0.3">
      <c r="A9" s="14"/>
      <c r="B9" s="14" t="s">
        <v>19</v>
      </c>
      <c r="C9" s="14"/>
      <c r="D9" s="14">
        <v>5</v>
      </c>
      <c r="E9" s="14" t="s">
        <v>26</v>
      </c>
    </row>
    <row r="10" spans="1:5" x14ac:dyDescent="0.3">
      <c r="A10" s="14"/>
      <c r="B10" s="14" t="s">
        <v>19</v>
      </c>
      <c r="C10" s="14"/>
      <c r="D10" s="14">
        <v>8</v>
      </c>
      <c r="E10" s="14" t="s">
        <v>25</v>
      </c>
    </row>
    <row r="11" spans="1:5" x14ac:dyDescent="0.3">
      <c r="A11" s="14"/>
      <c r="B11" s="14"/>
      <c r="C11" s="14"/>
      <c r="D11" s="14"/>
      <c r="E11" s="14"/>
    </row>
    <row r="12" spans="1:5" x14ac:dyDescent="0.3">
      <c r="A12" s="14"/>
      <c r="B12" s="14"/>
      <c r="C12" s="14"/>
      <c r="D12" s="14"/>
      <c r="E12" s="14"/>
    </row>
    <row r="13" spans="1:5" x14ac:dyDescent="0.3">
      <c r="A13" s="14"/>
      <c r="B13" s="14"/>
      <c r="C13" s="14"/>
      <c r="D13" s="14"/>
      <c r="E13" s="14"/>
    </row>
    <row r="14" spans="1:5" x14ac:dyDescent="0.3">
      <c r="A14" s="14"/>
      <c r="B14" s="14"/>
      <c r="C14" s="14"/>
      <c r="D14" s="14"/>
      <c r="E14" s="14"/>
    </row>
    <row r="15" spans="1:5" x14ac:dyDescent="0.3">
      <c r="A15" s="14"/>
      <c r="B15" s="14"/>
      <c r="C15" s="14"/>
      <c r="D15" s="14"/>
      <c r="E15" s="14"/>
    </row>
    <row r="16" spans="1:5" x14ac:dyDescent="0.3">
      <c r="A16" s="14"/>
      <c r="B16" s="14"/>
      <c r="C16" s="14"/>
      <c r="D16" s="14"/>
      <c r="E16" s="14"/>
    </row>
    <row r="17" spans="1:5" x14ac:dyDescent="0.3">
      <c r="A17" s="14"/>
      <c r="B17" s="14"/>
      <c r="C17" s="14"/>
      <c r="D17" s="14"/>
      <c r="E17" s="14"/>
    </row>
    <row r="18" spans="1:5" x14ac:dyDescent="0.3">
      <c r="A18" s="14"/>
      <c r="B18" s="14"/>
      <c r="C18" s="14"/>
      <c r="D18" s="14"/>
      <c r="E18" s="14"/>
    </row>
    <row r="19" spans="1:5" x14ac:dyDescent="0.3">
      <c r="A19" s="14"/>
      <c r="B19" s="14"/>
      <c r="C19" s="14"/>
      <c r="D19" s="14"/>
      <c r="E19" s="14"/>
    </row>
    <row r="20" spans="1:5" x14ac:dyDescent="0.3">
      <c r="A20" s="14"/>
      <c r="B20" s="14"/>
      <c r="C20" s="14"/>
      <c r="D20" s="14"/>
      <c r="E20" s="14"/>
    </row>
    <row r="21" spans="1:5" x14ac:dyDescent="0.3">
      <c r="A21" s="14"/>
      <c r="B21" s="14"/>
      <c r="C21" s="14"/>
      <c r="D21" s="14"/>
      <c r="E21" s="14"/>
    </row>
    <row r="22" spans="1:5" x14ac:dyDescent="0.3">
      <c r="A22" s="14"/>
      <c r="B22" s="14"/>
      <c r="C22" s="14"/>
      <c r="D22" s="14"/>
      <c r="E22" s="14"/>
    </row>
    <row r="23" spans="1:5" x14ac:dyDescent="0.3">
      <c r="A23" s="14"/>
      <c r="B23" s="14"/>
      <c r="C23" s="14"/>
      <c r="D23" s="14"/>
      <c r="E23" s="14"/>
    </row>
    <row r="24" spans="1:5" x14ac:dyDescent="0.3">
      <c r="A24" s="14"/>
      <c r="B24" s="14"/>
      <c r="C24" s="14"/>
      <c r="D24" s="14"/>
      <c r="E24" s="14"/>
    </row>
    <row r="25" spans="1:5" x14ac:dyDescent="0.3">
      <c r="A25" s="14"/>
      <c r="B25" s="14"/>
      <c r="C25" s="14"/>
      <c r="D25" s="14"/>
      <c r="E25" s="14"/>
    </row>
    <row r="26" spans="1:5" x14ac:dyDescent="0.3">
      <c r="A26" s="14"/>
      <c r="B26" s="14"/>
      <c r="C26" s="14"/>
      <c r="D26" s="14"/>
      <c r="E26" s="14"/>
    </row>
    <row r="27" spans="1:5" x14ac:dyDescent="0.3">
      <c r="A27" s="14"/>
      <c r="B27" s="14"/>
      <c r="C27" s="14"/>
      <c r="D27" s="14"/>
      <c r="E27" s="14"/>
    </row>
    <row r="28" spans="1:5" x14ac:dyDescent="0.3">
      <c r="A28" s="14"/>
      <c r="B28" s="14"/>
      <c r="C28" s="14"/>
      <c r="D28" s="14"/>
      <c r="E28" s="14"/>
    </row>
    <row r="29" spans="1:5" x14ac:dyDescent="0.3">
      <c r="A29" s="14"/>
      <c r="B29" s="14"/>
      <c r="C29" s="14"/>
      <c r="D29" s="14"/>
      <c r="E29" s="14"/>
    </row>
    <row r="30" spans="1:5" x14ac:dyDescent="0.3">
      <c r="A30" s="14"/>
      <c r="B30" s="14"/>
      <c r="C30" s="14"/>
      <c r="D30" s="14"/>
      <c r="E30" s="14"/>
    </row>
    <row r="31" spans="1:5" x14ac:dyDescent="0.3">
      <c r="A31" s="14"/>
      <c r="B31" s="14"/>
      <c r="C31" s="14"/>
      <c r="D31" s="14"/>
      <c r="E31" s="14"/>
    </row>
    <row r="32" spans="1:5" x14ac:dyDescent="0.3">
      <c r="A32" s="14"/>
      <c r="B32" s="14"/>
      <c r="C32" s="14"/>
      <c r="D32" s="14"/>
      <c r="E32" s="14"/>
    </row>
    <row r="33" spans="1:5" x14ac:dyDescent="0.3">
      <c r="A33" s="14"/>
      <c r="B33" s="14"/>
      <c r="C33" s="14"/>
      <c r="D33" s="14"/>
      <c r="E33" s="14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23"/>
  <sheetViews>
    <sheetView workbookViewId="0">
      <selection activeCell="G13" sqref="G13"/>
    </sheetView>
  </sheetViews>
  <sheetFormatPr defaultRowHeight="14.25" x14ac:dyDescent="0.2"/>
  <cols>
    <col min="1" max="1" width="16" customWidth="1"/>
  </cols>
  <sheetData>
    <row r="2" spans="1:3" ht="17.25" x14ac:dyDescent="0.2">
      <c r="A2" s="13" t="s">
        <v>320</v>
      </c>
      <c r="B2" s="13" t="s">
        <v>324</v>
      </c>
      <c r="C2" s="13" t="s">
        <v>325</v>
      </c>
    </row>
    <row r="3" spans="1:3" ht="16.5" x14ac:dyDescent="0.2">
      <c r="A3" s="14" t="s">
        <v>326</v>
      </c>
      <c r="B3" s="14">
        <v>1000</v>
      </c>
      <c r="C3" s="14"/>
    </row>
    <row r="4" spans="1:3" ht="16.5" x14ac:dyDescent="0.2">
      <c r="A4" s="14" t="s">
        <v>321</v>
      </c>
      <c r="B4" s="14">
        <v>500</v>
      </c>
      <c r="C4" s="14"/>
    </row>
    <row r="5" spans="1:3" ht="16.5" x14ac:dyDescent="0.2">
      <c r="A5" s="14" t="s">
        <v>322</v>
      </c>
      <c r="B5" s="14">
        <v>1200</v>
      </c>
      <c r="C5" s="14"/>
    </row>
    <row r="6" spans="1:3" ht="16.5" x14ac:dyDescent="0.2">
      <c r="A6" s="14" t="s">
        <v>323</v>
      </c>
      <c r="B6" s="14">
        <v>3500</v>
      </c>
      <c r="C6" s="14"/>
    </row>
    <row r="7" spans="1:3" ht="16.5" x14ac:dyDescent="0.2">
      <c r="A7" s="14" t="s">
        <v>327</v>
      </c>
      <c r="B7" s="14"/>
      <c r="C7" s="14">
        <v>10</v>
      </c>
    </row>
    <row r="8" spans="1:3" ht="16.5" x14ac:dyDescent="0.2">
      <c r="A8" s="14" t="s">
        <v>328</v>
      </c>
      <c r="B8" s="14"/>
      <c r="C8" s="14">
        <v>0.5</v>
      </c>
    </row>
    <row r="9" spans="1:3" ht="16.5" x14ac:dyDescent="0.2">
      <c r="A9" s="14" t="s">
        <v>329</v>
      </c>
      <c r="B9" s="14">
        <v>2000</v>
      </c>
      <c r="C9" s="14"/>
    </row>
    <row r="10" spans="1:3" ht="16.5" x14ac:dyDescent="0.2">
      <c r="A10" s="14" t="s">
        <v>330</v>
      </c>
      <c r="B10" s="14"/>
      <c r="C10" s="14">
        <v>5</v>
      </c>
    </row>
    <row r="11" spans="1:3" ht="16.5" x14ac:dyDescent="0.2">
      <c r="A11" s="14" t="s">
        <v>331</v>
      </c>
      <c r="B11" s="14"/>
      <c r="C11" s="14">
        <v>40</v>
      </c>
    </row>
    <row r="12" spans="1:3" ht="16.5" x14ac:dyDescent="0.2">
      <c r="A12" s="14" t="s">
        <v>332</v>
      </c>
      <c r="B12" s="14"/>
      <c r="C12" s="14">
        <v>50</v>
      </c>
    </row>
    <row r="13" spans="1:3" ht="16.5" x14ac:dyDescent="0.2">
      <c r="A13" s="20" t="s">
        <v>338</v>
      </c>
      <c r="B13" s="20"/>
      <c r="C13" s="20">
        <v>7</v>
      </c>
    </row>
    <row r="14" spans="1:3" ht="16.5" x14ac:dyDescent="0.2">
      <c r="A14" s="20" t="s">
        <v>339</v>
      </c>
      <c r="B14" s="20"/>
      <c r="C14" s="20">
        <v>35</v>
      </c>
    </row>
    <row r="15" spans="1:3" ht="16.5" x14ac:dyDescent="0.2">
      <c r="A15" s="20" t="s">
        <v>340</v>
      </c>
      <c r="B15" s="20"/>
      <c r="C15" s="20">
        <v>100</v>
      </c>
    </row>
    <row r="16" spans="1:3" ht="16.5" x14ac:dyDescent="0.2">
      <c r="A16" s="14" t="s">
        <v>341</v>
      </c>
      <c r="B16" s="14"/>
      <c r="C16" s="14">
        <v>10</v>
      </c>
    </row>
    <row r="17" spans="1:3" ht="16.5" x14ac:dyDescent="0.2">
      <c r="A17" s="14" t="s">
        <v>342</v>
      </c>
      <c r="B17" s="14"/>
      <c r="C17" s="14">
        <v>50</v>
      </c>
    </row>
    <row r="18" spans="1:3" ht="16.5" x14ac:dyDescent="0.2">
      <c r="A18" s="14" t="s">
        <v>343</v>
      </c>
      <c r="B18" s="14"/>
      <c r="C18" s="14">
        <v>200</v>
      </c>
    </row>
    <row r="19" spans="1:3" ht="16.5" x14ac:dyDescent="0.2">
      <c r="A19" s="14" t="s">
        <v>336</v>
      </c>
      <c r="B19" s="14"/>
      <c r="C19" s="14">
        <v>350</v>
      </c>
    </row>
    <row r="20" spans="1:3" ht="16.5" x14ac:dyDescent="0.2">
      <c r="A20" s="14" t="s">
        <v>337</v>
      </c>
      <c r="B20" s="14"/>
      <c r="C20" s="14">
        <v>75</v>
      </c>
    </row>
    <row r="21" spans="1:3" ht="16.5" x14ac:dyDescent="0.2">
      <c r="A21" s="14" t="s">
        <v>333</v>
      </c>
      <c r="B21" s="14">
        <v>5000</v>
      </c>
      <c r="C21" s="14">
        <v>5</v>
      </c>
    </row>
    <row r="22" spans="1:3" ht="16.5" x14ac:dyDescent="0.2">
      <c r="A22" s="14" t="s">
        <v>334</v>
      </c>
      <c r="B22" s="14">
        <v>10000</v>
      </c>
      <c r="C22" s="14">
        <v>10</v>
      </c>
    </row>
    <row r="23" spans="1:3" ht="16.5" x14ac:dyDescent="0.2">
      <c r="A23" s="14" t="s">
        <v>335</v>
      </c>
      <c r="B23" s="14">
        <v>50000</v>
      </c>
      <c r="C23" s="14">
        <v>50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X153"/>
  <sheetViews>
    <sheetView tabSelected="1" topLeftCell="O1" zoomScaleNormal="100" workbookViewId="0">
      <selection activeCell="R22" sqref="R22"/>
    </sheetView>
  </sheetViews>
  <sheetFormatPr defaultRowHeight="14.25" x14ac:dyDescent="0.2"/>
  <cols>
    <col min="2" max="2" width="17.5" customWidth="1"/>
    <col min="3" max="3" width="54.875" customWidth="1"/>
    <col min="7" max="7" width="12" customWidth="1"/>
    <col min="8" max="8" width="12.375" customWidth="1"/>
    <col min="9" max="9" width="22.125" customWidth="1"/>
    <col min="10" max="10" width="25.375" style="53" customWidth="1"/>
    <col min="11" max="12" width="19.875" style="53" customWidth="1"/>
    <col min="13" max="13" width="25.625" customWidth="1"/>
    <col min="14" max="16" width="25.625" style="53" customWidth="1"/>
    <col min="17" max="17" width="32.25" customWidth="1"/>
    <col min="18" max="18" width="25.75" style="53" customWidth="1"/>
    <col min="19" max="20" width="26" style="53" customWidth="1"/>
    <col min="21" max="21" width="25.625" customWidth="1"/>
    <col min="22" max="24" width="25.625" style="53" customWidth="1"/>
    <col min="25" max="25" width="17.125" customWidth="1"/>
  </cols>
  <sheetData>
    <row r="3" spans="1:24" ht="20.25" x14ac:dyDescent="0.2">
      <c r="A3" s="85" t="s">
        <v>1242</v>
      </c>
      <c r="B3" s="85"/>
      <c r="C3" s="85"/>
      <c r="F3" s="85" t="s">
        <v>1351</v>
      </c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  <c r="U3" s="85"/>
      <c r="V3" s="57"/>
      <c r="W3" s="57"/>
      <c r="X3" s="57"/>
    </row>
    <row r="4" spans="1:24" ht="15" x14ac:dyDescent="0.2">
      <c r="A4" s="16" t="s">
        <v>1243</v>
      </c>
      <c r="B4" s="16" t="s">
        <v>824</v>
      </c>
      <c r="C4" s="16" t="s">
        <v>1102</v>
      </c>
      <c r="F4" s="16" t="s">
        <v>1243</v>
      </c>
      <c r="G4" s="16" t="s">
        <v>1352</v>
      </c>
      <c r="H4" s="16" t="s">
        <v>1353</v>
      </c>
      <c r="I4" s="16" t="s">
        <v>1354</v>
      </c>
      <c r="J4" s="16" t="s">
        <v>1479</v>
      </c>
      <c r="K4" s="16" t="s">
        <v>1480</v>
      </c>
      <c r="L4" s="16" t="s">
        <v>1481</v>
      </c>
      <c r="M4" s="16" t="s">
        <v>1355</v>
      </c>
      <c r="N4" s="16" t="s">
        <v>1479</v>
      </c>
      <c r="O4" s="16" t="s">
        <v>1480</v>
      </c>
      <c r="P4" s="16" t="s">
        <v>1481</v>
      </c>
      <c r="Q4" s="16" t="s">
        <v>1356</v>
      </c>
      <c r="R4" s="16" t="s">
        <v>1479</v>
      </c>
      <c r="S4" s="16" t="s">
        <v>1480</v>
      </c>
      <c r="T4" s="16" t="s">
        <v>1481</v>
      </c>
      <c r="U4" s="16" t="s">
        <v>1357</v>
      </c>
      <c r="V4" s="16" t="s">
        <v>1479</v>
      </c>
      <c r="W4" s="16" t="s">
        <v>1480</v>
      </c>
      <c r="X4" s="16" t="s">
        <v>1481</v>
      </c>
    </row>
    <row r="5" spans="1:24" ht="16.5" x14ac:dyDescent="0.2">
      <c r="B5" t="s">
        <v>1244</v>
      </c>
      <c r="C5" t="s">
        <v>1245</v>
      </c>
      <c r="F5">
        <v>1</v>
      </c>
      <c r="G5" s="53" t="s">
        <v>1407</v>
      </c>
      <c r="H5" s="53">
        <v>15</v>
      </c>
      <c r="I5" s="58"/>
      <c r="J5" s="58"/>
      <c r="K5" s="58"/>
      <c r="L5" s="58"/>
      <c r="M5" s="58"/>
      <c r="N5" s="59"/>
      <c r="O5" s="58"/>
      <c r="P5" s="58"/>
      <c r="Q5" s="58"/>
      <c r="R5" s="58"/>
      <c r="S5" s="58"/>
      <c r="T5" s="58"/>
      <c r="U5" s="58"/>
      <c r="V5" s="58"/>
      <c r="W5" s="58"/>
      <c r="X5" s="58"/>
    </row>
    <row r="6" spans="1:24" ht="16.5" x14ac:dyDescent="0.2">
      <c r="B6" t="s">
        <v>1246</v>
      </c>
      <c r="C6" t="s">
        <v>1247</v>
      </c>
      <c r="E6">
        <v>30</v>
      </c>
      <c r="F6" s="53">
        <v>2</v>
      </c>
      <c r="G6" t="s">
        <v>1358</v>
      </c>
      <c r="H6">
        <v>40</v>
      </c>
      <c r="I6" s="58" t="s">
        <v>1420</v>
      </c>
      <c r="J6" s="58" t="s">
        <v>1497</v>
      </c>
      <c r="K6" s="58">
        <v>3</v>
      </c>
      <c r="L6" s="58">
        <v>10</v>
      </c>
      <c r="M6" s="60" t="s">
        <v>1515</v>
      </c>
      <c r="N6" s="60" t="s">
        <v>1511</v>
      </c>
      <c r="O6" s="58">
        <v>3</v>
      </c>
      <c r="P6" s="58">
        <v>2</v>
      </c>
      <c r="Q6" s="58" t="s">
        <v>1378</v>
      </c>
      <c r="R6" s="58" t="s">
        <v>1502</v>
      </c>
      <c r="S6" s="58">
        <v>1</v>
      </c>
      <c r="T6" s="58">
        <v>109</v>
      </c>
      <c r="U6" s="58" t="s">
        <v>1406</v>
      </c>
      <c r="V6" s="60" t="s">
        <v>1505</v>
      </c>
      <c r="W6" s="58">
        <v>2</v>
      </c>
      <c r="X6" s="58">
        <v>101</v>
      </c>
    </row>
    <row r="7" spans="1:24" ht="16.5" x14ac:dyDescent="0.2">
      <c r="B7" t="s">
        <v>1248</v>
      </c>
      <c r="C7" t="s">
        <v>1249</v>
      </c>
      <c r="E7">
        <v>40</v>
      </c>
      <c r="F7" s="53">
        <v>3</v>
      </c>
      <c r="G7" t="s">
        <v>1359</v>
      </c>
      <c r="H7">
        <v>40</v>
      </c>
      <c r="I7" s="58" t="s">
        <v>1419</v>
      </c>
      <c r="J7" s="58" t="s">
        <v>1496</v>
      </c>
      <c r="K7" s="58">
        <v>20</v>
      </c>
      <c r="L7" s="58"/>
      <c r="M7" s="58" t="s">
        <v>1470</v>
      </c>
      <c r="N7" s="59" t="s">
        <v>1499</v>
      </c>
      <c r="O7" s="58">
        <v>5</v>
      </c>
      <c r="P7" s="58">
        <v>2</v>
      </c>
      <c r="Q7" s="58" t="s">
        <v>1421</v>
      </c>
      <c r="R7" s="58" t="s">
        <v>1499</v>
      </c>
      <c r="S7" s="58">
        <v>10</v>
      </c>
      <c r="T7" s="58">
        <v>1</v>
      </c>
      <c r="U7" s="58" t="s">
        <v>1410</v>
      </c>
      <c r="V7" s="60" t="s">
        <v>1505</v>
      </c>
      <c r="W7" s="58">
        <v>2</v>
      </c>
      <c r="X7" s="58">
        <v>102</v>
      </c>
    </row>
    <row r="8" spans="1:24" ht="16.5" x14ac:dyDescent="0.2">
      <c r="B8" t="s">
        <v>1250</v>
      </c>
      <c r="C8" t="s">
        <v>1251</v>
      </c>
      <c r="E8">
        <v>40</v>
      </c>
      <c r="F8" s="53">
        <v>4</v>
      </c>
      <c r="G8" t="s">
        <v>1360</v>
      </c>
      <c r="H8">
        <v>60</v>
      </c>
      <c r="I8" s="58" t="s">
        <v>1411</v>
      </c>
      <c r="J8" s="58" t="s">
        <v>1496</v>
      </c>
      <c r="K8" s="58">
        <v>30</v>
      </c>
      <c r="L8" s="58"/>
      <c r="M8" s="58" t="s">
        <v>1482</v>
      </c>
      <c r="N8" s="59" t="s">
        <v>1500</v>
      </c>
      <c r="O8" s="58">
        <v>2</v>
      </c>
      <c r="P8" s="58"/>
      <c r="Q8" s="58" t="s">
        <v>1417</v>
      </c>
      <c r="R8" s="61" t="s">
        <v>1514</v>
      </c>
      <c r="S8" s="58">
        <v>5</v>
      </c>
      <c r="T8" s="58">
        <v>1</v>
      </c>
      <c r="U8" s="58" t="s">
        <v>1448</v>
      </c>
      <c r="V8" s="60" t="s">
        <v>1498</v>
      </c>
      <c r="W8" s="58"/>
      <c r="X8" s="58"/>
    </row>
    <row r="9" spans="1:24" ht="16.5" x14ac:dyDescent="0.2">
      <c r="B9" t="s">
        <v>1252</v>
      </c>
      <c r="C9" t="s">
        <v>1253</v>
      </c>
      <c r="F9" s="53">
        <v>5</v>
      </c>
      <c r="G9" t="s">
        <v>1361</v>
      </c>
      <c r="H9">
        <v>80</v>
      </c>
      <c r="I9" s="58" t="s">
        <v>1423</v>
      </c>
      <c r="J9" s="58" t="s">
        <v>1496</v>
      </c>
      <c r="K9" s="58">
        <v>40</v>
      </c>
      <c r="L9" s="58"/>
      <c r="M9" s="58" t="s">
        <v>1483</v>
      </c>
      <c r="N9" s="59" t="s">
        <v>1500</v>
      </c>
      <c r="O9" s="58">
        <v>2</v>
      </c>
      <c r="P9" s="58">
        <v>3</v>
      </c>
      <c r="Q9" s="58" t="s">
        <v>1465</v>
      </c>
      <c r="R9" s="58" t="s">
        <v>1516</v>
      </c>
      <c r="S9" s="58">
        <v>1200</v>
      </c>
      <c r="T9" s="58"/>
      <c r="U9" s="58" t="s">
        <v>1422</v>
      </c>
      <c r="V9" s="64" t="s">
        <v>1506</v>
      </c>
      <c r="W9" s="58">
        <v>1</v>
      </c>
      <c r="X9" s="58"/>
    </row>
    <row r="10" spans="1:24" ht="16.5" x14ac:dyDescent="0.2">
      <c r="B10" t="s">
        <v>1254</v>
      </c>
      <c r="C10" t="s">
        <v>1255</v>
      </c>
      <c r="F10" s="53">
        <v>6</v>
      </c>
      <c r="G10" t="s">
        <v>1362</v>
      </c>
      <c r="H10">
        <v>80</v>
      </c>
      <c r="I10" s="58" t="s">
        <v>1412</v>
      </c>
      <c r="J10" s="58" t="s">
        <v>1496</v>
      </c>
      <c r="K10" s="58">
        <v>50</v>
      </c>
      <c r="L10" s="58"/>
      <c r="M10" s="59" t="s">
        <v>1484</v>
      </c>
      <c r="N10" s="59" t="s">
        <v>1500</v>
      </c>
      <c r="O10" s="58">
        <v>2</v>
      </c>
      <c r="P10" s="58">
        <v>4</v>
      </c>
      <c r="Q10" s="58" t="s">
        <v>1452</v>
      </c>
      <c r="R10" s="58" t="s">
        <v>1501</v>
      </c>
      <c r="S10" s="58">
        <v>50</v>
      </c>
      <c r="T10" s="58"/>
      <c r="U10" s="58" t="s">
        <v>1445</v>
      </c>
      <c r="V10" s="64" t="s">
        <v>1507</v>
      </c>
      <c r="W10" s="58">
        <v>3</v>
      </c>
      <c r="X10" s="58">
        <v>5</v>
      </c>
    </row>
    <row r="11" spans="1:24" ht="16.5" x14ac:dyDescent="0.2">
      <c r="B11" t="s">
        <v>1256</v>
      </c>
      <c r="C11" t="s">
        <v>1257</v>
      </c>
      <c r="F11" s="53">
        <v>7</v>
      </c>
      <c r="G11" t="s">
        <v>1363</v>
      </c>
      <c r="H11">
        <v>80</v>
      </c>
      <c r="I11" s="58" t="s">
        <v>1413</v>
      </c>
      <c r="J11" s="58" t="s">
        <v>1496</v>
      </c>
      <c r="K11" s="58">
        <v>60</v>
      </c>
      <c r="L11" s="58"/>
      <c r="M11" s="59" t="s">
        <v>1485</v>
      </c>
      <c r="N11" s="59" t="s">
        <v>1500</v>
      </c>
      <c r="O11" s="58">
        <v>3</v>
      </c>
      <c r="P11" s="58">
        <v>6</v>
      </c>
      <c r="Q11" s="58" t="s">
        <v>1449</v>
      </c>
      <c r="R11" s="61" t="s">
        <v>1514</v>
      </c>
      <c r="S11" s="58">
        <v>10</v>
      </c>
      <c r="T11" s="58">
        <v>1</v>
      </c>
      <c r="U11" s="58" t="s">
        <v>1447</v>
      </c>
      <c r="V11" s="60" t="s">
        <v>1498</v>
      </c>
      <c r="W11" s="58">
        <v>30</v>
      </c>
      <c r="X11" s="58"/>
    </row>
    <row r="12" spans="1:24" ht="16.5" x14ac:dyDescent="0.2">
      <c r="B12" t="s">
        <v>1258</v>
      </c>
      <c r="C12" t="s">
        <v>1259</v>
      </c>
      <c r="F12" s="53">
        <v>8</v>
      </c>
      <c r="G12" t="s">
        <v>1364</v>
      </c>
      <c r="H12">
        <v>80</v>
      </c>
      <c r="I12" s="58" t="s">
        <v>1414</v>
      </c>
      <c r="J12" s="58" t="s">
        <v>1496</v>
      </c>
      <c r="K12" s="58">
        <v>70</v>
      </c>
      <c r="L12" s="58"/>
      <c r="M12" s="59" t="s">
        <v>1486</v>
      </c>
      <c r="N12" s="59" t="s">
        <v>1500</v>
      </c>
      <c r="O12" s="58">
        <v>3</v>
      </c>
      <c r="P12" s="58">
        <v>7</v>
      </c>
      <c r="Q12" s="58" t="s">
        <v>1472</v>
      </c>
      <c r="R12" s="58" t="s">
        <v>1503</v>
      </c>
      <c r="S12" s="58">
        <v>15000</v>
      </c>
      <c r="T12" s="58"/>
      <c r="U12" s="58" t="s">
        <v>1444</v>
      </c>
      <c r="V12" s="60" t="s">
        <v>1513</v>
      </c>
      <c r="W12" s="58">
        <v>3</v>
      </c>
      <c r="X12" s="58"/>
    </row>
    <row r="13" spans="1:24" ht="16.5" x14ac:dyDescent="0.2">
      <c r="B13" t="s">
        <v>1395</v>
      </c>
      <c r="C13" t="s">
        <v>1396</v>
      </c>
      <c r="F13" s="53">
        <v>9</v>
      </c>
      <c r="G13" t="s">
        <v>1365</v>
      </c>
      <c r="H13">
        <v>100</v>
      </c>
      <c r="I13" s="58" t="s">
        <v>1403</v>
      </c>
      <c r="J13" s="58" t="s">
        <v>1496</v>
      </c>
      <c r="K13" s="58">
        <v>80</v>
      </c>
      <c r="L13" s="58"/>
      <c r="M13" s="59" t="s">
        <v>1487</v>
      </c>
      <c r="N13" s="59" t="s">
        <v>1500</v>
      </c>
      <c r="O13" s="58">
        <v>3</v>
      </c>
      <c r="P13" s="58">
        <v>8</v>
      </c>
      <c r="Q13" s="58" t="s">
        <v>1466</v>
      </c>
      <c r="R13" s="58" t="s">
        <v>1517</v>
      </c>
      <c r="S13" s="58">
        <v>1300</v>
      </c>
      <c r="T13" s="58"/>
      <c r="U13" s="58" t="s">
        <v>1446</v>
      </c>
      <c r="V13" s="60" t="s">
        <v>1508</v>
      </c>
      <c r="W13" s="58">
        <v>3</v>
      </c>
      <c r="X13" s="58">
        <v>10</v>
      </c>
    </row>
    <row r="14" spans="1:24" ht="16.5" x14ac:dyDescent="0.2">
      <c r="B14" t="s">
        <v>1260</v>
      </c>
      <c r="C14" t="s">
        <v>1261</v>
      </c>
      <c r="F14" s="53">
        <v>10</v>
      </c>
      <c r="G14" t="s">
        <v>1366</v>
      </c>
      <c r="H14">
        <v>100</v>
      </c>
      <c r="I14" s="58" t="s">
        <v>1436</v>
      </c>
      <c r="J14" s="58" t="s">
        <v>1496</v>
      </c>
      <c r="K14" s="58">
        <v>90</v>
      </c>
      <c r="L14" s="58"/>
      <c r="M14" s="58" t="s">
        <v>1428</v>
      </c>
      <c r="N14" s="59" t="s">
        <v>1500</v>
      </c>
      <c r="O14" s="58">
        <v>3</v>
      </c>
      <c r="P14" s="58">
        <v>9</v>
      </c>
      <c r="Q14" s="58" t="s">
        <v>1467</v>
      </c>
      <c r="R14" s="58" t="s">
        <v>1501</v>
      </c>
      <c r="S14" s="58">
        <v>80</v>
      </c>
      <c r="T14" s="58"/>
      <c r="U14" s="58" t="s">
        <v>1450</v>
      </c>
      <c r="V14" s="58" t="s">
        <v>1509</v>
      </c>
      <c r="W14" s="58">
        <v>2</v>
      </c>
      <c r="X14" s="58"/>
    </row>
    <row r="15" spans="1:24" ht="16.5" x14ac:dyDescent="0.2">
      <c r="B15" t="s">
        <v>1398</v>
      </c>
      <c r="C15" t="s">
        <v>1397</v>
      </c>
      <c r="F15" s="53">
        <v>11</v>
      </c>
      <c r="G15" t="s">
        <v>1367</v>
      </c>
      <c r="H15">
        <v>100</v>
      </c>
      <c r="I15" s="58" t="s">
        <v>1437</v>
      </c>
      <c r="J15" s="58" t="s">
        <v>1496</v>
      </c>
      <c r="K15" s="58">
        <v>100</v>
      </c>
      <c r="L15" s="58"/>
      <c r="M15" s="58" t="s">
        <v>1425</v>
      </c>
      <c r="N15" s="59" t="s">
        <v>1500</v>
      </c>
      <c r="O15" s="58">
        <v>3</v>
      </c>
      <c r="P15" s="58">
        <v>10</v>
      </c>
      <c r="Q15" s="58" t="s">
        <v>1468</v>
      </c>
      <c r="R15" s="58" t="s">
        <v>1518</v>
      </c>
      <c r="S15" s="58">
        <v>1400</v>
      </c>
      <c r="T15" s="58"/>
      <c r="U15" s="58" t="s">
        <v>1451</v>
      </c>
      <c r="V15" s="62" t="s">
        <v>1512</v>
      </c>
      <c r="W15" s="58">
        <v>50</v>
      </c>
      <c r="X15" s="58"/>
    </row>
    <row r="16" spans="1:24" ht="16.5" x14ac:dyDescent="0.2">
      <c r="B16" t="s">
        <v>1256</v>
      </c>
      <c r="C16" t="s">
        <v>1262</v>
      </c>
      <c r="F16" s="53">
        <v>12</v>
      </c>
      <c r="G16" t="s">
        <v>1368</v>
      </c>
      <c r="H16">
        <v>100</v>
      </c>
      <c r="I16" s="58" t="s">
        <v>1438</v>
      </c>
      <c r="J16" s="58" t="s">
        <v>1496</v>
      </c>
      <c r="K16" s="58">
        <v>110</v>
      </c>
      <c r="L16" s="58"/>
      <c r="M16" s="58" t="s">
        <v>1426</v>
      </c>
      <c r="N16" s="59" t="s">
        <v>1500</v>
      </c>
      <c r="O16" s="58">
        <v>3</v>
      </c>
      <c r="P16" s="58">
        <v>11</v>
      </c>
      <c r="Q16" s="58" t="s">
        <v>1453</v>
      </c>
      <c r="R16" s="58" t="s">
        <v>1501</v>
      </c>
      <c r="S16" s="58">
        <v>100</v>
      </c>
      <c r="T16" s="58"/>
      <c r="U16" s="58" t="s">
        <v>1464</v>
      </c>
      <c r="V16" s="62" t="s">
        <v>1510</v>
      </c>
      <c r="W16" s="58">
        <v>3000</v>
      </c>
      <c r="X16" s="58">
        <v>1401010</v>
      </c>
    </row>
    <row r="17" spans="2:24" ht="16.5" x14ac:dyDescent="0.2">
      <c r="B17" t="s">
        <v>1263</v>
      </c>
      <c r="C17" t="s">
        <v>1264</v>
      </c>
      <c r="F17" s="53">
        <v>13</v>
      </c>
      <c r="G17" t="s">
        <v>1369</v>
      </c>
      <c r="H17">
        <v>120</v>
      </c>
      <c r="I17" s="58" t="s">
        <v>1439</v>
      </c>
      <c r="J17" s="58" t="s">
        <v>1496</v>
      </c>
      <c r="K17" s="58">
        <v>120</v>
      </c>
      <c r="L17" s="58"/>
      <c r="M17" s="58" t="s">
        <v>1427</v>
      </c>
      <c r="N17" s="59" t="s">
        <v>1500</v>
      </c>
      <c r="O17" s="58">
        <v>3</v>
      </c>
      <c r="P17" s="58">
        <v>12</v>
      </c>
      <c r="Q17" s="58" t="s">
        <v>1455</v>
      </c>
      <c r="R17" s="58" t="s">
        <v>1501</v>
      </c>
      <c r="S17" s="58">
        <v>120</v>
      </c>
      <c r="T17" s="58"/>
      <c r="U17" s="58" t="s">
        <v>1463</v>
      </c>
      <c r="V17" s="62" t="s">
        <v>1511</v>
      </c>
      <c r="W17" s="58">
        <v>100</v>
      </c>
      <c r="X17" s="58"/>
    </row>
    <row r="18" spans="2:24" ht="16.5" x14ac:dyDescent="0.2">
      <c r="B18" t="s">
        <v>1400</v>
      </c>
      <c r="C18" t="s">
        <v>1399</v>
      </c>
      <c r="F18" s="53">
        <v>14</v>
      </c>
      <c r="G18" t="s">
        <v>1370</v>
      </c>
      <c r="H18">
        <v>120</v>
      </c>
      <c r="I18" s="58" t="s">
        <v>1440</v>
      </c>
      <c r="J18" s="58" t="s">
        <v>1496</v>
      </c>
      <c r="K18" s="58">
        <v>130</v>
      </c>
      <c r="L18" s="58"/>
      <c r="M18" s="58" t="s">
        <v>1430</v>
      </c>
      <c r="N18" s="59" t="s">
        <v>1500</v>
      </c>
      <c r="O18" s="58">
        <v>1</v>
      </c>
      <c r="P18" s="58">
        <v>13</v>
      </c>
      <c r="Q18" s="58" t="s">
        <v>1454</v>
      </c>
      <c r="R18" s="58" t="s">
        <v>1501</v>
      </c>
      <c r="S18" s="58">
        <v>140</v>
      </c>
      <c r="T18" s="58"/>
      <c r="U18" s="58" t="s">
        <v>1469</v>
      </c>
      <c r="V18" s="58" t="s">
        <v>1471</v>
      </c>
      <c r="W18" s="58">
        <v>5000</v>
      </c>
      <c r="X18" s="58"/>
    </row>
    <row r="19" spans="2:24" ht="16.5" x14ac:dyDescent="0.2">
      <c r="B19" t="s">
        <v>1267</v>
      </c>
      <c r="C19" t="s">
        <v>1267</v>
      </c>
      <c r="F19" s="53">
        <v>15</v>
      </c>
      <c r="G19" t="s">
        <v>1371</v>
      </c>
      <c r="H19">
        <v>120</v>
      </c>
      <c r="I19" s="58" t="s">
        <v>1415</v>
      </c>
      <c r="J19" s="58" t="s">
        <v>1496</v>
      </c>
      <c r="K19" s="58">
        <v>140</v>
      </c>
      <c r="L19" s="58"/>
      <c r="M19" s="58" t="s">
        <v>1432</v>
      </c>
      <c r="N19" s="59" t="s">
        <v>1500</v>
      </c>
      <c r="O19" s="58">
        <v>3</v>
      </c>
      <c r="P19" s="58">
        <v>13</v>
      </c>
      <c r="Q19" s="58" t="s">
        <v>1456</v>
      </c>
      <c r="R19" s="58" t="s">
        <v>1501</v>
      </c>
      <c r="S19" s="58">
        <v>160</v>
      </c>
      <c r="T19" s="58"/>
      <c r="U19" s="58" t="s">
        <v>1493</v>
      </c>
      <c r="V19" s="62" t="s">
        <v>1504</v>
      </c>
      <c r="W19" s="58">
        <v>6</v>
      </c>
      <c r="X19" s="58">
        <v>14</v>
      </c>
    </row>
    <row r="20" spans="2:24" ht="16.5" x14ac:dyDescent="0.2">
      <c r="B20" t="s">
        <v>1402</v>
      </c>
      <c r="C20" t="s">
        <v>1401</v>
      </c>
      <c r="F20" s="53">
        <v>16</v>
      </c>
      <c r="G20" t="s">
        <v>1372</v>
      </c>
      <c r="H20">
        <v>120</v>
      </c>
      <c r="I20" s="58" t="s">
        <v>1441</v>
      </c>
      <c r="J20" s="58" t="s">
        <v>1496</v>
      </c>
      <c r="K20" s="58">
        <v>150</v>
      </c>
      <c r="L20" s="58"/>
      <c r="M20" s="58" t="s">
        <v>1431</v>
      </c>
      <c r="N20" s="59" t="s">
        <v>1500</v>
      </c>
      <c r="O20" s="58">
        <v>1</v>
      </c>
      <c r="P20" s="58">
        <v>14</v>
      </c>
      <c r="Q20" s="58" t="s">
        <v>1457</v>
      </c>
      <c r="R20" s="58" t="s">
        <v>1501</v>
      </c>
      <c r="S20" s="58">
        <v>180</v>
      </c>
      <c r="T20" s="58"/>
      <c r="U20" s="59" t="s">
        <v>1488</v>
      </c>
      <c r="V20" s="62" t="s">
        <v>1504</v>
      </c>
      <c r="W20" s="59">
        <v>6</v>
      </c>
      <c r="X20" s="58">
        <v>15</v>
      </c>
    </row>
    <row r="21" spans="2:24" ht="16.5" x14ac:dyDescent="0.2">
      <c r="B21" t="s">
        <v>1265</v>
      </c>
      <c r="C21" t="s">
        <v>1266</v>
      </c>
      <c r="F21" s="53">
        <v>17</v>
      </c>
      <c r="G21" t="s">
        <v>1373</v>
      </c>
      <c r="H21">
        <v>140</v>
      </c>
      <c r="I21" s="58" t="s">
        <v>1404</v>
      </c>
      <c r="J21" s="58" t="s">
        <v>1496</v>
      </c>
      <c r="K21" s="58">
        <v>160</v>
      </c>
      <c r="L21" s="58"/>
      <c r="M21" s="58" t="s">
        <v>1429</v>
      </c>
      <c r="N21" s="59" t="s">
        <v>1500</v>
      </c>
      <c r="O21" s="58">
        <v>3</v>
      </c>
      <c r="P21" s="58">
        <v>14</v>
      </c>
      <c r="Q21" s="58" t="s">
        <v>1458</v>
      </c>
      <c r="R21" s="58" t="s">
        <v>1501</v>
      </c>
      <c r="S21" s="58">
        <v>200</v>
      </c>
      <c r="T21" s="58"/>
      <c r="U21" s="59" t="s">
        <v>1489</v>
      </c>
      <c r="V21" s="62" t="s">
        <v>1504</v>
      </c>
      <c r="W21" s="59">
        <v>6</v>
      </c>
      <c r="X21" s="59">
        <v>16</v>
      </c>
    </row>
    <row r="22" spans="2:24" ht="16.5" x14ac:dyDescent="0.2">
      <c r="C22" t="s">
        <v>1269</v>
      </c>
      <c r="F22" s="53">
        <v>18</v>
      </c>
      <c r="G22" t="s">
        <v>1374</v>
      </c>
      <c r="H22">
        <v>140</v>
      </c>
      <c r="I22" s="58" t="s">
        <v>1442</v>
      </c>
      <c r="J22" s="58" t="s">
        <v>1496</v>
      </c>
      <c r="K22" s="58">
        <v>170</v>
      </c>
      <c r="L22" s="58"/>
      <c r="M22" s="58" t="s">
        <v>1433</v>
      </c>
      <c r="N22" s="59" t="s">
        <v>1500</v>
      </c>
      <c r="O22" s="58">
        <v>3</v>
      </c>
      <c r="P22" s="58">
        <v>15</v>
      </c>
      <c r="Q22" s="58" t="s">
        <v>1459</v>
      </c>
      <c r="R22" s="58" t="s">
        <v>1501</v>
      </c>
      <c r="S22" s="58">
        <v>225</v>
      </c>
      <c r="T22" s="58"/>
      <c r="U22" s="59" t="s">
        <v>1490</v>
      </c>
      <c r="V22" s="62" t="s">
        <v>1504</v>
      </c>
      <c r="W22" s="59">
        <v>6</v>
      </c>
      <c r="X22" s="59">
        <v>17</v>
      </c>
    </row>
    <row r="23" spans="2:24" ht="16.5" x14ac:dyDescent="0.2">
      <c r="C23" t="s">
        <v>1268</v>
      </c>
      <c r="F23" s="53">
        <v>19</v>
      </c>
      <c r="G23" t="s">
        <v>1375</v>
      </c>
      <c r="H23">
        <v>140</v>
      </c>
      <c r="I23" s="58" t="s">
        <v>1416</v>
      </c>
      <c r="J23" s="58" t="s">
        <v>1496</v>
      </c>
      <c r="K23" s="58">
        <v>180</v>
      </c>
      <c r="L23" s="58"/>
      <c r="M23" s="58" t="s">
        <v>1424</v>
      </c>
      <c r="N23" s="59" t="s">
        <v>1500</v>
      </c>
      <c r="O23" s="58">
        <v>2</v>
      </c>
      <c r="P23" s="58">
        <v>16</v>
      </c>
      <c r="Q23" s="58" t="s">
        <v>1460</v>
      </c>
      <c r="R23" s="58" t="s">
        <v>1501</v>
      </c>
      <c r="S23" s="58">
        <v>250</v>
      </c>
      <c r="T23" s="58"/>
      <c r="U23" s="59" t="s">
        <v>1491</v>
      </c>
      <c r="V23" s="62" t="s">
        <v>1504</v>
      </c>
      <c r="W23" s="59">
        <v>6</v>
      </c>
      <c r="X23" s="59">
        <v>18</v>
      </c>
    </row>
    <row r="24" spans="2:24" ht="16.5" x14ac:dyDescent="0.2">
      <c r="C24" t="s">
        <v>1270</v>
      </c>
      <c r="F24" s="53">
        <v>20</v>
      </c>
      <c r="G24" t="s">
        <v>1376</v>
      </c>
      <c r="H24">
        <v>140</v>
      </c>
      <c r="I24" s="58" t="s">
        <v>1443</v>
      </c>
      <c r="J24" s="58" t="s">
        <v>1496</v>
      </c>
      <c r="K24" s="58">
        <v>190</v>
      </c>
      <c r="L24" s="58"/>
      <c r="M24" s="58" t="s">
        <v>1434</v>
      </c>
      <c r="N24" s="59" t="s">
        <v>1500</v>
      </c>
      <c r="O24" s="58">
        <v>5</v>
      </c>
      <c r="P24" s="58">
        <v>16</v>
      </c>
      <c r="Q24" s="58" t="s">
        <v>1461</v>
      </c>
      <c r="R24" s="58" t="s">
        <v>1501</v>
      </c>
      <c r="S24" s="58">
        <v>275</v>
      </c>
      <c r="T24" s="58"/>
      <c r="U24" s="59" t="s">
        <v>1492</v>
      </c>
      <c r="V24" s="62" t="s">
        <v>1504</v>
      </c>
      <c r="W24" s="59">
        <v>6</v>
      </c>
      <c r="X24" s="59">
        <v>19</v>
      </c>
    </row>
    <row r="25" spans="2:24" ht="16.5" x14ac:dyDescent="0.2">
      <c r="C25" t="s">
        <v>1271</v>
      </c>
      <c r="F25" s="53">
        <v>21</v>
      </c>
      <c r="G25" t="s">
        <v>1377</v>
      </c>
      <c r="H25">
        <v>150</v>
      </c>
      <c r="I25" s="58" t="s">
        <v>1405</v>
      </c>
      <c r="J25" s="58" t="s">
        <v>1496</v>
      </c>
      <c r="K25" s="58">
        <v>200</v>
      </c>
      <c r="L25" s="58"/>
      <c r="M25" s="58" t="s">
        <v>1435</v>
      </c>
      <c r="N25" s="59" t="s">
        <v>1500</v>
      </c>
      <c r="O25" s="58">
        <v>10</v>
      </c>
      <c r="P25" s="58">
        <v>16</v>
      </c>
      <c r="Q25" s="58" t="s">
        <v>1462</v>
      </c>
      <c r="R25" s="58" t="s">
        <v>1501</v>
      </c>
      <c r="S25" s="58">
        <v>300</v>
      </c>
      <c r="T25" s="58"/>
      <c r="U25" s="59" t="s">
        <v>1494</v>
      </c>
      <c r="V25" s="62" t="s">
        <v>1504</v>
      </c>
      <c r="W25" s="59">
        <v>6</v>
      </c>
      <c r="X25" s="59">
        <v>20</v>
      </c>
    </row>
    <row r="26" spans="2:24" x14ac:dyDescent="0.2">
      <c r="C26" t="s">
        <v>1272</v>
      </c>
    </row>
    <row r="27" spans="2:24" ht="16.5" x14ac:dyDescent="0.2">
      <c r="C27" t="s">
        <v>1273</v>
      </c>
      <c r="G27" t="s">
        <v>1477</v>
      </c>
      <c r="H27" t="s">
        <v>1478</v>
      </c>
      <c r="I27" s="63" t="s">
        <v>1495</v>
      </c>
      <c r="J27" t="s">
        <v>1473</v>
      </c>
      <c r="K27" t="s">
        <v>1474</v>
      </c>
      <c r="L27" t="s">
        <v>1475</v>
      </c>
      <c r="M27" s="53" t="s">
        <v>1476</v>
      </c>
    </row>
    <row r="28" spans="2:24" x14ac:dyDescent="0.2">
      <c r="C28" t="s">
        <v>1274</v>
      </c>
      <c r="F28">
        <v>1</v>
      </c>
      <c r="G28">
        <f>INT((F28-1)/4+1)</f>
        <v>1</v>
      </c>
      <c r="H28">
        <f>MOD((F28-1),4)+1</f>
        <v>1</v>
      </c>
      <c r="J28">
        <f>INDEX($I$5:$X$25,$G28,($H28-1)*4+1)</f>
        <v>0</v>
      </c>
      <c r="K28" s="53">
        <v>1</v>
      </c>
      <c r="L28" s="53">
        <f t="shared" ref="L28:M31" si="0">INDEX($I$5:$X$25,$G28,($H28-1)*4+1)</f>
        <v>0</v>
      </c>
      <c r="M28" s="53">
        <f t="shared" si="0"/>
        <v>0</v>
      </c>
    </row>
    <row r="29" spans="2:24" x14ac:dyDescent="0.2">
      <c r="C29" t="s">
        <v>1275</v>
      </c>
      <c r="E29" s="53"/>
      <c r="F29">
        <v>2</v>
      </c>
      <c r="G29" s="53">
        <f t="shared" ref="G29:G92" si="1">INT((F29-1)/4+1)</f>
        <v>1</v>
      </c>
      <c r="H29" s="53">
        <f t="shared" ref="H29:H92" si="2">MOD((F29-1),4)+1</f>
        <v>2</v>
      </c>
      <c r="J29" s="53">
        <f t="shared" ref="J29:J60" si="3">INDEX($I$5:$X$25,$G29,($H29-1)*4+1)</f>
        <v>0</v>
      </c>
      <c r="K29" s="53">
        <v>1</v>
      </c>
      <c r="L29" s="53">
        <f t="shared" si="0"/>
        <v>0</v>
      </c>
      <c r="M29" s="53">
        <f t="shared" si="0"/>
        <v>0</v>
      </c>
    </row>
    <row r="30" spans="2:24" x14ac:dyDescent="0.2">
      <c r="C30" t="s">
        <v>1276</v>
      </c>
      <c r="E30" s="53"/>
      <c r="F30" s="53">
        <v>3</v>
      </c>
      <c r="G30" s="53">
        <f t="shared" si="1"/>
        <v>1</v>
      </c>
      <c r="H30" s="53">
        <f t="shared" si="2"/>
        <v>3</v>
      </c>
      <c r="J30" s="53">
        <f t="shared" si="3"/>
        <v>0</v>
      </c>
      <c r="K30" s="53">
        <v>1</v>
      </c>
      <c r="L30" s="53">
        <f t="shared" si="0"/>
        <v>0</v>
      </c>
      <c r="M30" s="53">
        <f t="shared" si="0"/>
        <v>0</v>
      </c>
    </row>
    <row r="31" spans="2:24" x14ac:dyDescent="0.2">
      <c r="C31" t="s">
        <v>1277</v>
      </c>
      <c r="E31" s="53"/>
      <c r="F31" s="53">
        <v>4</v>
      </c>
      <c r="G31" s="53">
        <f t="shared" si="1"/>
        <v>1</v>
      </c>
      <c r="H31" s="53">
        <f t="shared" si="2"/>
        <v>4</v>
      </c>
      <c r="J31" s="53">
        <f t="shared" si="3"/>
        <v>0</v>
      </c>
      <c r="K31" s="53">
        <v>1</v>
      </c>
      <c r="L31" s="53">
        <f t="shared" si="0"/>
        <v>0</v>
      </c>
      <c r="M31" s="53">
        <f t="shared" si="0"/>
        <v>0</v>
      </c>
    </row>
    <row r="32" spans="2:24" x14ac:dyDescent="0.2">
      <c r="C32" t="s">
        <v>1278</v>
      </c>
      <c r="E32" s="53"/>
      <c r="F32" s="53">
        <v>5</v>
      </c>
      <c r="G32" s="53">
        <f t="shared" si="1"/>
        <v>2</v>
      </c>
      <c r="H32" s="53">
        <f t="shared" si="2"/>
        <v>1</v>
      </c>
      <c r="I32" s="53" t="str">
        <f>INDEX($I$5:$X$25,$G32,($H32-1)*4+1)</f>
        <v>3张守护灵升到10</v>
      </c>
      <c r="J32" s="53" t="str">
        <f>INDEX($I$5:$X$25,$G32,($H32-1)*4+2)</f>
        <v>卡牌升级-cnt</v>
      </c>
      <c r="K32" s="53">
        <v>1</v>
      </c>
      <c r="L32" s="53">
        <f>INDEX($I$5:$X$25,$G32,($H32-1)*4+3)</f>
        <v>3</v>
      </c>
      <c r="M32" s="53">
        <f>INDEX($I$5:$X$25,$G32,($H32-1)*4+4)</f>
        <v>10</v>
      </c>
    </row>
    <row r="33" spans="3:13" x14ac:dyDescent="0.2">
      <c r="C33" t="s">
        <v>1279</v>
      </c>
      <c r="E33" s="53"/>
      <c r="F33" s="53">
        <v>6</v>
      </c>
      <c r="G33" s="53">
        <f t="shared" si="1"/>
        <v>2</v>
      </c>
      <c r="H33" s="53">
        <f t="shared" si="2"/>
        <v>2</v>
      </c>
      <c r="I33" s="53" t="str">
        <f t="shared" ref="I33:I96" si="4">INDEX($I$5:$X$25,$G33,($H33-1)*4+1)</f>
        <v>抽卡次数</v>
      </c>
      <c r="J33" s="53" t="str">
        <f t="shared" ref="J33:J96" si="5">INDEX($I$5:$X$25,$G33,($H33-1)*4+2)</f>
        <v>抽卡-shl</v>
      </c>
      <c r="K33" s="53">
        <v>1</v>
      </c>
      <c r="L33" s="53">
        <f t="shared" ref="L33:L96" si="6">INDEX($I$5:$X$25,$G33,($H33-1)*4+3)</f>
        <v>3</v>
      </c>
      <c r="M33" s="53">
        <f t="shared" ref="M33:M96" si="7">INDEX($I$5:$X$25,$G33,($H33-1)*4+4)</f>
        <v>2</v>
      </c>
    </row>
    <row r="34" spans="3:13" x14ac:dyDescent="0.2">
      <c r="C34" t="s">
        <v>1280</v>
      </c>
      <c r="E34" s="53"/>
      <c r="F34" s="53">
        <v>7</v>
      </c>
      <c r="G34" s="53">
        <f t="shared" si="1"/>
        <v>2</v>
      </c>
      <c r="H34" s="53">
        <f t="shared" si="2"/>
        <v>3</v>
      </c>
      <c r="I34" s="53" t="str">
        <f t="shared" si="4"/>
        <v>通过困难第1章</v>
      </c>
      <c r="J34" s="53" t="str">
        <f t="shared" si="5"/>
        <v>主线-id</v>
      </c>
      <c r="K34" s="53">
        <v>1</v>
      </c>
      <c r="L34" s="53">
        <f t="shared" si="6"/>
        <v>1</v>
      </c>
      <c r="M34" s="53">
        <f t="shared" si="7"/>
        <v>109</v>
      </c>
    </row>
    <row r="35" spans="3:13" x14ac:dyDescent="0.2">
      <c r="C35" t="s">
        <v>1282</v>
      </c>
      <c r="E35" s="53"/>
      <c r="F35" s="53">
        <v>8</v>
      </c>
      <c r="G35" s="53">
        <f t="shared" si="1"/>
        <v>2</v>
      </c>
      <c r="H35" s="53">
        <f t="shared" si="2"/>
        <v>4</v>
      </c>
      <c r="I35" s="53" t="str">
        <f t="shared" si="4"/>
        <v>神器1升级到2</v>
      </c>
      <c r="J35" s="53" t="str">
        <f t="shared" si="5"/>
        <v>神器-大点-id</v>
      </c>
      <c r="K35" s="53">
        <v>1</v>
      </c>
      <c r="L35" s="53">
        <f t="shared" si="6"/>
        <v>2</v>
      </c>
      <c r="M35" s="53">
        <f t="shared" si="7"/>
        <v>101</v>
      </c>
    </row>
    <row r="36" spans="3:13" x14ac:dyDescent="0.2">
      <c r="C36" t="s">
        <v>1281</v>
      </c>
      <c r="E36" s="53"/>
      <c r="F36" s="53">
        <v>9</v>
      </c>
      <c r="G36" s="53">
        <f t="shared" si="1"/>
        <v>3</v>
      </c>
      <c r="H36" s="53">
        <f t="shared" si="2"/>
        <v>1</v>
      </c>
      <c r="I36" s="53" t="str">
        <f t="shared" si="4"/>
        <v>玩家等级升到20</v>
      </c>
      <c r="J36" s="53" t="str">
        <f t="shared" si="5"/>
        <v>玩家等级-lv</v>
      </c>
      <c r="K36" s="53">
        <v>1</v>
      </c>
      <c r="L36" s="53">
        <f t="shared" si="6"/>
        <v>20</v>
      </c>
      <c r="M36" s="53">
        <f t="shared" si="7"/>
        <v>0</v>
      </c>
    </row>
    <row r="37" spans="3:13" x14ac:dyDescent="0.2">
      <c r="C37" t="s">
        <v>1285</v>
      </c>
      <c r="E37" s="53"/>
      <c r="F37" s="53">
        <v>10</v>
      </c>
      <c r="G37" s="53">
        <f t="shared" si="1"/>
        <v>3</v>
      </c>
      <c r="H37" s="53">
        <f t="shared" si="2"/>
        <v>2</v>
      </c>
      <c r="I37" s="53" t="str">
        <f t="shared" si="4"/>
        <v>芦花古楼-花通关到5</v>
      </c>
      <c r="J37" s="53" t="str">
        <f t="shared" si="5"/>
        <v>芦花古楼-cha</v>
      </c>
      <c r="K37" s="53">
        <v>1</v>
      </c>
      <c r="L37" s="53">
        <f t="shared" si="6"/>
        <v>5</v>
      </c>
      <c r="M37" s="53">
        <f t="shared" si="7"/>
        <v>2</v>
      </c>
    </row>
    <row r="38" spans="3:13" x14ac:dyDescent="0.2">
      <c r="C38" t="s">
        <v>1283</v>
      </c>
      <c r="E38" s="53"/>
      <c r="F38" s="53">
        <v>11</v>
      </c>
      <c r="G38" s="53">
        <f t="shared" si="1"/>
        <v>3</v>
      </c>
      <c r="H38" s="53">
        <f t="shared" si="2"/>
        <v>3</v>
      </c>
      <c r="I38" s="53" t="str">
        <f t="shared" si="4"/>
        <v>芦花古楼-风通关到10</v>
      </c>
      <c r="J38" s="53" t="str">
        <f t="shared" si="5"/>
        <v>芦花古楼-cha</v>
      </c>
      <c r="K38" s="53">
        <v>1</v>
      </c>
      <c r="L38" s="53">
        <f t="shared" si="6"/>
        <v>10</v>
      </c>
      <c r="M38" s="53">
        <f t="shared" si="7"/>
        <v>1</v>
      </c>
    </row>
    <row r="39" spans="3:13" s="53" customFormat="1" x14ac:dyDescent="0.2">
      <c r="C39" s="53" t="s">
        <v>1380</v>
      </c>
      <c r="F39" s="53">
        <v>12</v>
      </c>
      <c r="G39" s="53">
        <f t="shared" si="1"/>
        <v>3</v>
      </c>
      <c r="H39" s="53">
        <f t="shared" si="2"/>
        <v>4</v>
      </c>
      <c r="I39" s="53" t="str">
        <f t="shared" si="4"/>
        <v>神器2升级到2</v>
      </c>
      <c r="J39" s="53" t="str">
        <f t="shared" si="5"/>
        <v>神器-大点-id</v>
      </c>
      <c r="K39" s="53">
        <v>1</v>
      </c>
      <c r="L39" s="53">
        <f t="shared" si="6"/>
        <v>2</v>
      </c>
      <c r="M39" s="53">
        <f t="shared" si="7"/>
        <v>102</v>
      </c>
    </row>
    <row r="40" spans="3:13" x14ac:dyDescent="0.2">
      <c r="C40" t="s">
        <v>1284</v>
      </c>
      <c r="E40" s="53"/>
      <c r="F40" s="53">
        <v>13</v>
      </c>
      <c r="G40" s="53">
        <f t="shared" si="1"/>
        <v>4</v>
      </c>
      <c r="H40" s="53">
        <f t="shared" si="2"/>
        <v>1</v>
      </c>
      <c r="I40" s="53" t="str">
        <f t="shared" si="4"/>
        <v>玩家等级升到30</v>
      </c>
      <c r="J40" s="53" t="str">
        <f t="shared" si="5"/>
        <v>玩家等级-lv</v>
      </c>
      <c r="K40" s="53">
        <v>1</v>
      </c>
      <c r="L40" s="53">
        <f t="shared" si="6"/>
        <v>30</v>
      </c>
      <c r="M40" s="53">
        <f t="shared" si="7"/>
        <v>0</v>
      </c>
    </row>
    <row r="41" spans="3:13" s="53" customFormat="1" x14ac:dyDescent="0.2">
      <c r="C41" s="53" t="s">
        <v>1381</v>
      </c>
      <c r="F41" s="53">
        <v>14</v>
      </c>
      <c r="G41" s="53">
        <f t="shared" si="1"/>
        <v>4</v>
      </c>
      <c r="H41" s="53">
        <f t="shared" si="2"/>
        <v>2</v>
      </c>
      <c r="I41" s="53" t="str">
        <f t="shared" si="4"/>
        <v>击杀2个BOSS</v>
      </c>
      <c r="J41" s="53" t="str">
        <f t="shared" si="5"/>
        <v>世界BOSS-cha</v>
      </c>
      <c r="K41" s="53">
        <v>1</v>
      </c>
      <c r="L41" s="53">
        <f t="shared" si="6"/>
        <v>2</v>
      </c>
      <c r="M41" s="53">
        <f t="shared" si="7"/>
        <v>0</v>
      </c>
    </row>
    <row r="42" spans="3:13" s="53" customFormat="1" x14ac:dyDescent="0.2">
      <c r="C42" s="53" t="s">
        <v>1382</v>
      </c>
      <c r="F42" s="53">
        <v>15</v>
      </c>
      <c r="G42" s="53">
        <f t="shared" si="1"/>
        <v>4</v>
      </c>
      <c r="H42" s="53">
        <f t="shared" si="2"/>
        <v>3</v>
      </c>
      <c r="I42" s="53" t="str">
        <f t="shared" si="4"/>
        <v>专属武器强化到5级</v>
      </c>
      <c r="J42" s="53" t="str">
        <f t="shared" si="5"/>
        <v>专属武器强化-max</v>
      </c>
      <c r="K42" s="53">
        <v>1</v>
      </c>
      <c r="L42" s="53">
        <f t="shared" si="6"/>
        <v>5</v>
      </c>
      <c r="M42" s="53">
        <f t="shared" si="7"/>
        <v>1</v>
      </c>
    </row>
    <row r="43" spans="3:13" s="53" customFormat="1" x14ac:dyDescent="0.2">
      <c r="C43" s="53" t="s">
        <v>1383</v>
      </c>
      <c r="F43" s="53">
        <v>16</v>
      </c>
      <c r="G43" s="53">
        <f t="shared" si="1"/>
        <v>4</v>
      </c>
      <c r="H43" s="53">
        <f t="shared" si="2"/>
        <v>4</v>
      </c>
      <c r="I43" s="53" t="str">
        <f t="shared" si="4"/>
        <v>守护灵抽奖10次</v>
      </c>
      <c r="J43" s="53" t="str">
        <f t="shared" si="5"/>
        <v>抽卡-shl</v>
      </c>
      <c r="K43" s="53">
        <v>1</v>
      </c>
      <c r="L43" s="53">
        <f t="shared" si="6"/>
        <v>0</v>
      </c>
      <c r="M43" s="53">
        <f t="shared" si="7"/>
        <v>0</v>
      </c>
    </row>
    <row r="44" spans="3:13" s="53" customFormat="1" x14ac:dyDescent="0.2">
      <c r="C44" s="53" t="s">
        <v>1384</v>
      </c>
      <c r="F44" s="53">
        <v>17</v>
      </c>
      <c r="G44" s="53">
        <f t="shared" si="1"/>
        <v>5</v>
      </c>
      <c r="H44" s="53">
        <f t="shared" si="2"/>
        <v>1</v>
      </c>
      <c r="I44" s="53" t="str">
        <f t="shared" si="4"/>
        <v>玩家等级升到40</v>
      </c>
      <c r="J44" s="53" t="str">
        <f t="shared" si="5"/>
        <v>玩家等级-lv</v>
      </c>
      <c r="K44" s="53">
        <v>1</v>
      </c>
      <c r="L44" s="53">
        <f t="shared" si="6"/>
        <v>40</v>
      </c>
      <c r="M44" s="53">
        <f t="shared" si="7"/>
        <v>0</v>
      </c>
    </row>
    <row r="45" spans="3:13" x14ac:dyDescent="0.2">
      <c r="C45" t="s">
        <v>1286</v>
      </c>
      <c r="E45" s="53"/>
      <c r="F45" s="53">
        <v>18</v>
      </c>
      <c r="G45" s="53">
        <f t="shared" si="1"/>
        <v>5</v>
      </c>
      <c r="H45" s="53">
        <f t="shared" si="2"/>
        <v>2</v>
      </c>
      <c r="I45" s="53" t="str">
        <f t="shared" si="4"/>
        <v>击杀3阶地煞BOSS2个</v>
      </c>
      <c r="J45" s="53" t="str">
        <f t="shared" si="5"/>
        <v>世界BOSS-cha</v>
      </c>
      <c r="K45" s="53">
        <v>1</v>
      </c>
      <c r="L45" s="53">
        <f t="shared" si="6"/>
        <v>2</v>
      </c>
      <c r="M45" s="53">
        <f t="shared" si="7"/>
        <v>3</v>
      </c>
    </row>
    <row r="46" spans="3:13" s="53" customFormat="1" x14ac:dyDescent="0.2">
      <c r="C46" s="53" t="s">
        <v>1389</v>
      </c>
      <c r="F46" s="53">
        <v>19</v>
      </c>
      <c r="G46" s="53">
        <f t="shared" si="1"/>
        <v>5</v>
      </c>
      <c r="H46" s="53">
        <f t="shared" si="2"/>
        <v>3</v>
      </c>
      <c r="I46" s="53" t="str">
        <f t="shared" si="4"/>
        <v>竞技场到达1200分</v>
      </c>
      <c r="J46" s="53" t="str">
        <f t="shared" si="5"/>
        <v>历史最高分</v>
      </c>
      <c r="K46" s="53">
        <v>1</v>
      </c>
      <c r="L46" s="53">
        <f t="shared" si="6"/>
        <v>1200</v>
      </c>
      <c r="M46" s="53">
        <f t="shared" si="7"/>
        <v>0</v>
      </c>
    </row>
    <row r="47" spans="3:13" s="53" customFormat="1" x14ac:dyDescent="0.2">
      <c r="C47" s="53" t="s">
        <v>1386</v>
      </c>
      <c r="F47" s="53">
        <v>20</v>
      </c>
      <c r="G47" s="53">
        <f t="shared" si="1"/>
        <v>5</v>
      </c>
      <c r="H47" s="53">
        <f t="shared" si="2"/>
        <v>4</v>
      </c>
      <c r="I47" s="53" t="str">
        <f t="shared" si="4"/>
        <v>激活一个专属武器</v>
      </c>
      <c r="J47" s="53" t="str">
        <f t="shared" si="5"/>
        <v>专属武器激活-qua</v>
      </c>
      <c r="K47" s="53">
        <v>1</v>
      </c>
      <c r="L47" s="53">
        <f t="shared" si="6"/>
        <v>1</v>
      </c>
      <c r="M47" s="53">
        <f t="shared" si="7"/>
        <v>0</v>
      </c>
    </row>
    <row r="48" spans="3:13" s="53" customFormat="1" x14ac:dyDescent="0.2">
      <c r="C48" s="53" t="s">
        <v>1387</v>
      </c>
      <c r="F48" s="53">
        <v>21</v>
      </c>
      <c r="G48" s="53">
        <f t="shared" si="1"/>
        <v>6</v>
      </c>
      <c r="H48" s="53">
        <f t="shared" si="2"/>
        <v>1</v>
      </c>
      <c r="I48" s="53" t="str">
        <f t="shared" si="4"/>
        <v>玩家等级升到50</v>
      </c>
      <c r="J48" s="53" t="str">
        <f t="shared" si="5"/>
        <v>玩家等级-lv</v>
      </c>
      <c r="K48" s="53">
        <v>1</v>
      </c>
      <c r="L48" s="53">
        <f t="shared" si="6"/>
        <v>50</v>
      </c>
      <c r="M48" s="53">
        <f t="shared" si="7"/>
        <v>0</v>
      </c>
    </row>
    <row r="49" spans="3:13" s="53" customFormat="1" x14ac:dyDescent="0.2">
      <c r="C49" s="53" t="s">
        <v>1379</v>
      </c>
      <c r="F49" s="53">
        <v>22</v>
      </c>
      <c r="G49" s="53">
        <f t="shared" si="1"/>
        <v>6</v>
      </c>
      <c r="H49" s="53">
        <f t="shared" si="2"/>
        <v>2</v>
      </c>
      <c r="I49" s="53" t="str">
        <f t="shared" si="4"/>
        <v>击杀4阶地煞BOSS2个</v>
      </c>
      <c r="J49" s="53" t="str">
        <f t="shared" si="5"/>
        <v>世界BOSS-cha</v>
      </c>
      <c r="K49" s="53">
        <v>1</v>
      </c>
      <c r="L49" s="53">
        <f t="shared" si="6"/>
        <v>2</v>
      </c>
      <c r="M49" s="53">
        <f t="shared" si="7"/>
        <v>4</v>
      </c>
    </row>
    <row r="50" spans="3:13" s="53" customFormat="1" x14ac:dyDescent="0.2">
      <c r="C50" t="s">
        <v>1287</v>
      </c>
      <c r="F50" s="53">
        <v>23</v>
      </c>
      <c r="G50" s="53">
        <f t="shared" si="1"/>
        <v>6</v>
      </c>
      <c r="H50" s="53">
        <f t="shared" si="2"/>
        <v>3</v>
      </c>
      <c r="I50" s="53" t="str">
        <f t="shared" si="4"/>
        <v>芦花古楼总共50层</v>
      </c>
      <c r="J50" s="53" t="str">
        <f t="shared" si="5"/>
        <v>芦花古楼-sum</v>
      </c>
      <c r="K50" s="53">
        <v>1</v>
      </c>
      <c r="L50" s="53">
        <f t="shared" si="6"/>
        <v>50</v>
      </c>
      <c r="M50" s="53">
        <f t="shared" si="7"/>
        <v>0</v>
      </c>
    </row>
    <row r="51" spans="3:13" s="53" customFormat="1" x14ac:dyDescent="0.2">
      <c r="C51" t="s">
        <v>1288</v>
      </c>
      <c r="F51" s="53">
        <v>24</v>
      </c>
      <c r="G51" s="53">
        <f t="shared" si="1"/>
        <v>6</v>
      </c>
      <c r="H51" s="53">
        <f t="shared" si="2"/>
        <v>4</v>
      </c>
      <c r="I51" s="53" t="str">
        <f t="shared" si="4"/>
        <v>3个专属武器强化到5级</v>
      </c>
      <c r="J51" s="53" t="str">
        <f t="shared" si="5"/>
        <v>专属武器强化-cnt</v>
      </c>
      <c r="K51" s="53">
        <v>1</v>
      </c>
      <c r="L51" s="53">
        <f t="shared" si="6"/>
        <v>3</v>
      </c>
      <c r="M51" s="53">
        <f t="shared" si="7"/>
        <v>5</v>
      </c>
    </row>
    <row r="52" spans="3:13" s="53" customFormat="1" x14ac:dyDescent="0.2">
      <c r="C52" t="s">
        <v>1289</v>
      </c>
      <c r="F52" s="53">
        <v>25</v>
      </c>
      <c r="G52" s="53">
        <f t="shared" si="1"/>
        <v>7</v>
      </c>
      <c r="H52" s="53">
        <f t="shared" si="2"/>
        <v>1</v>
      </c>
      <c r="I52" s="53" t="str">
        <f t="shared" si="4"/>
        <v>玩家等级升到60</v>
      </c>
      <c r="J52" s="53" t="str">
        <f t="shared" si="5"/>
        <v>玩家等级-lv</v>
      </c>
      <c r="K52" s="53">
        <v>1</v>
      </c>
      <c r="L52" s="53">
        <f t="shared" si="6"/>
        <v>60</v>
      </c>
      <c r="M52" s="53">
        <f t="shared" si="7"/>
        <v>0</v>
      </c>
    </row>
    <row r="53" spans="3:13" s="53" customFormat="1" x14ac:dyDescent="0.2">
      <c r="C53" t="s">
        <v>1290</v>
      </c>
      <c r="F53" s="53">
        <v>26</v>
      </c>
      <c r="G53" s="53">
        <f t="shared" si="1"/>
        <v>7</v>
      </c>
      <c r="H53" s="53">
        <f t="shared" si="2"/>
        <v>2</v>
      </c>
      <c r="I53" s="53" t="str">
        <f t="shared" si="4"/>
        <v>击杀6阶地煞BOSS3个</v>
      </c>
      <c r="J53" s="53" t="str">
        <f t="shared" si="5"/>
        <v>世界BOSS-cha</v>
      </c>
      <c r="K53" s="53">
        <v>1</v>
      </c>
      <c r="L53" s="53">
        <f t="shared" si="6"/>
        <v>3</v>
      </c>
      <c r="M53" s="53">
        <f t="shared" si="7"/>
        <v>6</v>
      </c>
    </row>
    <row r="54" spans="3:13" s="53" customFormat="1" x14ac:dyDescent="0.2">
      <c r="C54" t="s">
        <v>1291</v>
      </c>
      <c r="F54" s="53">
        <v>27</v>
      </c>
      <c r="G54" s="53">
        <f t="shared" si="1"/>
        <v>7</v>
      </c>
      <c r="H54" s="53">
        <f t="shared" si="2"/>
        <v>3</v>
      </c>
      <c r="I54" s="53" t="str">
        <f t="shared" si="4"/>
        <v>1个专属武器强化到10级</v>
      </c>
      <c r="J54" s="53" t="str">
        <f t="shared" si="5"/>
        <v>专属武器强化-max</v>
      </c>
      <c r="K54" s="53">
        <v>1</v>
      </c>
      <c r="L54" s="53">
        <f t="shared" si="6"/>
        <v>10</v>
      </c>
      <c r="M54" s="53">
        <f t="shared" si="7"/>
        <v>1</v>
      </c>
    </row>
    <row r="55" spans="3:13" s="53" customFormat="1" x14ac:dyDescent="0.2">
      <c r="C55" s="53" t="s">
        <v>1418</v>
      </c>
      <c r="F55" s="53">
        <v>28</v>
      </c>
      <c r="G55" s="53">
        <f t="shared" si="1"/>
        <v>7</v>
      </c>
      <c r="H55" s="53">
        <f t="shared" si="2"/>
        <v>4</v>
      </c>
      <c r="I55" s="53" t="str">
        <f t="shared" si="4"/>
        <v>守护灵抽奖30次</v>
      </c>
      <c r="J55" s="53" t="str">
        <f t="shared" si="5"/>
        <v>抽卡-shl</v>
      </c>
      <c r="K55" s="53">
        <v>1</v>
      </c>
      <c r="L55" s="53">
        <f t="shared" si="6"/>
        <v>30</v>
      </c>
      <c r="M55" s="53">
        <f t="shared" si="7"/>
        <v>0</v>
      </c>
    </row>
    <row r="56" spans="3:13" x14ac:dyDescent="0.2">
      <c r="C56" t="s">
        <v>952</v>
      </c>
      <c r="E56" s="53"/>
      <c r="F56" s="53">
        <v>29</v>
      </c>
      <c r="G56" s="53">
        <f t="shared" si="1"/>
        <v>8</v>
      </c>
      <c r="H56" s="53">
        <f t="shared" si="2"/>
        <v>1</v>
      </c>
      <c r="I56" s="53" t="str">
        <f t="shared" si="4"/>
        <v>玩家等级升到70</v>
      </c>
      <c r="J56" s="53" t="str">
        <f t="shared" si="5"/>
        <v>玩家等级-lv</v>
      </c>
      <c r="K56" s="53">
        <v>1</v>
      </c>
      <c r="L56" s="53">
        <f t="shared" si="6"/>
        <v>70</v>
      </c>
      <c r="M56" s="53">
        <f t="shared" si="7"/>
        <v>0</v>
      </c>
    </row>
    <row r="57" spans="3:13" x14ac:dyDescent="0.2">
      <c r="C57" t="s">
        <v>953</v>
      </c>
      <c r="E57" s="53"/>
      <c r="F57" s="53">
        <v>30</v>
      </c>
      <c r="G57" s="53">
        <f t="shared" si="1"/>
        <v>8</v>
      </c>
      <c r="H57" s="53">
        <f t="shared" si="2"/>
        <v>2</v>
      </c>
      <c r="I57" s="53" t="str">
        <f t="shared" si="4"/>
        <v>击杀7阶地煞BOSS3个</v>
      </c>
      <c r="J57" s="53" t="str">
        <f t="shared" si="5"/>
        <v>世界BOSS-cha</v>
      </c>
      <c r="K57" s="53">
        <v>1</v>
      </c>
      <c r="L57" s="53">
        <f t="shared" si="6"/>
        <v>3</v>
      </c>
      <c r="M57" s="53">
        <f t="shared" si="7"/>
        <v>7</v>
      </c>
    </row>
    <row r="58" spans="3:13" x14ac:dyDescent="0.2">
      <c r="C58" t="s">
        <v>954</v>
      </c>
      <c r="E58" s="53"/>
      <c r="F58" s="53">
        <v>31</v>
      </c>
      <c r="G58" s="53">
        <f t="shared" si="1"/>
        <v>8</v>
      </c>
      <c r="H58" s="53">
        <f t="shared" si="2"/>
        <v>3</v>
      </c>
      <c r="I58" s="53" t="str">
        <f t="shared" si="4"/>
        <v>洗练战力</v>
      </c>
      <c r="J58" s="53" t="str">
        <f t="shared" si="5"/>
        <v>卡牌洗练-max</v>
      </c>
      <c r="K58" s="53">
        <v>1</v>
      </c>
      <c r="L58" s="53">
        <f t="shared" si="6"/>
        <v>15000</v>
      </c>
      <c r="M58" s="53">
        <f t="shared" si="7"/>
        <v>0</v>
      </c>
    </row>
    <row r="59" spans="3:13" x14ac:dyDescent="0.2">
      <c r="C59" t="s">
        <v>955</v>
      </c>
      <c r="E59" s="53"/>
      <c r="F59" s="53">
        <v>32</v>
      </c>
      <c r="G59" s="53">
        <f t="shared" si="1"/>
        <v>8</v>
      </c>
      <c r="H59" s="53">
        <f t="shared" si="2"/>
        <v>4</v>
      </c>
      <c r="I59" s="53" t="str">
        <f t="shared" si="4"/>
        <v>激活3个专属武器</v>
      </c>
      <c r="J59" s="53" t="str">
        <f t="shared" si="5"/>
        <v>专属武器激活-cnt</v>
      </c>
      <c r="K59" s="53">
        <v>1</v>
      </c>
      <c r="L59" s="53">
        <f t="shared" si="6"/>
        <v>3</v>
      </c>
      <c r="M59" s="53">
        <f t="shared" si="7"/>
        <v>0</v>
      </c>
    </row>
    <row r="60" spans="3:13" s="53" customFormat="1" x14ac:dyDescent="0.2">
      <c r="C60" s="53" t="s">
        <v>1388</v>
      </c>
      <c r="F60" s="53">
        <v>33</v>
      </c>
      <c r="G60" s="53">
        <f t="shared" si="1"/>
        <v>9</v>
      </c>
      <c r="H60" s="53">
        <f t="shared" si="2"/>
        <v>1</v>
      </c>
      <c r="I60" s="53" t="str">
        <f t="shared" si="4"/>
        <v>玩家等级升到80</v>
      </c>
      <c r="J60" s="53" t="str">
        <f t="shared" si="5"/>
        <v>玩家等级-lv</v>
      </c>
      <c r="K60" s="53">
        <v>1</v>
      </c>
      <c r="L60" s="53">
        <f t="shared" si="6"/>
        <v>80</v>
      </c>
      <c r="M60" s="53">
        <f t="shared" si="7"/>
        <v>0</v>
      </c>
    </row>
    <row r="61" spans="3:13" s="53" customFormat="1" x14ac:dyDescent="0.2">
      <c r="C61" s="53" t="s">
        <v>1390</v>
      </c>
      <c r="F61" s="53">
        <v>34</v>
      </c>
      <c r="G61" s="53">
        <f t="shared" si="1"/>
        <v>9</v>
      </c>
      <c r="H61" s="53">
        <f t="shared" si="2"/>
        <v>2</v>
      </c>
      <c r="I61" s="53" t="str">
        <f t="shared" si="4"/>
        <v>击杀8阶地煞BOSS3个</v>
      </c>
      <c r="J61" s="53" t="str">
        <f t="shared" si="5"/>
        <v>世界BOSS-cha</v>
      </c>
      <c r="K61" s="53">
        <v>1</v>
      </c>
      <c r="L61" s="53">
        <f t="shared" si="6"/>
        <v>3</v>
      </c>
      <c r="M61" s="53">
        <f t="shared" si="7"/>
        <v>8</v>
      </c>
    </row>
    <row r="62" spans="3:13" s="53" customFormat="1" x14ac:dyDescent="0.2">
      <c r="C62" s="53" t="s">
        <v>1391</v>
      </c>
      <c r="F62" s="53">
        <v>35</v>
      </c>
      <c r="G62" s="53">
        <f t="shared" si="1"/>
        <v>9</v>
      </c>
      <c r="H62" s="53">
        <f t="shared" si="2"/>
        <v>3</v>
      </c>
      <c r="I62" s="53" t="str">
        <f t="shared" si="4"/>
        <v>竞技场到达1300分</v>
      </c>
      <c r="J62" s="53" t="str">
        <f t="shared" si="5"/>
        <v>历史最高分</v>
      </c>
      <c r="K62" s="53">
        <v>1</v>
      </c>
      <c r="L62" s="53">
        <f t="shared" si="6"/>
        <v>1300</v>
      </c>
      <c r="M62" s="53">
        <f t="shared" si="7"/>
        <v>0</v>
      </c>
    </row>
    <row r="63" spans="3:13" s="53" customFormat="1" x14ac:dyDescent="0.2">
      <c r="C63" s="53" t="s">
        <v>1385</v>
      </c>
      <c r="F63" s="53">
        <v>36</v>
      </c>
      <c r="G63" s="53">
        <f t="shared" si="1"/>
        <v>9</v>
      </c>
      <c r="H63" s="53">
        <f t="shared" si="2"/>
        <v>4</v>
      </c>
      <c r="I63" s="53" t="str">
        <f t="shared" si="4"/>
        <v>3个专属武器强化到10</v>
      </c>
      <c r="J63" s="53" t="str">
        <f t="shared" si="5"/>
        <v>专属武器激活-cnt</v>
      </c>
      <c r="K63" s="53">
        <v>1</v>
      </c>
      <c r="L63" s="53">
        <f t="shared" si="6"/>
        <v>3</v>
      </c>
      <c r="M63" s="53">
        <f t="shared" si="7"/>
        <v>10</v>
      </c>
    </row>
    <row r="64" spans="3:13" x14ac:dyDescent="0.2">
      <c r="C64" t="s">
        <v>1392</v>
      </c>
      <c r="E64" s="53"/>
      <c r="F64" s="53">
        <v>37</v>
      </c>
      <c r="G64" s="53">
        <f t="shared" si="1"/>
        <v>10</v>
      </c>
      <c r="H64" s="53">
        <f t="shared" si="2"/>
        <v>1</v>
      </c>
      <c r="I64" s="53" t="str">
        <f t="shared" si="4"/>
        <v>玩家等级升到85</v>
      </c>
      <c r="J64" s="53" t="str">
        <f t="shared" si="5"/>
        <v>玩家等级-lv</v>
      </c>
      <c r="K64" s="53">
        <v>1</v>
      </c>
      <c r="L64" s="53">
        <f t="shared" si="6"/>
        <v>90</v>
      </c>
      <c r="M64" s="53">
        <f t="shared" si="7"/>
        <v>0</v>
      </c>
    </row>
    <row r="65" spans="3:13" x14ac:dyDescent="0.2">
      <c r="C65" t="s">
        <v>1393</v>
      </c>
      <c r="E65" s="53"/>
      <c r="F65" s="53">
        <v>38</v>
      </c>
      <c r="G65" s="53">
        <f t="shared" si="1"/>
        <v>10</v>
      </c>
      <c r="H65" s="53">
        <f t="shared" si="2"/>
        <v>2</v>
      </c>
      <c r="I65" s="53" t="str">
        <f t="shared" si="4"/>
        <v>击杀3次地煞9的世界BOSS</v>
      </c>
      <c r="J65" s="53" t="str">
        <f t="shared" si="5"/>
        <v>世界BOSS-cha</v>
      </c>
      <c r="K65" s="53">
        <v>1</v>
      </c>
      <c r="L65" s="53">
        <f t="shared" si="6"/>
        <v>3</v>
      </c>
      <c r="M65" s="53">
        <f t="shared" si="7"/>
        <v>9</v>
      </c>
    </row>
    <row r="66" spans="3:13" s="53" customFormat="1" x14ac:dyDescent="0.2">
      <c r="C66" t="s">
        <v>1394</v>
      </c>
      <c r="F66" s="53">
        <v>39</v>
      </c>
      <c r="G66" s="53">
        <f t="shared" si="1"/>
        <v>10</v>
      </c>
      <c r="H66" s="53">
        <f t="shared" si="2"/>
        <v>3</v>
      </c>
      <c r="I66" s="53" t="str">
        <f t="shared" si="4"/>
        <v>芦花古楼总共80层</v>
      </c>
      <c r="J66" s="53" t="str">
        <f t="shared" si="5"/>
        <v>芦花古楼-sum</v>
      </c>
      <c r="K66" s="53">
        <v>1</v>
      </c>
      <c r="L66" s="53">
        <f t="shared" si="6"/>
        <v>80</v>
      </c>
      <c r="M66" s="53">
        <f t="shared" si="7"/>
        <v>0</v>
      </c>
    </row>
    <row r="67" spans="3:13" x14ac:dyDescent="0.2">
      <c r="C67" t="s">
        <v>1408</v>
      </c>
      <c r="E67" s="53"/>
      <c r="F67" s="53">
        <v>40</v>
      </c>
      <c r="G67" s="53">
        <f t="shared" si="1"/>
        <v>10</v>
      </c>
      <c r="H67" s="53">
        <f t="shared" si="2"/>
        <v>4</v>
      </c>
      <c r="I67" s="53" t="str">
        <f t="shared" si="4"/>
        <v>一个专属武器解封2次</v>
      </c>
      <c r="J67" s="53" t="str">
        <f t="shared" si="5"/>
        <v>专属武器解封-max</v>
      </c>
      <c r="K67" s="53">
        <v>1</v>
      </c>
      <c r="L67" s="53">
        <f t="shared" si="6"/>
        <v>2</v>
      </c>
      <c r="M67" s="53">
        <f t="shared" si="7"/>
        <v>0</v>
      </c>
    </row>
    <row r="68" spans="3:13" x14ac:dyDescent="0.2">
      <c r="C68" t="s">
        <v>1292</v>
      </c>
      <c r="F68" s="53">
        <v>41</v>
      </c>
      <c r="G68" s="53">
        <f t="shared" si="1"/>
        <v>11</v>
      </c>
      <c r="H68" s="53">
        <f t="shared" si="2"/>
        <v>1</v>
      </c>
      <c r="I68" s="53" t="str">
        <f t="shared" si="4"/>
        <v>玩家等级升到90</v>
      </c>
      <c r="J68" s="53" t="str">
        <f t="shared" si="5"/>
        <v>玩家等级-lv</v>
      </c>
      <c r="K68" s="53">
        <v>1</v>
      </c>
      <c r="L68" s="53">
        <f t="shared" si="6"/>
        <v>100</v>
      </c>
      <c r="M68" s="53">
        <f t="shared" si="7"/>
        <v>0</v>
      </c>
    </row>
    <row r="69" spans="3:13" x14ac:dyDescent="0.2">
      <c r="C69" t="s">
        <v>1409</v>
      </c>
      <c r="F69" s="53">
        <v>42</v>
      </c>
      <c r="G69" s="53">
        <f t="shared" si="1"/>
        <v>11</v>
      </c>
      <c r="H69" s="53">
        <f t="shared" si="2"/>
        <v>2</v>
      </c>
      <c r="I69" s="53" t="str">
        <f t="shared" si="4"/>
        <v>击杀3次天罡1的世界BOSS</v>
      </c>
      <c r="J69" s="53" t="str">
        <f t="shared" si="5"/>
        <v>世界BOSS-cha</v>
      </c>
      <c r="K69" s="53">
        <v>1</v>
      </c>
      <c r="L69" s="53">
        <f t="shared" si="6"/>
        <v>3</v>
      </c>
      <c r="M69" s="53">
        <f t="shared" si="7"/>
        <v>10</v>
      </c>
    </row>
    <row r="70" spans="3:13" x14ac:dyDescent="0.2">
      <c r="C70" t="s">
        <v>1293</v>
      </c>
      <c r="F70" s="53">
        <v>43</v>
      </c>
      <c r="G70" s="53">
        <f t="shared" si="1"/>
        <v>11</v>
      </c>
      <c r="H70" s="53">
        <f t="shared" si="2"/>
        <v>3</v>
      </c>
      <c r="I70" s="53" t="str">
        <f t="shared" si="4"/>
        <v>竞技场到达1400分</v>
      </c>
      <c r="J70" s="53" t="str">
        <f t="shared" si="5"/>
        <v>历史最高分</v>
      </c>
      <c r="K70" s="53">
        <v>1</v>
      </c>
      <c r="L70" s="53">
        <f t="shared" si="6"/>
        <v>1400</v>
      </c>
      <c r="M70" s="53">
        <f t="shared" si="7"/>
        <v>0</v>
      </c>
    </row>
    <row r="71" spans="3:13" x14ac:dyDescent="0.2">
      <c r="C71" t="s">
        <v>1294</v>
      </c>
      <c r="F71" s="53">
        <v>44</v>
      </c>
      <c r="G71" s="53">
        <f t="shared" si="1"/>
        <v>11</v>
      </c>
      <c r="H71" s="53">
        <f t="shared" si="2"/>
        <v>4</v>
      </c>
      <c r="I71" s="53" t="str">
        <f t="shared" si="4"/>
        <v>守护灵抽奖50次</v>
      </c>
      <c r="J71" s="53" t="str">
        <f t="shared" si="5"/>
        <v>抽卡-shl</v>
      </c>
      <c r="K71" s="53">
        <v>1</v>
      </c>
      <c r="L71" s="53">
        <f t="shared" si="6"/>
        <v>50</v>
      </c>
      <c r="M71" s="53">
        <f t="shared" si="7"/>
        <v>0</v>
      </c>
    </row>
    <row r="72" spans="3:13" x14ac:dyDescent="0.2">
      <c r="C72" t="s">
        <v>1295</v>
      </c>
      <c r="F72" s="53">
        <v>45</v>
      </c>
      <c r="G72" s="53">
        <f t="shared" si="1"/>
        <v>12</v>
      </c>
      <c r="H72" s="53">
        <f t="shared" si="2"/>
        <v>1</v>
      </c>
      <c r="I72" s="53" t="str">
        <f t="shared" si="4"/>
        <v>玩家等级升到95</v>
      </c>
      <c r="J72" s="53" t="str">
        <f t="shared" si="5"/>
        <v>玩家等级-lv</v>
      </c>
      <c r="K72" s="53">
        <v>1</v>
      </c>
      <c r="L72" s="53">
        <f t="shared" si="6"/>
        <v>110</v>
      </c>
      <c r="M72" s="53">
        <f t="shared" si="7"/>
        <v>0</v>
      </c>
    </row>
    <row r="73" spans="3:13" x14ac:dyDescent="0.2">
      <c r="C73" t="s">
        <v>1296</v>
      </c>
      <c r="F73" s="53">
        <v>46</v>
      </c>
      <c r="G73" s="53">
        <f t="shared" si="1"/>
        <v>12</v>
      </c>
      <c r="H73" s="53">
        <f t="shared" si="2"/>
        <v>2</v>
      </c>
      <c r="I73" s="53" t="str">
        <f t="shared" si="4"/>
        <v>击杀3次天罡2的世界BOSS</v>
      </c>
      <c r="J73" s="53" t="str">
        <f t="shared" si="5"/>
        <v>世界BOSS-cha</v>
      </c>
      <c r="K73" s="53">
        <v>1</v>
      </c>
      <c r="L73" s="53">
        <f t="shared" si="6"/>
        <v>3</v>
      </c>
      <c r="M73" s="53">
        <f t="shared" si="7"/>
        <v>11</v>
      </c>
    </row>
    <row r="74" spans="3:13" x14ac:dyDescent="0.2">
      <c r="C74" t="s">
        <v>1297</v>
      </c>
      <c r="F74" s="53">
        <v>47</v>
      </c>
      <c r="G74" s="53">
        <f t="shared" si="1"/>
        <v>12</v>
      </c>
      <c r="H74" s="53">
        <f t="shared" si="2"/>
        <v>3</v>
      </c>
      <c r="I74" s="53" t="str">
        <f t="shared" si="4"/>
        <v>芦花古楼总共100层</v>
      </c>
      <c r="J74" s="53" t="str">
        <f t="shared" si="5"/>
        <v>芦花古楼-sum</v>
      </c>
      <c r="K74" s="53">
        <v>1</v>
      </c>
      <c r="L74" s="53">
        <f t="shared" si="6"/>
        <v>100</v>
      </c>
      <c r="M74" s="53">
        <f t="shared" si="7"/>
        <v>0</v>
      </c>
    </row>
    <row r="75" spans="3:13" x14ac:dyDescent="0.2">
      <c r="C75" t="s">
        <v>1298</v>
      </c>
      <c r="F75" s="53">
        <v>48</v>
      </c>
      <c r="G75" s="53">
        <f t="shared" si="1"/>
        <v>12</v>
      </c>
      <c r="H75" s="53">
        <f t="shared" si="2"/>
        <v>4</v>
      </c>
      <c r="I75" s="53" t="str">
        <f t="shared" si="4"/>
        <v>花费钻石3000</v>
      </c>
      <c r="J75" s="53" t="str">
        <f t="shared" si="5"/>
        <v>花费道具-id</v>
      </c>
      <c r="K75" s="53">
        <v>1</v>
      </c>
      <c r="L75" s="53">
        <f t="shared" si="6"/>
        <v>3000</v>
      </c>
      <c r="M75" s="53">
        <f t="shared" si="7"/>
        <v>1401010</v>
      </c>
    </row>
    <row r="76" spans="3:13" x14ac:dyDescent="0.2">
      <c r="C76" t="s">
        <v>1299</v>
      </c>
      <c r="F76" s="53">
        <v>49</v>
      </c>
      <c r="G76" s="53">
        <f t="shared" si="1"/>
        <v>13</v>
      </c>
      <c r="H76" s="53">
        <f t="shared" si="2"/>
        <v>1</v>
      </c>
      <c r="I76" s="53" t="str">
        <f t="shared" si="4"/>
        <v>玩家等级升到100</v>
      </c>
      <c r="J76" s="53" t="str">
        <f t="shared" si="5"/>
        <v>玩家等级-lv</v>
      </c>
      <c r="K76" s="53">
        <v>1</v>
      </c>
      <c r="L76" s="53">
        <f t="shared" si="6"/>
        <v>120</v>
      </c>
      <c r="M76" s="53">
        <f t="shared" si="7"/>
        <v>0</v>
      </c>
    </row>
    <row r="77" spans="3:13" x14ac:dyDescent="0.2">
      <c r="C77" t="s">
        <v>1300</v>
      </c>
      <c r="F77" s="53">
        <v>50</v>
      </c>
      <c r="G77" s="53">
        <f t="shared" si="1"/>
        <v>13</v>
      </c>
      <c r="H77" s="53">
        <f t="shared" si="2"/>
        <v>2</v>
      </c>
      <c r="I77" s="53" t="str">
        <f t="shared" si="4"/>
        <v>击杀3次天罡3的世界BOSS</v>
      </c>
      <c r="J77" s="53" t="str">
        <f t="shared" si="5"/>
        <v>世界BOSS-cha</v>
      </c>
      <c r="K77" s="53">
        <v>1</v>
      </c>
      <c r="L77" s="53">
        <f t="shared" si="6"/>
        <v>3</v>
      </c>
      <c r="M77" s="53">
        <f t="shared" si="7"/>
        <v>12</v>
      </c>
    </row>
    <row r="78" spans="3:13" x14ac:dyDescent="0.2">
      <c r="C78" t="s">
        <v>1301</v>
      </c>
      <c r="F78" s="53">
        <v>51</v>
      </c>
      <c r="G78" s="53">
        <f t="shared" si="1"/>
        <v>13</v>
      </c>
      <c r="H78" s="53">
        <f t="shared" si="2"/>
        <v>3</v>
      </c>
      <c r="I78" s="53" t="str">
        <f t="shared" si="4"/>
        <v>芦花古楼总共120层</v>
      </c>
      <c r="J78" s="53" t="str">
        <f t="shared" si="5"/>
        <v>芦花古楼-sum</v>
      </c>
      <c r="K78" s="53">
        <v>1</v>
      </c>
      <c r="L78" s="53">
        <f t="shared" si="6"/>
        <v>120</v>
      </c>
      <c r="M78" s="53">
        <f t="shared" si="7"/>
        <v>0</v>
      </c>
    </row>
    <row r="79" spans="3:13" x14ac:dyDescent="0.2">
      <c r="C79" t="s">
        <v>1302</v>
      </c>
      <c r="F79" s="53">
        <v>52</v>
      </c>
      <c r="G79" s="53">
        <f t="shared" si="1"/>
        <v>13</v>
      </c>
      <c r="H79" s="53">
        <f t="shared" si="2"/>
        <v>4</v>
      </c>
      <c r="I79" s="53" t="str">
        <f t="shared" si="4"/>
        <v>守护灵抽奖100次</v>
      </c>
      <c r="J79" s="53" t="str">
        <f t="shared" si="5"/>
        <v>抽卡-shl</v>
      </c>
      <c r="K79" s="53">
        <v>1</v>
      </c>
      <c r="L79" s="53">
        <f t="shared" si="6"/>
        <v>100</v>
      </c>
      <c r="M79" s="53">
        <f t="shared" si="7"/>
        <v>0</v>
      </c>
    </row>
    <row r="80" spans="3:13" x14ac:dyDescent="0.2">
      <c r="C80" t="s">
        <v>1303</v>
      </c>
      <c r="F80" s="53">
        <v>53</v>
      </c>
      <c r="G80" s="53">
        <f t="shared" si="1"/>
        <v>14</v>
      </c>
      <c r="H80" s="53">
        <f t="shared" si="2"/>
        <v>1</v>
      </c>
      <c r="I80" s="53" t="str">
        <f t="shared" si="4"/>
        <v>玩家等级升到105</v>
      </c>
      <c r="J80" s="53" t="str">
        <f t="shared" si="5"/>
        <v>玩家等级-lv</v>
      </c>
      <c r="K80" s="53">
        <v>1</v>
      </c>
      <c r="L80" s="53">
        <f t="shared" si="6"/>
        <v>130</v>
      </c>
      <c r="M80" s="53">
        <f t="shared" si="7"/>
        <v>0</v>
      </c>
    </row>
    <row r="81" spans="3:13" x14ac:dyDescent="0.2">
      <c r="C81" t="s">
        <v>991</v>
      </c>
      <c r="F81" s="53">
        <v>54</v>
      </c>
      <c r="G81" s="53">
        <f t="shared" si="1"/>
        <v>14</v>
      </c>
      <c r="H81" s="53">
        <f t="shared" si="2"/>
        <v>2</v>
      </c>
      <c r="I81" s="53" t="str">
        <f t="shared" si="4"/>
        <v>击杀1次天罡4的世界BOSS</v>
      </c>
      <c r="J81" s="53" t="str">
        <f t="shared" si="5"/>
        <v>世界BOSS-cha</v>
      </c>
      <c r="K81" s="53">
        <v>1</v>
      </c>
      <c r="L81" s="53">
        <f t="shared" si="6"/>
        <v>1</v>
      </c>
      <c r="M81" s="53">
        <f t="shared" si="7"/>
        <v>13</v>
      </c>
    </row>
    <row r="82" spans="3:13" x14ac:dyDescent="0.2">
      <c r="C82" t="s">
        <v>992</v>
      </c>
      <c r="F82" s="53">
        <v>55</v>
      </c>
      <c r="G82" s="53">
        <f t="shared" si="1"/>
        <v>14</v>
      </c>
      <c r="H82" s="53">
        <f t="shared" si="2"/>
        <v>3</v>
      </c>
      <c r="I82" s="53" t="str">
        <f t="shared" si="4"/>
        <v>芦花古楼总共140层</v>
      </c>
      <c r="J82" s="53" t="str">
        <f t="shared" si="5"/>
        <v>芦花古楼-sum</v>
      </c>
      <c r="K82" s="53">
        <v>1</v>
      </c>
      <c r="L82" s="53">
        <f t="shared" si="6"/>
        <v>140</v>
      </c>
      <c r="M82" s="53">
        <f t="shared" si="7"/>
        <v>0</v>
      </c>
    </row>
    <row r="83" spans="3:13" x14ac:dyDescent="0.2">
      <c r="C83" t="s">
        <v>993</v>
      </c>
      <c r="F83" s="53">
        <v>56</v>
      </c>
      <c r="G83" s="53">
        <f t="shared" si="1"/>
        <v>14</v>
      </c>
      <c r="H83" s="53">
        <f t="shared" si="2"/>
        <v>4</v>
      </c>
      <c r="I83" s="53" t="str">
        <f t="shared" si="4"/>
        <v>竞技场到达1500分</v>
      </c>
      <c r="J83" s="53" t="str">
        <f t="shared" si="5"/>
        <v>历史最高积分</v>
      </c>
      <c r="K83" s="53">
        <v>1</v>
      </c>
      <c r="L83" s="53">
        <f t="shared" si="6"/>
        <v>5000</v>
      </c>
      <c r="M83" s="53">
        <f t="shared" si="7"/>
        <v>0</v>
      </c>
    </row>
    <row r="84" spans="3:13" x14ac:dyDescent="0.2">
      <c r="C84" t="s">
        <v>994</v>
      </c>
      <c r="F84" s="53">
        <v>57</v>
      </c>
      <c r="G84" s="53">
        <f t="shared" si="1"/>
        <v>15</v>
      </c>
      <c r="H84" s="53">
        <f t="shared" si="2"/>
        <v>1</v>
      </c>
      <c r="I84" s="53" t="str">
        <f t="shared" si="4"/>
        <v>玩家等级升到110</v>
      </c>
      <c r="J84" s="53" t="str">
        <f t="shared" si="5"/>
        <v>玩家等级-lv</v>
      </c>
      <c r="K84" s="53">
        <v>1</v>
      </c>
      <c r="L84" s="53">
        <f t="shared" si="6"/>
        <v>140</v>
      </c>
      <c r="M84" s="53">
        <f t="shared" si="7"/>
        <v>0</v>
      </c>
    </row>
    <row r="85" spans="3:13" x14ac:dyDescent="0.2">
      <c r="C85" t="s">
        <v>995</v>
      </c>
      <c r="F85" s="53">
        <v>58</v>
      </c>
      <c r="G85" s="53">
        <f t="shared" si="1"/>
        <v>15</v>
      </c>
      <c r="H85" s="53">
        <f t="shared" si="2"/>
        <v>2</v>
      </c>
      <c r="I85" s="53" t="str">
        <f t="shared" si="4"/>
        <v>击杀3次天罡4的世界BOSS</v>
      </c>
      <c r="J85" s="53" t="str">
        <f t="shared" si="5"/>
        <v>世界BOSS-cha</v>
      </c>
      <c r="K85" s="53">
        <v>1</v>
      </c>
      <c r="L85" s="53">
        <f t="shared" si="6"/>
        <v>3</v>
      </c>
      <c r="M85" s="53">
        <f t="shared" si="7"/>
        <v>13</v>
      </c>
    </row>
    <row r="86" spans="3:13" x14ac:dyDescent="0.2">
      <c r="C86" t="s">
        <v>1304</v>
      </c>
      <c r="F86" s="53">
        <v>59</v>
      </c>
      <c r="G86" s="53">
        <f t="shared" si="1"/>
        <v>15</v>
      </c>
      <c r="H86" s="53">
        <f t="shared" si="2"/>
        <v>3</v>
      </c>
      <c r="I86" s="53" t="str">
        <f t="shared" si="4"/>
        <v>芦花古楼总共160层</v>
      </c>
      <c r="J86" s="53" t="str">
        <f t="shared" si="5"/>
        <v>芦花古楼-sum</v>
      </c>
      <c r="K86" s="53">
        <v>1</v>
      </c>
      <c r="L86" s="53">
        <f t="shared" si="6"/>
        <v>160</v>
      </c>
      <c r="M86" s="53">
        <f t="shared" si="7"/>
        <v>0</v>
      </c>
    </row>
    <row r="87" spans="3:13" x14ac:dyDescent="0.2">
      <c r="C87" t="s">
        <v>1305</v>
      </c>
      <c r="F87" s="53">
        <v>60</v>
      </c>
      <c r="G87" s="53">
        <f t="shared" si="1"/>
        <v>15</v>
      </c>
      <c r="H87" s="53">
        <f t="shared" si="2"/>
        <v>4</v>
      </c>
      <c r="I87" s="53" t="str">
        <f t="shared" si="4"/>
        <v>6个守护灵突破达到14</v>
      </c>
      <c r="J87" s="53" t="str">
        <f t="shared" si="5"/>
        <v>卡牌突破-cnt</v>
      </c>
      <c r="K87" s="53">
        <v>1</v>
      </c>
      <c r="L87" s="53">
        <f t="shared" si="6"/>
        <v>6</v>
      </c>
      <c r="M87" s="53">
        <f t="shared" si="7"/>
        <v>14</v>
      </c>
    </row>
    <row r="88" spans="3:13" x14ac:dyDescent="0.2">
      <c r="C88" t="s">
        <v>1306</v>
      </c>
      <c r="F88" s="53">
        <v>61</v>
      </c>
      <c r="G88" s="53">
        <f t="shared" si="1"/>
        <v>16</v>
      </c>
      <c r="H88" s="53">
        <f t="shared" si="2"/>
        <v>1</v>
      </c>
      <c r="I88" s="53" t="str">
        <f t="shared" si="4"/>
        <v>玩家等级升到115</v>
      </c>
      <c r="J88" s="53" t="str">
        <f t="shared" si="5"/>
        <v>玩家等级-lv</v>
      </c>
      <c r="K88" s="53">
        <v>1</v>
      </c>
      <c r="L88" s="53">
        <f t="shared" si="6"/>
        <v>150</v>
      </c>
      <c r="M88" s="53">
        <f t="shared" si="7"/>
        <v>0</v>
      </c>
    </row>
    <row r="89" spans="3:13" x14ac:dyDescent="0.2">
      <c r="C89" t="s">
        <v>1307</v>
      </c>
      <c r="F89" s="53">
        <v>62</v>
      </c>
      <c r="G89" s="53">
        <f t="shared" si="1"/>
        <v>16</v>
      </c>
      <c r="H89" s="53">
        <f t="shared" si="2"/>
        <v>2</v>
      </c>
      <c r="I89" s="53" t="str">
        <f t="shared" si="4"/>
        <v>击杀1次天罡5的世界BOSS</v>
      </c>
      <c r="J89" s="53" t="str">
        <f t="shared" si="5"/>
        <v>世界BOSS-cha</v>
      </c>
      <c r="K89" s="53">
        <v>1</v>
      </c>
      <c r="L89" s="53">
        <f t="shared" si="6"/>
        <v>1</v>
      </c>
      <c r="M89" s="53">
        <f t="shared" si="7"/>
        <v>14</v>
      </c>
    </row>
    <row r="90" spans="3:13" x14ac:dyDescent="0.2">
      <c r="C90" t="s">
        <v>1308</v>
      </c>
      <c r="F90" s="53">
        <v>63</v>
      </c>
      <c r="G90" s="53">
        <f t="shared" si="1"/>
        <v>16</v>
      </c>
      <c r="H90" s="53">
        <f t="shared" si="2"/>
        <v>3</v>
      </c>
      <c r="I90" s="53" t="str">
        <f t="shared" si="4"/>
        <v>芦花古楼总共180层</v>
      </c>
      <c r="J90" s="53" t="str">
        <f t="shared" si="5"/>
        <v>芦花古楼-sum</v>
      </c>
      <c r="K90" s="53">
        <v>1</v>
      </c>
      <c r="L90" s="53">
        <f t="shared" si="6"/>
        <v>180</v>
      </c>
      <c r="M90" s="53">
        <f t="shared" si="7"/>
        <v>0</v>
      </c>
    </row>
    <row r="91" spans="3:13" x14ac:dyDescent="0.2">
      <c r="C91" t="s">
        <v>1309</v>
      </c>
      <c r="F91" s="53">
        <v>64</v>
      </c>
      <c r="G91" s="53">
        <f t="shared" si="1"/>
        <v>16</v>
      </c>
      <c r="H91" s="53">
        <f t="shared" si="2"/>
        <v>4</v>
      </c>
      <c r="I91" s="53" t="str">
        <f t="shared" si="4"/>
        <v>6个守护灵突破达到15</v>
      </c>
      <c r="J91" s="53" t="str">
        <f t="shared" si="5"/>
        <v>卡牌突破-cnt</v>
      </c>
      <c r="K91" s="53">
        <v>1</v>
      </c>
      <c r="L91" s="53">
        <f t="shared" si="6"/>
        <v>6</v>
      </c>
      <c r="M91" s="53">
        <f t="shared" si="7"/>
        <v>15</v>
      </c>
    </row>
    <row r="92" spans="3:13" x14ac:dyDescent="0.2">
      <c r="C92" t="s">
        <v>1310</v>
      </c>
      <c r="F92" s="53">
        <v>65</v>
      </c>
      <c r="G92" s="53">
        <f t="shared" si="1"/>
        <v>17</v>
      </c>
      <c r="H92" s="53">
        <f t="shared" si="2"/>
        <v>1</v>
      </c>
      <c r="I92" s="53" t="str">
        <f t="shared" si="4"/>
        <v>玩家等级升到120</v>
      </c>
      <c r="J92" s="53" t="str">
        <f t="shared" si="5"/>
        <v>玩家等级-lv</v>
      </c>
      <c r="K92" s="53">
        <v>1</v>
      </c>
      <c r="L92" s="53">
        <f t="shared" si="6"/>
        <v>160</v>
      </c>
      <c r="M92" s="53">
        <f t="shared" si="7"/>
        <v>0</v>
      </c>
    </row>
    <row r="93" spans="3:13" x14ac:dyDescent="0.2">
      <c r="C93" t="s">
        <v>1311</v>
      </c>
      <c r="F93" s="53">
        <v>66</v>
      </c>
      <c r="G93" s="53">
        <f t="shared" ref="G93:G111" si="8">INT((F93-1)/4+1)</f>
        <v>17</v>
      </c>
      <c r="H93" s="53">
        <f t="shared" ref="H93:H111" si="9">MOD((F93-1),4)+1</f>
        <v>2</v>
      </c>
      <c r="I93" s="53" t="str">
        <f t="shared" si="4"/>
        <v>击杀3次天罡5的世界BOSS</v>
      </c>
      <c r="J93" s="53" t="str">
        <f t="shared" si="5"/>
        <v>世界BOSS-cha</v>
      </c>
      <c r="K93" s="53">
        <v>1</v>
      </c>
      <c r="L93" s="53">
        <f t="shared" si="6"/>
        <v>3</v>
      </c>
      <c r="M93" s="53">
        <f t="shared" si="7"/>
        <v>14</v>
      </c>
    </row>
    <row r="94" spans="3:13" x14ac:dyDescent="0.2">
      <c r="C94" t="s">
        <v>1312</v>
      </c>
      <c r="F94" s="53">
        <v>67</v>
      </c>
      <c r="G94" s="53">
        <f t="shared" si="8"/>
        <v>17</v>
      </c>
      <c r="H94" s="53">
        <f t="shared" si="9"/>
        <v>3</v>
      </c>
      <c r="I94" s="53" t="str">
        <f t="shared" si="4"/>
        <v>芦花古楼总共200层</v>
      </c>
      <c r="J94" s="53" t="str">
        <f t="shared" si="5"/>
        <v>芦花古楼-sum</v>
      </c>
      <c r="K94" s="53">
        <v>1</v>
      </c>
      <c r="L94" s="53">
        <f t="shared" si="6"/>
        <v>200</v>
      </c>
      <c r="M94" s="53">
        <f t="shared" si="7"/>
        <v>0</v>
      </c>
    </row>
    <row r="95" spans="3:13" x14ac:dyDescent="0.2">
      <c r="C95" t="s">
        <v>1313</v>
      </c>
      <c r="F95" s="53">
        <v>68</v>
      </c>
      <c r="G95" s="53">
        <f t="shared" si="8"/>
        <v>17</v>
      </c>
      <c r="H95" s="53">
        <f t="shared" si="9"/>
        <v>4</v>
      </c>
      <c r="I95" s="53" t="str">
        <f t="shared" si="4"/>
        <v>6个守护灵突破达到16</v>
      </c>
      <c r="J95" s="53" t="str">
        <f t="shared" si="5"/>
        <v>卡牌突破-cnt</v>
      </c>
      <c r="K95" s="53">
        <v>1</v>
      </c>
      <c r="L95" s="53">
        <f t="shared" si="6"/>
        <v>6</v>
      </c>
      <c r="M95" s="53">
        <f t="shared" si="7"/>
        <v>16</v>
      </c>
    </row>
    <row r="96" spans="3:13" x14ac:dyDescent="0.2">
      <c r="C96" t="s">
        <v>996</v>
      </c>
      <c r="F96" s="53">
        <v>69</v>
      </c>
      <c r="G96" s="53">
        <f t="shared" si="8"/>
        <v>18</v>
      </c>
      <c r="H96" s="53">
        <f t="shared" si="9"/>
        <v>1</v>
      </c>
      <c r="I96" s="53" t="str">
        <f t="shared" si="4"/>
        <v>玩家等级升到125</v>
      </c>
      <c r="J96" s="53" t="str">
        <f t="shared" si="5"/>
        <v>玩家等级-lv</v>
      </c>
      <c r="K96" s="53">
        <v>1</v>
      </c>
      <c r="L96" s="53">
        <f t="shared" si="6"/>
        <v>170</v>
      </c>
      <c r="M96" s="53">
        <f t="shared" si="7"/>
        <v>0</v>
      </c>
    </row>
    <row r="97" spans="3:13" x14ac:dyDescent="0.2">
      <c r="C97" t="s">
        <v>1314</v>
      </c>
      <c r="F97" s="53">
        <v>70</v>
      </c>
      <c r="G97" s="53">
        <f t="shared" si="8"/>
        <v>18</v>
      </c>
      <c r="H97" s="53">
        <f t="shared" si="9"/>
        <v>2</v>
      </c>
      <c r="I97" s="53" t="str">
        <f t="shared" ref="I97:I111" si="10">INDEX($I$5:$X$25,$G97,($H97-1)*4+1)</f>
        <v>击杀3次天罡6的世界BOSS</v>
      </c>
      <c r="J97" s="53" t="str">
        <f t="shared" ref="J97:J111" si="11">INDEX($I$5:$X$25,$G97,($H97-1)*4+2)</f>
        <v>世界BOSS-cha</v>
      </c>
      <c r="K97" s="53">
        <v>1</v>
      </c>
      <c r="L97" s="53">
        <f t="shared" ref="L97:L111" si="12">INDEX($I$5:$X$25,$G97,($H97-1)*4+3)</f>
        <v>3</v>
      </c>
      <c r="M97" s="53">
        <f t="shared" ref="M97:M111" si="13">INDEX($I$5:$X$25,$G97,($H97-1)*4+4)</f>
        <v>15</v>
      </c>
    </row>
    <row r="98" spans="3:13" x14ac:dyDescent="0.2">
      <c r="C98" t="s">
        <v>1315</v>
      </c>
      <c r="F98" s="53">
        <v>71</v>
      </c>
      <c r="G98" s="53">
        <f t="shared" si="8"/>
        <v>18</v>
      </c>
      <c r="H98" s="53">
        <f t="shared" si="9"/>
        <v>3</v>
      </c>
      <c r="I98" s="53" t="str">
        <f t="shared" si="10"/>
        <v>芦花古楼总共225层</v>
      </c>
      <c r="J98" s="53" t="str">
        <f t="shared" si="11"/>
        <v>芦花古楼-sum</v>
      </c>
      <c r="K98" s="53">
        <v>1</v>
      </c>
      <c r="L98" s="53">
        <f t="shared" si="12"/>
        <v>225</v>
      </c>
      <c r="M98" s="53">
        <f t="shared" si="13"/>
        <v>0</v>
      </c>
    </row>
    <row r="99" spans="3:13" x14ac:dyDescent="0.2">
      <c r="C99" t="s">
        <v>1316</v>
      </c>
      <c r="F99" s="53">
        <v>72</v>
      </c>
      <c r="G99" s="53">
        <f t="shared" si="8"/>
        <v>18</v>
      </c>
      <c r="H99" s="53">
        <f t="shared" si="9"/>
        <v>4</v>
      </c>
      <c r="I99" s="53" t="str">
        <f t="shared" si="10"/>
        <v>6个守护灵突破达到17</v>
      </c>
      <c r="J99" s="53" t="str">
        <f t="shared" si="11"/>
        <v>卡牌突破-cnt</v>
      </c>
      <c r="K99" s="53">
        <v>1</v>
      </c>
      <c r="L99" s="53">
        <f t="shared" si="12"/>
        <v>6</v>
      </c>
      <c r="M99" s="53">
        <f t="shared" si="13"/>
        <v>17</v>
      </c>
    </row>
    <row r="100" spans="3:13" x14ac:dyDescent="0.2">
      <c r="C100" t="s">
        <v>1317</v>
      </c>
      <c r="F100" s="53">
        <v>73</v>
      </c>
      <c r="G100" s="53">
        <f t="shared" si="8"/>
        <v>19</v>
      </c>
      <c r="H100" s="53">
        <f t="shared" si="9"/>
        <v>1</v>
      </c>
      <c r="I100" s="53" t="str">
        <f t="shared" si="10"/>
        <v>玩家等级升到130</v>
      </c>
      <c r="J100" s="53" t="str">
        <f t="shared" si="11"/>
        <v>玩家等级-lv</v>
      </c>
      <c r="K100" s="53">
        <v>1</v>
      </c>
      <c r="L100" s="53">
        <f t="shared" si="12"/>
        <v>180</v>
      </c>
      <c r="M100" s="53">
        <f t="shared" si="13"/>
        <v>0</v>
      </c>
    </row>
    <row r="101" spans="3:13" x14ac:dyDescent="0.2">
      <c r="C101" t="s">
        <v>1318</v>
      </c>
      <c r="F101" s="53">
        <v>74</v>
      </c>
      <c r="G101" s="53">
        <f t="shared" si="8"/>
        <v>19</v>
      </c>
      <c r="H101" s="53">
        <f t="shared" si="9"/>
        <v>2</v>
      </c>
      <c r="I101" s="53" t="str">
        <f t="shared" si="10"/>
        <v>击杀2次星耀1的世界BOSS</v>
      </c>
      <c r="J101" s="53" t="str">
        <f t="shared" si="11"/>
        <v>世界BOSS-cha</v>
      </c>
      <c r="K101" s="53">
        <v>1</v>
      </c>
      <c r="L101" s="53">
        <f t="shared" si="12"/>
        <v>2</v>
      </c>
      <c r="M101" s="53">
        <f t="shared" si="13"/>
        <v>16</v>
      </c>
    </row>
    <row r="102" spans="3:13" x14ac:dyDescent="0.2">
      <c r="C102" t="s">
        <v>1319</v>
      </c>
      <c r="F102" s="53">
        <v>75</v>
      </c>
      <c r="G102" s="53">
        <f t="shared" si="8"/>
        <v>19</v>
      </c>
      <c r="H102" s="53">
        <f t="shared" si="9"/>
        <v>3</v>
      </c>
      <c r="I102" s="53" t="str">
        <f t="shared" si="10"/>
        <v>芦花古楼总共250层</v>
      </c>
      <c r="J102" s="53" t="str">
        <f t="shared" si="11"/>
        <v>芦花古楼-sum</v>
      </c>
      <c r="K102" s="53">
        <v>1</v>
      </c>
      <c r="L102" s="53">
        <f t="shared" si="12"/>
        <v>250</v>
      </c>
      <c r="M102" s="53">
        <f t="shared" si="13"/>
        <v>0</v>
      </c>
    </row>
    <row r="103" spans="3:13" x14ac:dyDescent="0.2">
      <c r="C103" t="s">
        <v>1320</v>
      </c>
      <c r="F103" s="53">
        <v>76</v>
      </c>
      <c r="G103" s="53">
        <f t="shared" si="8"/>
        <v>19</v>
      </c>
      <c r="H103" s="53">
        <f t="shared" si="9"/>
        <v>4</v>
      </c>
      <c r="I103" s="53" t="str">
        <f t="shared" si="10"/>
        <v>6个守护灵突破达到18</v>
      </c>
      <c r="J103" s="53" t="str">
        <f t="shared" si="11"/>
        <v>卡牌突破-cnt</v>
      </c>
      <c r="K103" s="53">
        <v>1</v>
      </c>
      <c r="L103" s="53">
        <f t="shared" si="12"/>
        <v>6</v>
      </c>
      <c r="M103" s="53">
        <f t="shared" si="13"/>
        <v>18</v>
      </c>
    </row>
    <row r="104" spans="3:13" x14ac:dyDescent="0.2">
      <c r="C104" t="s">
        <v>1321</v>
      </c>
      <c r="F104" s="53">
        <v>77</v>
      </c>
      <c r="G104" s="53">
        <f t="shared" si="8"/>
        <v>20</v>
      </c>
      <c r="H104" s="53">
        <f t="shared" si="9"/>
        <v>1</v>
      </c>
      <c r="I104" s="53" t="str">
        <f t="shared" si="10"/>
        <v>玩家等级升到135</v>
      </c>
      <c r="J104" s="53" t="str">
        <f t="shared" si="11"/>
        <v>玩家等级-lv</v>
      </c>
      <c r="K104" s="53">
        <v>1</v>
      </c>
      <c r="L104" s="53">
        <f t="shared" si="12"/>
        <v>190</v>
      </c>
      <c r="M104" s="53">
        <f t="shared" si="13"/>
        <v>0</v>
      </c>
    </row>
    <row r="105" spans="3:13" x14ac:dyDescent="0.2">
      <c r="C105" t="s">
        <v>1322</v>
      </c>
      <c r="F105" s="53">
        <v>78</v>
      </c>
      <c r="G105" s="53">
        <f t="shared" si="8"/>
        <v>20</v>
      </c>
      <c r="H105" s="53">
        <f t="shared" si="9"/>
        <v>2</v>
      </c>
      <c r="I105" s="53" t="str">
        <f t="shared" si="10"/>
        <v>击杀5次星耀1的世界BOSS</v>
      </c>
      <c r="J105" s="53" t="str">
        <f t="shared" si="11"/>
        <v>世界BOSS-cha</v>
      </c>
      <c r="K105" s="53">
        <v>1</v>
      </c>
      <c r="L105" s="53">
        <f t="shared" si="12"/>
        <v>5</v>
      </c>
      <c r="M105" s="53">
        <f t="shared" si="13"/>
        <v>16</v>
      </c>
    </row>
    <row r="106" spans="3:13" x14ac:dyDescent="0.2">
      <c r="C106" t="s">
        <v>1323</v>
      </c>
      <c r="F106" s="53">
        <v>79</v>
      </c>
      <c r="G106" s="53">
        <f t="shared" si="8"/>
        <v>20</v>
      </c>
      <c r="H106" s="53">
        <f t="shared" si="9"/>
        <v>3</v>
      </c>
      <c r="I106" s="53" t="str">
        <f t="shared" si="10"/>
        <v>芦花古楼总共275层</v>
      </c>
      <c r="J106" s="53" t="str">
        <f t="shared" si="11"/>
        <v>芦花古楼-sum</v>
      </c>
      <c r="K106" s="53">
        <v>1</v>
      </c>
      <c r="L106" s="53">
        <f t="shared" si="12"/>
        <v>275</v>
      </c>
      <c r="M106" s="53">
        <f t="shared" si="13"/>
        <v>0</v>
      </c>
    </row>
    <row r="107" spans="3:13" x14ac:dyDescent="0.2">
      <c r="C107" t="s">
        <v>1324</v>
      </c>
      <c r="F107" s="53">
        <v>80</v>
      </c>
      <c r="G107" s="53">
        <f t="shared" si="8"/>
        <v>20</v>
      </c>
      <c r="H107" s="53">
        <f t="shared" si="9"/>
        <v>4</v>
      </c>
      <c r="I107" s="53" t="str">
        <f t="shared" si="10"/>
        <v>6个守护灵突破达到19</v>
      </c>
      <c r="J107" s="53" t="str">
        <f t="shared" si="11"/>
        <v>卡牌突破-cnt</v>
      </c>
      <c r="K107" s="53">
        <v>1</v>
      </c>
      <c r="L107" s="53">
        <f t="shared" si="12"/>
        <v>6</v>
      </c>
      <c r="M107" s="53">
        <f t="shared" si="13"/>
        <v>19</v>
      </c>
    </row>
    <row r="108" spans="3:13" x14ac:dyDescent="0.2">
      <c r="C108" t="s">
        <v>1325</v>
      </c>
      <c r="F108" s="53">
        <v>81</v>
      </c>
      <c r="G108" s="53">
        <f t="shared" si="8"/>
        <v>21</v>
      </c>
      <c r="H108" s="53">
        <f t="shared" si="9"/>
        <v>1</v>
      </c>
      <c r="I108" s="53" t="str">
        <f t="shared" si="10"/>
        <v>玩家等级升到140</v>
      </c>
      <c r="J108" s="53" t="str">
        <f t="shared" si="11"/>
        <v>玩家等级-lv</v>
      </c>
      <c r="K108" s="53">
        <v>1</v>
      </c>
      <c r="L108" s="53">
        <f t="shared" si="12"/>
        <v>200</v>
      </c>
      <c r="M108" s="53">
        <f t="shared" si="13"/>
        <v>0</v>
      </c>
    </row>
    <row r="109" spans="3:13" x14ac:dyDescent="0.2">
      <c r="C109" t="s">
        <v>1326</v>
      </c>
      <c r="F109" s="53">
        <v>82</v>
      </c>
      <c r="G109" s="53">
        <f t="shared" si="8"/>
        <v>21</v>
      </c>
      <c r="H109" s="53">
        <f t="shared" si="9"/>
        <v>2</v>
      </c>
      <c r="I109" s="53" t="str">
        <f t="shared" si="10"/>
        <v>击杀10次星耀1的世界BOSS</v>
      </c>
      <c r="J109" s="53" t="str">
        <f t="shared" si="11"/>
        <v>世界BOSS-cha</v>
      </c>
      <c r="K109" s="53">
        <v>1</v>
      </c>
      <c r="L109" s="53">
        <f t="shared" si="12"/>
        <v>10</v>
      </c>
      <c r="M109" s="53">
        <f t="shared" si="13"/>
        <v>16</v>
      </c>
    </row>
    <row r="110" spans="3:13" x14ac:dyDescent="0.2">
      <c r="C110" t="s">
        <v>1327</v>
      </c>
      <c r="F110" s="53">
        <v>83</v>
      </c>
      <c r="G110" s="53">
        <f t="shared" si="8"/>
        <v>21</v>
      </c>
      <c r="H110" s="53">
        <f t="shared" si="9"/>
        <v>3</v>
      </c>
      <c r="I110" s="53" t="str">
        <f t="shared" si="10"/>
        <v>芦花古楼总共300层</v>
      </c>
      <c r="J110" s="53" t="str">
        <f t="shared" si="11"/>
        <v>芦花古楼-sum</v>
      </c>
      <c r="K110" s="53">
        <v>1</v>
      </c>
      <c r="L110" s="53">
        <f t="shared" si="12"/>
        <v>300</v>
      </c>
      <c r="M110" s="53">
        <f t="shared" si="13"/>
        <v>0</v>
      </c>
    </row>
    <row r="111" spans="3:13" x14ac:dyDescent="0.2">
      <c r="C111" t="s">
        <v>1328</v>
      </c>
      <c r="F111" s="53">
        <v>84</v>
      </c>
      <c r="G111" s="53">
        <f t="shared" si="8"/>
        <v>21</v>
      </c>
      <c r="H111" s="53">
        <f t="shared" si="9"/>
        <v>4</v>
      </c>
      <c r="I111" s="53" t="str">
        <f t="shared" si="10"/>
        <v>6个守护灵突破达到20</v>
      </c>
      <c r="J111" s="53" t="str">
        <f t="shared" si="11"/>
        <v>卡牌突破-cnt</v>
      </c>
      <c r="K111" s="53">
        <v>1</v>
      </c>
      <c r="L111" s="53">
        <f t="shared" si="12"/>
        <v>6</v>
      </c>
      <c r="M111" s="53">
        <f t="shared" si="13"/>
        <v>20</v>
      </c>
    </row>
    <row r="112" spans="3:13" x14ac:dyDescent="0.2">
      <c r="C112" t="s">
        <v>1329</v>
      </c>
      <c r="F112" s="53"/>
      <c r="G112" s="53"/>
    </row>
    <row r="113" spans="3:7" x14ac:dyDescent="0.2">
      <c r="C113" t="s">
        <v>1330</v>
      </c>
      <c r="F113" s="53"/>
      <c r="G113" s="53"/>
    </row>
    <row r="114" spans="3:7" x14ac:dyDescent="0.2">
      <c r="C114" t="s">
        <v>1331</v>
      </c>
      <c r="F114" s="53"/>
      <c r="G114" s="53"/>
    </row>
    <row r="115" spans="3:7" x14ac:dyDescent="0.2">
      <c r="C115" t="s">
        <v>1332</v>
      </c>
      <c r="F115" s="53"/>
      <c r="G115" s="53"/>
    </row>
    <row r="116" spans="3:7" x14ac:dyDescent="0.2">
      <c r="C116" t="s">
        <v>1333</v>
      </c>
      <c r="F116" s="53"/>
      <c r="G116" s="53"/>
    </row>
    <row r="117" spans="3:7" x14ac:dyDescent="0.2">
      <c r="C117" t="s">
        <v>1334</v>
      </c>
      <c r="F117" s="53"/>
      <c r="G117" s="53"/>
    </row>
    <row r="118" spans="3:7" x14ac:dyDescent="0.2">
      <c r="C118" t="s">
        <v>1335</v>
      </c>
      <c r="F118" s="53"/>
      <c r="G118" s="53"/>
    </row>
    <row r="119" spans="3:7" x14ac:dyDescent="0.2">
      <c r="C119" t="s">
        <v>1336</v>
      </c>
      <c r="F119" s="53"/>
      <c r="G119" s="53"/>
    </row>
    <row r="120" spans="3:7" x14ac:dyDescent="0.2">
      <c r="C120" t="s">
        <v>1337</v>
      </c>
      <c r="F120" s="53"/>
      <c r="G120" s="53"/>
    </row>
    <row r="121" spans="3:7" x14ac:dyDescent="0.2">
      <c r="C121" t="s">
        <v>1212</v>
      </c>
      <c r="F121" s="53"/>
      <c r="G121" s="53"/>
    </row>
    <row r="122" spans="3:7" x14ac:dyDescent="0.2">
      <c r="C122" t="s">
        <v>1213</v>
      </c>
      <c r="F122" s="53"/>
      <c r="G122" s="53"/>
    </row>
    <row r="123" spans="3:7" x14ac:dyDescent="0.2">
      <c r="C123" t="s">
        <v>1214</v>
      </c>
      <c r="F123" s="53"/>
      <c r="G123" s="53"/>
    </row>
    <row r="124" spans="3:7" x14ac:dyDescent="0.2">
      <c r="C124" t="s">
        <v>1338</v>
      </c>
      <c r="F124" s="53"/>
      <c r="G124" s="53"/>
    </row>
    <row r="125" spans="3:7" x14ac:dyDescent="0.2">
      <c r="C125" t="s">
        <v>1339</v>
      </c>
      <c r="F125" s="53"/>
      <c r="G125" s="53"/>
    </row>
    <row r="126" spans="3:7" x14ac:dyDescent="0.2">
      <c r="C126" t="s">
        <v>1340</v>
      </c>
      <c r="F126" s="53"/>
      <c r="G126" s="53"/>
    </row>
    <row r="127" spans="3:7" x14ac:dyDescent="0.2">
      <c r="C127" t="s">
        <v>1215</v>
      </c>
      <c r="F127" s="53"/>
      <c r="G127" s="53"/>
    </row>
    <row r="128" spans="3:7" x14ac:dyDescent="0.2">
      <c r="C128" t="s">
        <v>1216</v>
      </c>
      <c r="F128" s="53"/>
      <c r="G128" s="53"/>
    </row>
    <row r="129" spans="3:7" x14ac:dyDescent="0.2">
      <c r="C129" t="s">
        <v>1217</v>
      </c>
      <c r="F129" s="53"/>
      <c r="G129" s="53"/>
    </row>
    <row r="130" spans="3:7" x14ac:dyDescent="0.2">
      <c r="C130" t="s">
        <v>1218</v>
      </c>
      <c r="F130" s="53"/>
      <c r="G130" s="53"/>
    </row>
    <row r="131" spans="3:7" x14ac:dyDescent="0.2">
      <c r="C131" t="s">
        <v>1341</v>
      </c>
      <c r="F131" s="53"/>
      <c r="G131" s="53"/>
    </row>
    <row r="132" spans="3:7" x14ac:dyDescent="0.2">
      <c r="C132" t="s">
        <v>1342</v>
      </c>
      <c r="F132" s="53"/>
      <c r="G132" s="53"/>
    </row>
    <row r="133" spans="3:7" x14ac:dyDescent="0.2">
      <c r="C133" t="s">
        <v>1343</v>
      </c>
      <c r="F133" s="53"/>
      <c r="G133" s="53"/>
    </row>
    <row r="134" spans="3:7" x14ac:dyDescent="0.2">
      <c r="C134" t="s">
        <v>983</v>
      </c>
      <c r="F134" s="53"/>
      <c r="G134" s="53"/>
    </row>
    <row r="135" spans="3:7" x14ac:dyDescent="0.2">
      <c r="C135" t="s">
        <v>984</v>
      </c>
      <c r="F135" s="53"/>
      <c r="G135" s="53"/>
    </row>
    <row r="136" spans="3:7" x14ac:dyDescent="0.2">
      <c r="C136" t="s">
        <v>1344</v>
      </c>
      <c r="F136" s="53"/>
      <c r="G136" s="53"/>
    </row>
    <row r="137" spans="3:7" x14ac:dyDescent="0.2">
      <c r="C137" t="s">
        <v>1345</v>
      </c>
      <c r="F137" s="53"/>
      <c r="G137" s="53"/>
    </row>
    <row r="138" spans="3:7" x14ac:dyDescent="0.2">
      <c r="C138" t="s">
        <v>1346</v>
      </c>
      <c r="F138" s="53"/>
      <c r="G138" s="53"/>
    </row>
    <row r="139" spans="3:7" x14ac:dyDescent="0.2">
      <c r="C139" t="s">
        <v>1347</v>
      </c>
      <c r="F139" s="53"/>
      <c r="G139" s="53"/>
    </row>
    <row r="140" spans="3:7" x14ac:dyDescent="0.2">
      <c r="C140" t="s">
        <v>1348</v>
      </c>
      <c r="F140" s="53"/>
      <c r="G140" s="53"/>
    </row>
    <row r="141" spans="3:7" x14ac:dyDescent="0.2">
      <c r="C141" t="s">
        <v>1349</v>
      </c>
      <c r="F141" s="53"/>
      <c r="G141" s="53"/>
    </row>
    <row r="142" spans="3:7" x14ac:dyDescent="0.2">
      <c r="C142" t="s">
        <v>1350</v>
      </c>
      <c r="F142" s="53"/>
      <c r="G142" s="53"/>
    </row>
    <row r="143" spans="3:7" x14ac:dyDescent="0.2">
      <c r="F143" s="53"/>
      <c r="G143" s="53"/>
    </row>
    <row r="144" spans="3:7" x14ac:dyDescent="0.2">
      <c r="F144" s="53"/>
      <c r="G144" s="53"/>
    </row>
    <row r="145" spans="6:7" x14ac:dyDescent="0.2">
      <c r="F145" s="53"/>
      <c r="G145" s="53"/>
    </row>
    <row r="146" spans="6:7" x14ac:dyDescent="0.2">
      <c r="F146" s="53"/>
      <c r="G146" s="53"/>
    </row>
    <row r="147" spans="6:7" x14ac:dyDescent="0.2">
      <c r="F147" s="53"/>
      <c r="G147" s="53"/>
    </row>
    <row r="148" spans="6:7" x14ac:dyDescent="0.2">
      <c r="F148" s="53"/>
      <c r="G148" s="53"/>
    </row>
    <row r="149" spans="6:7" x14ac:dyDescent="0.2">
      <c r="F149" s="53"/>
      <c r="G149" s="53"/>
    </row>
    <row r="150" spans="6:7" x14ac:dyDescent="0.2">
      <c r="F150" s="53"/>
      <c r="G150" s="53"/>
    </row>
    <row r="151" spans="6:7" x14ac:dyDescent="0.2">
      <c r="F151" s="53"/>
      <c r="G151" s="53"/>
    </row>
    <row r="152" spans="6:7" x14ac:dyDescent="0.2">
      <c r="F152" s="53"/>
      <c r="G152" s="53"/>
    </row>
    <row r="153" spans="6:7" x14ac:dyDescent="0.2">
      <c r="G153" s="53"/>
    </row>
  </sheetData>
  <mergeCells count="2">
    <mergeCell ref="A3:C3"/>
    <mergeCell ref="F3:U3"/>
  </mergeCells>
  <phoneticPr fontId="3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3"/>
  <sheetViews>
    <sheetView workbookViewId="0">
      <selection activeCell="M14" sqref="M14"/>
    </sheetView>
  </sheetViews>
  <sheetFormatPr defaultRowHeight="14.25" x14ac:dyDescent="0.2"/>
  <cols>
    <col min="1" max="1" width="9.125" bestFit="1" customWidth="1"/>
    <col min="2" max="2" width="10.125" bestFit="1" customWidth="1"/>
    <col min="3" max="3" width="9.625" customWidth="1"/>
    <col min="13" max="13" width="10.5" customWidth="1"/>
    <col min="15" max="15" width="11.375" customWidth="1"/>
  </cols>
  <sheetData>
    <row r="2" spans="1:16" ht="20.25" x14ac:dyDescent="0.2">
      <c r="A2" s="85" t="s">
        <v>347</v>
      </c>
      <c r="B2" s="85"/>
      <c r="C2" s="85"/>
      <c r="D2" s="85"/>
      <c r="E2" s="85"/>
      <c r="G2" s="85" t="s">
        <v>349</v>
      </c>
      <c r="H2" s="85"/>
      <c r="I2" s="85"/>
      <c r="J2" s="85"/>
      <c r="K2" s="85"/>
    </row>
    <row r="3" spans="1:16" ht="21" customHeight="1" x14ac:dyDescent="0.2">
      <c r="A3" s="13" t="s">
        <v>344</v>
      </c>
      <c r="B3" s="13" t="s">
        <v>345</v>
      </c>
      <c r="C3" s="13" t="s">
        <v>354</v>
      </c>
      <c r="D3" s="13" t="s">
        <v>346</v>
      </c>
      <c r="E3" s="13" t="s">
        <v>348</v>
      </c>
      <c r="G3" s="13" t="s">
        <v>316</v>
      </c>
      <c r="H3" s="13" t="s">
        <v>317</v>
      </c>
      <c r="I3" s="13" t="s">
        <v>318</v>
      </c>
      <c r="J3" s="13" t="s">
        <v>319</v>
      </c>
      <c r="K3" s="13" t="s">
        <v>317</v>
      </c>
      <c r="M3" s="87" t="s">
        <v>350</v>
      </c>
      <c r="N3" s="21">
        <v>400</v>
      </c>
      <c r="O3" s="88" t="s">
        <v>351</v>
      </c>
      <c r="P3" s="21">
        <v>80</v>
      </c>
    </row>
    <row r="4" spans="1:16" ht="16.5" x14ac:dyDescent="0.2">
      <c r="A4" s="21">
        <v>10</v>
      </c>
      <c r="B4" s="21">
        <v>0.3</v>
      </c>
      <c r="C4" s="21">
        <v>0.3</v>
      </c>
      <c r="D4" s="21">
        <v>1</v>
      </c>
      <c r="E4" s="21">
        <v>1</v>
      </c>
      <c r="G4" s="21">
        <v>1</v>
      </c>
      <c r="H4" s="21">
        <v>1</v>
      </c>
      <c r="I4" s="21">
        <v>1</v>
      </c>
      <c r="J4" s="21">
        <v>1</v>
      </c>
      <c r="K4" s="18">
        <f>SUM(J$4:J4)</f>
        <v>1</v>
      </c>
      <c r="M4" s="87"/>
      <c r="O4" s="89"/>
    </row>
    <row r="5" spans="1:16" ht="16.5" x14ac:dyDescent="0.2">
      <c r="A5" s="21">
        <v>20</v>
      </c>
      <c r="B5" s="21">
        <v>1.1000000000000001</v>
      </c>
      <c r="C5" s="21">
        <v>0.8</v>
      </c>
      <c r="D5" s="21">
        <v>2</v>
      </c>
      <c r="E5" s="21">
        <v>1</v>
      </c>
      <c r="G5" s="21">
        <v>2</v>
      </c>
      <c r="H5" s="21">
        <v>1</v>
      </c>
      <c r="I5" s="21">
        <v>2</v>
      </c>
      <c r="J5" s="21">
        <v>1</v>
      </c>
      <c r="K5" s="18">
        <f>SUM(J$4:J5)</f>
        <v>2</v>
      </c>
    </row>
    <row r="6" spans="1:16" ht="16.5" x14ac:dyDescent="0.2">
      <c r="A6" s="21">
        <v>30</v>
      </c>
      <c r="B6" s="21">
        <v>3</v>
      </c>
      <c r="C6" s="21">
        <v>2</v>
      </c>
      <c r="D6" s="21">
        <v>3</v>
      </c>
      <c r="E6" s="21">
        <v>2</v>
      </c>
      <c r="G6" s="21">
        <v>3</v>
      </c>
      <c r="H6" s="21">
        <v>1</v>
      </c>
      <c r="I6" s="21">
        <v>3</v>
      </c>
      <c r="J6" s="21">
        <v>1</v>
      </c>
      <c r="K6" s="18">
        <f>SUM(J$4:J6)</f>
        <v>3</v>
      </c>
      <c r="M6" s="86" t="s">
        <v>352</v>
      </c>
      <c r="N6" s="21">
        <v>1200</v>
      </c>
      <c r="O6" s="86" t="s">
        <v>353</v>
      </c>
      <c r="P6" s="21">
        <v>2000</v>
      </c>
    </row>
    <row r="7" spans="1:16" ht="16.5" x14ac:dyDescent="0.2">
      <c r="A7" s="21">
        <v>40</v>
      </c>
      <c r="B7" s="21">
        <v>6</v>
      </c>
      <c r="C7" s="21">
        <v>3</v>
      </c>
      <c r="D7" s="21">
        <v>4</v>
      </c>
      <c r="E7" s="21">
        <v>3</v>
      </c>
      <c r="G7" s="21">
        <v>4</v>
      </c>
      <c r="H7" s="21">
        <v>1</v>
      </c>
      <c r="I7" s="21">
        <v>4</v>
      </c>
      <c r="J7" s="21">
        <v>1</v>
      </c>
      <c r="K7" s="18">
        <f>SUM(J$4:J7)</f>
        <v>4</v>
      </c>
      <c r="M7" s="86"/>
      <c r="O7" s="86"/>
    </row>
    <row r="8" spans="1:16" ht="16.5" x14ac:dyDescent="0.2">
      <c r="A8" s="21">
        <v>50</v>
      </c>
      <c r="B8" s="21">
        <v>10</v>
      </c>
      <c r="C8" s="21">
        <v>4</v>
      </c>
      <c r="D8" s="21">
        <v>5</v>
      </c>
      <c r="E8" s="21">
        <v>4</v>
      </c>
      <c r="G8" s="21">
        <v>5</v>
      </c>
      <c r="H8" s="21">
        <v>2</v>
      </c>
      <c r="I8" s="21">
        <v>5</v>
      </c>
      <c r="J8" s="21">
        <v>2</v>
      </c>
      <c r="K8" s="18">
        <f>SUM(J$4:J8)</f>
        <v>6</v>
      </c>
    </row>
    <row r="9" spans="1:16" ht="16.5" x14ac:dyDescent="0.2">
      <c r="A9" s="21">
        <v>60</v>
      </c>
      <c r="B9" s="21">
        <v>15</v>
      </c>
      <c r="C9" s="21">
        <v>5</v>
      </c>
      <c r="D9" s="21">
        <v>6</v>
      </c>
      <c r="E9" s="21">
        <v>4</v>
      </c>
      <c r="G9" s="21">
        <v>6</v>
      </c>
      <c r="H9" s="21">
        <v>2</v>
      </c>
      <c r="I9" s="21">
        <v>6</v>
      </c>
      <c r="J9" s="21">
        <v>2</v>
      </c>
      <c r="K9" s="18">
        <f>SUM(J$4:J9)</f>
        <v>8</v>
      </c>
    </row>
    <row r="10" spans="1:16" ht="16.5" x14ac:dyDescent="0.2">
      <c r="A10" s="21">
        <v>70</v>
      </c>
      <c r="B10" s="21">
        <v>21</v>
      </c>
      <c r="C10" s="21">
        <v>6.5</v>
      </c>
      <c r="D10" s="21">
        <v>7</v>
      </c>
      <c r="E10" s="21">
        <v>5</v>
      </c>
      <c r="G10" s="21">
        <v>7</v>
      </c>
      <c r="H10" s="21">
        <v>2</v>
      </c>
      <c r="I10" s="21">
        <v>7</v>
      </c>
      <c r="J10" s="21">
        <v>2</v>
      </c>
      <c r="K10" s="18">
        <f>SUM(J$4:J10)</f>
        <v>10</v>
      </c>
    </row>
    <row r="11" spans="1:16" ht="16.5" x14ac:dyDescent="0.2">
      <c r="A11" s="21">
        <v>80</v>
      </c>
      <c r="B11" s="21">
        <v>30</v>
      </c>
      <c r="C11" s="21">
        <v>8.5</v>
      </c>
      <c r="D11" s="21">
        <v>8</v>
      </c>
      <c r="E11" s="21">
        <v>5</v>
      </c>
      <c r="G11" s="21">
        <v>8</v>
      </c>
      <c r="H11" s="21">
        <v>3</v>
      </c>
      <c r="I11" s="21">
        <v>8</v>
      </c>
      <c r="J11" s="21">
        <v>2</v>
      </c>
      <c r="K11" s="18">
        <f>SUM(J$4:J11)</f>
        <v>12</v>
      </c>
    </row>
    <row r="12" spans="1:16" ht="16.5" x14ac:dyDescent="0.2">
      <c r="A12" s="21">
        <v>90</v>
      </c>
      <c r="B12" s="21">
        <v>45</v>
      </c>
      <c r="C12" s="21">
        <v>15</v>
      </c>
      <c r="D12" s="21">
        <v>9</v>
      </c>
      <c r="E12" s="21">
        <v>5</v>
      </c>
      <c r="G12" s="21">
        <v>9</v>
      </c>
      <c r="H12" s="21">
        <v>3</v>
      </c>
      <c r="I12" s="21">
        <v>9</v>
      </c>
      <c r="J12" s="21">
        <v>2</v>
      </c>
      <c r="K12" s="18">
        <f>SUM(J$4:J12)</f>
        <v>14</v>
      </c>
    </row>
    <row r="13" spans="1:16" ht="16.5" x14ac:dyDescent="0.2">
      <c r="A13" s="21">
        <v>100</v>
      </c>
      <c r="B13" s="21">
        <v>75</v>
      </c>
      <c r="C13" s="21">
        <v>30</v>
      </c>
      <c r="D13" s="21">
        <v>10</v>
      </c>
      <c r="E13" s="21">
        <v>5</v>
      </c>
      <c r="G13" s="21">
        <v>10</v>
      </c>
      <c r="H13" s="21">
        <v>4</v>
      </c>
      <c r="I13" s="21">
        <v>10</v>
      </c>
      <c r="J13" s="21">
        <v>2</v>
      </c>
      <c r="K13" s="18">
        <f>SUM(J$4:J13)</f>
        <v>16</v>
      </c>
    </row>
    <row r="14" spans="1:16" ht="16.5" x14ac:dyDescent="0.2">
      <c r="G14" s="21">
        <v>11</v>
      </c>
      <c r="H14" s="21">
        <v>4</v>
      </c>
      <c r="I14" s="21">
        <v>11</v>
      </c>
      <c r="J14" s="21">
        <v>2</v>
      </c>
      <c r="K14" s="18">
        <f>SUM(J$4:J14)</f>
        <v>18</v>
      </c>
    </row>
    <row r="15" spans="1:16" ht="16.5" x14ac:dyDescent="0.2">
      <c r="G15" s="21">
        <v>12</v>
      </c>
      <c r="H15" s="21">
        <v>5</v>
      </c>
      <c r="I15" s="21">
        <v>12</v>
      </c>
      <c r="J15" s="21">
        <v>2</v>
      </c>
      <c r="K15" s="18">
        <f>SUM(J$4:J15)</f>
        <v>20</v>
      </c>
    </row>
    <row r="16" spans="1:16" ht="16.5" x14ac:dyDescent="0.2">
      <c r="G16" s="21">
        <v>13</v>
      </c>
      <c r="H16" s="21">
        <v>5</v>
      </c>
      <c r="I16" s="21">
        <v>13</v>
      </c>
      <c r="J16" s="21">
        <v>2</v>
      </c>
      <c r="K16" s="18">
        <f>SUM(J$4:J16)</f>
        <v>22</v>
      </c>
    </row>
    <row r="17" spans="7:11" ht="16.5" x14ac:dyDescent="0.2">
      <c r="G17" s="21">
        <v>14</v>
      </c>
      <c r="H17" s="21">
        <v>6</v>
      </c>
      <c r="I17" s="21">
        <v>14</v>
      </c>
      <c r="J17" s="21">
        <v>2</v>
      </c>
      <c r="K17" s="18">
        <f>SUM(J$4:J17)</f>
        <v>24</v>
      </c>
    </row>
    <row r="18" spans="7:11" ht="16.5" x14ac:dyDescent="0.2">
      <c r="G18" s="21">
        <v>15</v>
      </c>
      <c r="H18" s="21">
        <v>6</v>
      </c>
      <c r="I18" s="21">
        <v>15</v>
      </c>
      <c r="J18" s="21">
        <v>2</v>
      </c>
      <c r="K18" s="18">
        <f>SUM(J$4:J18)</f>
        <v>26</v>
      </c>
    </row>
    <row r="19" spans="7:11" ht="16.5" x14ac:dyDescent="0.2">
      <c r="G19" s="21">
        <v>16</v>
      </c>
      <c r="H19" s="21">
        <v>7</v>
      </c>
      <c r="I19" s="21">
        <v>16</v>
      </c>
      <c r="J19" s="21">
        <v>2</v>
      </c>
      <c r="K19" s="18">
        <f>SUM(J$4:J19)</f>
        <v>28</v>
      </c>
    </row>
    <row r="20" spans="7:11" ht="16.5" x14ac:dyDescent="0.2">
      <c r="G20" s="21">
        <v>17</v>
      </c>
      <c r="H20" s="21">
        <v>7</v>
      </c>
      <c r="I20" s="21">
        <v>17</v>
      </c>
      <c r="J20" s="21">
        <v>2</v>
      </c>
      <c r="K20" s="18">
        <f>SUM(J$4:J20)</f>
        <v>30</v>
      </c>
    </row>
    <row r="21" spans="7:11" ht="16.5" x14ac:dyDescent="0.2">
      <c r="G21" s="21">
        <v>18</v>
      </c>
      <c r="H21" s="21">
        <v>8</v>
      </c>
      <c r="I21" s="21">
        <v>18</v>
      </c>
      <c r="J21" s="21">
        <v>2</v>
      </c>
      <c r="K21" s="18">
        <f>SUM(J$4:J21)</f>
        <v>32</v>
      </c>
    </row>
    <row r="22" spans="7:11" ht="16.5" x14ac:dyDescent="0.2">
      <c r="G22" s="21">
        <v>19</v>
      </c>
      <c r="H22" s="21">
        <v>9</v>
      </c>
      <c r="I22" s="21">
        <v>19</v>
      </c>
      <c r="J22" s="21">
        <v>2</v>
      </c>
      <c r="K22" s="18">
        <f>SUM(J$4:J22)</f>
        <v>34</v>
      </c>
    </row>
    <row r="23" spans="7:11" ht="16.5" x14ac:dyDescent="0.2">
      <c r="G23" s="21">
        <v>20</v>
      </c>
      <c r="H23" s="21">
        <v>10</v>
      </c>
      <c r="I23" s="21">
        <v>20</v>
      </c>
      <c r="J23" s="21">
        <v>2</v>
      </c>
      <c r="K23" s="18">
        <f>SUM(J$4:J23)</f>
        <v>36</v>
      </c>
    </row>
    <row r="24" spans="7:11" ht="16.5" x14ac:dyDescent="0.2">
      <c r="G24" s="21">
        <v>21</v>
      </c>
      <c r="H24" s="21">
        <v>12</v>
      </c>
      <c r="I24" s="21">
        <v>21</v>
      </c>
      <c r="J24" s="21">
        <v>2</v>
      </c>
      <c r="K24" s="18">
        <f>SUM(J$4:J24)</f>
        <v>38</v>
      </c>
    </row>
    <row r="25" spans="7:11" ht="16.5" x14ac:dyDescent="0.2">
      <c r="G25" s="21">
        <v>22</v>
      </c>
      <c r="H25" s="21">
        <v>14</v>
      </c>
      <c r="I25" s="21">
        <v>22</v>
      </c>
      <c r="J25" s="21">
        <v>2</v>
      </c>
      <c r="K25" s="18">
        <f>SUM(J$4:J25)</f>
        <v>40</v>
      </c>
    </row>
    <row r="26" spans="7:11" ht="16.5" x14ac:dyDescent="0.2">
      <c r="G26" s="21">
        <v>23</v>
      </c>
      <c r="H26" s="21">
        <v>16</v>
      </c>
      <c r="I26" s="21">
        <v>23</v>
      </c>
      <c r="J26" s="21">
        <v>5</v>
      </c>
      <c r="K26" s="18">
        <f>SUM(J$4:J26)</f>
        <v>45</v>
      </c>
    </row>
    <row r="27" spans="7:11" ht="16.5" x14ac:dyDescent="0.2">
      <c r="G27" s="21">
        <v>24</v>
      </c>
      <c r="H27" s="21">
        <v>18</v>
      </c>
      <c r="I27" s="21">
        <v>24</v>
      </c>
      <c r="J27" s="21">
        <v>5</v>
      </c>
      <c r="K27" s="18">
        <f>SUM(J$4:J27)</f>
        <v>50</v>
      </c>
    </row>
    <row r="28" spans="7:11" ht="16.5" x14ac:dyDescent="0.2">
      <c r="G28" s="21">
        <v>25</v>
      </c>
      <c r="H28" s="21">
        <v>20</v>
      </c>
      <c r="I28" s="21">
        <v>25</v>
      </c>
      <c r="J28" s="21">
        <v>5</v>
      </c>
      <c r="K28" s="18">
        <f>SUM(J$4:J28)</f>
        <v>55</v>
      </c>
    </row>
    <row r="29" spans="7:11" ht="16.5" x14ac:dyDescent="0.2">
      <c r="G29" s="21">
        <v>26</v>
      </c>
      <c r="H29" s="21">
        <v>22</v>
      </c>
      <c r="I29" s="21">
        <v>26</v>
      </c>
      <c r="J29" s="21">
        <v>5</v>
      </c>
      <c r="K29" s="18">
        <f>SUM(J$4:J29)</f>
        <v>60</v>
      </c>
    </row>
    <row r="30" spans="7:11" ht="16.5" x14ac:dyDescent="0.2">
      <c r="G30" s="21">
        <v>27</v>
      </c>
      <c r="H30" s="21">
        <v>24</v>
      </c>
      <c r="I30" s="21">
        <v>27</v>
      </c>
      <c r="J30" s="21">
        <v>5</v>
      </c>
      <c r="K30" s="18">
        <f>SUM(J$4:J30)</f>
        <v>65</v>
      </c>
    </row>
    <row r="31" spans="7:11" ht="16.5" x14ac:dyDescent="0.2">
      <c r="G31" s="21">
        <v>28</v>
      </c>
      <c r="H31" s="21">
        <v>26</v>
      </c>
      <c r="I31" s="21">
        <v>28</v>
      </c>
      <c r="J31" s="21">
        <v>5</v>
      </c>
      <c r="K31" s="18">
        <f>SUM(J$4:J31)</f>
        <v>70</v>
      </c>
    </row>
    <row r="32" spans="7:11" ht="16.5" x14ac:dyDescent="0.2">
      <c r="G32" s="21">
        <v>29</v>
      </c>
      <c r="H32" s="21">
        <v>28</v>
      </c>
      <c r="I32" s="21">
        <v>29</v>
      </c>
      <c r="J32" s="21">
        <v>5</v>
      </c>
      <c r="K32" s="18">
        <f>SUM(J$4:J32)</f>
        <v>75</v>
      </c>
    </row>
    <row r="33" spans="7:11" ht="16.5" x14ac:dyDescent="0.2">
      <c r="G33" s="21">
        <v>30</v>
      </c>
      <c r="H33" s="21">
        <v>30</v>
      </c>
      <c r="I33" s="21">
        <v>30</v>
      </c>
      <c r="J33" s="21">
        <v>5</v>
      </c>
      <c r="K33" s="18">
        <f>SUM(J$4:J33)</f>
        <v>80</v>
      </c>
    </row>
  </sheetData>
  <mergeCells count="6">
    <mergeCell ref="M6:M7"/>
    <mergeCell ref="O6:O7"/>
    <mergeCell ref="A2:E2"/>
    <mergeCell ref="M3:M4"/>
    <mergeCell ref="O3:O4"/>
    <mergeCell ref="G2:K2"/>
  </mergeCells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1"/>
  <sheetViews>
    <sheetView workbookViewId="0">
      <selection activeCell="G9" sqref="G9"/>
    </sheetView>
  </sheetViews>
  <sheetFormatPr defaultRowHeight="14.25" x14ac:dyDescent="0.2"/>
  <cols>
    <col min="2" max="2" width="12.75" customWidth="1"/>
    <col min="3" max="3" width="11.75" customWidth="1"/>
    <col min="4" max="4" width="61.75" customWidth="1"/>
    <col min="5" max="5" width="29" customWidth="1"/>
    <col min="6" max="6" width="33.375" customWidth="1"/>
    <col min="7" max="7" width="40.625" customWidth="1"/>
    <col min="8" max="8" width="40" customWidth="1"/>
    <col min="9" max="9" width="31" customWidth="1"/>
  </cols>
  <sheetData>
    <row r="1" spans="1:9" ht="17.25" x14ac:dyDescent="0.2">
      <c r="A1" s="13" t="s">
        <v>355</v>
      </c>
      <c r="B1" s="13" t="s">
        <v>356</v>
      </c>
      <c r="C1" s="13" t="s">
        <v>357</v>
      </c>
      <c r="D1" s="13" t="s">
        <v>358</v>
      </c>
      <c r="E1" s="13" t="s">
        <v>359</v>
      </c>
      <c r="F1" s="13" t="s">
        <v>360</v>
      </c>
      <c r="G1" s="13" t="s">
        <v>361</v>
      </c>
      <c r="H1" s="13" t="s">
        <v>362</v>
      </c>
      <c r="I1" s="13" t="s">
        <v>363</v>
      </c>
    </row>
    <row r="2" spans="1:9" ht="16.5" x14ac:dyDescent="0.2">
      <c r="A2" s="21">
        <v>-2</v>
      </c>
      <c r="B2" s="23" t="s">
        <v>364</v>
      </c>
      <c r="C2" s="23">
        <v>1</v>
      </c>
      <c r="D2" s="21" t="s">
        <v>365</v>
      </c>
      <c r="E2" s="21"/>
      <c r="F2" s="21"/>
      <c r="G2" s="21" t="s">
        <v>366</v>
      </c>
      <c r="H2" s="21"/>
      <c r="I2" s="21"/>
    </row>
    <row r="3" spans="1:9" ht="33.75" customHeight="1" x14ac:dyDescent="0.2">
      <c r="A3" s="21">
        <v>-1</v>
      </c>
      <c r="B3" s="23"/>
      <c r="C3" s="23">
        <v>1</v>
      </c>
      <c r="D3" s="21" t="s">
        <v>367</v>
      </c>
      <c r="E3" s="21"/>
      <c r="F3" s="21"/>
      <c r="G3" s="21" t="s">
        <v>368</v>
      </c>
      <c r="H3" s="21"/>
      <c r="I3" s="21"/>
    </row>
    <row r="4" spans="1:9" ht="16.5" x14ac:dyDescent="0.2">
      <c r="A4" s="21">
        <v>1</v>
      </c>
      <c r="B4" s="23" t="s">
        <v>549</v>
      </c>
      <c r="C4" s="23">
        <v>1</v>
      </c>
      <c r="D4" s="21" t="s">
        <v>369</v>
      </c>
      <c r="E4" s="21"/>
      <c r="F4" s="21" t="s">
        <v>370</v>
      </c>
      <c r="G4" s="21" t="s">
        <v>371</v>
      </c>
      <c r="H4" s="21" t="s">
        <v>372</v>
      </c>
      <c r="I4" s="21"/>
    </row>
    <row r="5" spans="1:9" ht="21" customHeight="1" x14ac:dyDescent="0.2">
      <c r="A5" s="21">
        <v>2</v>
      </c>
      <c r="B5" s="23" t="s">
        <v>373</v>
      </c>
      <c r="C5" s="23">
        <v>1</v>
      </c>
      <c r="D5" s="21" t="s">
        <v>369</v>
      </c>
      <c r="E5" s="21"/>
      <c r="F5" s="21" t="s">
        <v>374</v>
      </c>
      <c r="G5" s="21" t="s">
        <v>375</v>
      </c>
      <c r="H5" s="21" t="s">
        <v>376</v>
      </c>
      <c r="I5" s="21" t="s">
        <v>377</v>
      </c>
    </row>
    <row r="6" spans="1:9" ht="18" customHeight="1" x14ac:dyDescent="0.2">
      <c r="A6" s="21">
        <v>3</v>
      </c>
      <c r="B6" s="23"/>
      <c r="C6" s="21">
        <v>1</v>
      </c>
      <c r="D6" s="91" t="s">
        <v>378</v>
      </c>
      <c r="E6" s="91"/>
      <c r="F6" s="91"/>
      <c r="G6" s="91"/>
      <c r="H6" s="91"/>
      <c r="I6" s="91"/>
    </row>
    <row r="7" spans="1:9" ht="18" customHeight="1" x14ac:dyDescent="0.2">
      <c r="A7" s="21">
        <v>4</v>
      </c>
      <c r="B7" s="23" t="s">
        <v>379</v>
      </c>
      <c r="C7" s="21">
        <v>1</v>
      </c>
      <c r="D7" s="21" t="s">
        <v>380</v>
      </c>
      <c r="E7" s="21"/>
      <c r="F7" s="21" t="s">
        <v>381</v>
      </c>
      <c r="G7" s="21"/>
      <c r="H7" s="21"/>
      <c r="I7" s="21" t="s">
        <v>382</v>
      </c>
    </row>
    <row r="8" spans="1:9" ht="21" customHeight="1" x14ac:dyDescent="0.2">
      <c r="A8" s="21">
        <v>5</v>
      </c>
      <c r="B8" s="23" t="s">
        <v>383</v>
      </c>
      <c r="C8" s="23">
        <v>1</v>
      </c>
      <c r="D8" s="91" t="s">
        <v>384</v>
      </c>
      <c r="E8" s="91"/>
      <c r="F8" s="91"/>
      <c r="G8" s="91"/>
      <c r="H8" s="91"/>
      <c r="I8" s="91"/>
    </row>
    <row r="9" spans="1:9" ht="18.75" customHeight="1" x14ac:dyDescent="0.2">
      <c r="A9" s="21">
        <v>6</v>
      </c>
      <c r="B9" s="23" t="s">
        <v>385</v>
      </c>
      <c r="C9" s="23">
        <v>1</v>
      </c>
      <c r="D9" s="21" t="s">
        <v>380</v>
      </c>
      <c r="E9" s="21"/>
      <c r="F9" s="21" t="s">
        <v>386</v>
      </c>
      <c r="G9" s="21"/>
      <c r="H9" s="21" t="s">
        <v>387</v>
      </c>
      <c r="I9" s="21" t="s">
        <v>382</v>
      </c>
    </row>
    <row r="10" spans="1:9" ht="16.5" x14ac:dyDescent="0.2">
      <c r="A10" s="21">
        <v>7</v>
      </c>
      <c r="B10" s="23" t="s">
        <v>388</v>
      </c>
      <c r="C10" s="23">
        <v>1</v>
      </c>
      <c r="D10" s="21" t="s">
        <v>380</v>
      </c>
      <c r="E10" s="21"/>
      <c r="F10" s="21" t="s">
        <v>389</v>
      </c>
      <c r="G10" s="21"/>
      <c r="H10" s="21"/>
      <c r="I10" s="21" t="s">
        <v>377</v>
      </c>
    </row>
    <row r="11" spans="1:9" ht="19.5" customHeight="1" x14ac:dyDescent="0.2">
      <c r="A11" s="21">
        <v>8</v>
      </c>
      <c r="B11" s="23" t="s">
        <v>390</v>
      </c>
      <c r="C11" s="23">
        <v>1</v>
      </c>
      <c r="D11" s="91" t="s">
        <v>384</v>
      </c>
      <c r="E11" s="91"/>
      <c r="F11" s="91"/>
      <c r="G11" s="91"/>
      <c r="H11" s="91"/>
      <c r="I11" s="91"/>
    </row>
    <row r="12" spans="1:9" ht="19.5" customHeight="1" x14ac:dyDescent="0.2">
      <c r="A12" s="21">
        <v>9</v>
      </c>
      <c r="B12" s="90" t="s">
        <v>391</v>
      </c>
      <c r="C12" s="90"/>
      <c r="D12" s="90"/>
      <c r="E12" s="90"/>
      <c r="F12" s="90"/>
      <c r="G12" s="90"/>
      <c r="H12" s="90"/>
      <c r="I12" s="90"/>
    </row>
    <row r="13" spans="1:9" ht="19.5" customHeight="1" x14ac:dyDescent="0.2">
      <c r="A13" s="21">
        <v>10</v>
      </c>
      <c r="B13" s="23" t="s">
        <v>392</v>
      </c>
      <c r="C13" s="23">
        <v>1</v>
      </c>
      <c r="D13" s="21" t="s">
        <v>393</v>
      </c>
      <c r="E13" s="21"/>
      <c r="F13" s="21" t="s">
        <v>550</v>
      </c>
      <c r="G13" s="21"/>
      <c r="H13" s="21" t="s">
        <v>394</v>
      </c>
      <c r="I13" s="21"/>
    </row>
    <row r="14" spans="1:9" ht="19.5" customHeight="1" x14ac:dyDescent="0.2">
      <c r="A14" s="21">
        <v>11</v>
      </c>
      <c r="B14" s="23" t="s">
        <v>395</v>
      </c>
      <c r="C14" s="23">
        <v>1</v>
      </c>
      <c r="D14" s="21" t="s">
        <v>393</v>
      </c>
      <c r="E14" s="21"/>
      <c r="F14" s="21" t="s">
        <v>551</v>
      </c>
      <c r="G14" s="21"/>
      <c r="H14" s="21" t="s">
        <v>394</v>
      </c>
      <c r="I14" s="21"/>
    </row>
    <row r="15" spans="1:9" ht="20.25" customHeight="1" x14ac:dyDescent="0.2">
      <c r="A15" s="21">
        <v>12</v>
      </c>
      <c r="B15" s="23"/>
      <c r="C15" s="23">
        <v>1</v>
      </c>
      <c r="D15" s="91" t="s">
        <v>396</v>
      </c>
      <c r="E15" s="91"/>
      <c r="F15" s="91"/>
      <c r="G15" s="91"/>
      <c r="H15" s="91"/>
      <c r="I15" s="91"/>
    </row>
    <row r="16" spans="1:9" ht="17.100000000000001" customHeight="1" x14ac:dyDescent="0.2">
      <c r="A16" s="21">
        <v>13</v>
      </c>
      <c r="B16" s="23" t="s">
        <v>397</v>
      </c>
      <c r="C16" s="23">
        <v>1</v>
      </c>
      <c r="D16" s="21" t="s">
        <v>393</v>
      </c>
      <c r="E16" s="21"/>
      <c r="F16" s="21" t="s">
        <v>398</v>
      </c>
      <c r="G16" s="21"/>
      <c r="H16" s="21"/>
      <c r="I16" s="21"/>
    </row>
    <row r="17" spans="1:9" ht="17.100000000000001" customHeight="1" x14ac:dyDescent="0.2">
      <c r="A17" s="21">
        <v>14</v>
      </c>
      <c r="B17" s="23" t="s">
        <v>399</v>
      </c>
      <c r="C17" s="23">
        <v>1</v>
      </c>
      <c r="D17" s="21"/>
      <c r="E17" s="21"/>
      <c r="F17" s="21" t="s">
        <v>400</v>
      </c>
      <c r="G17" s="21"/>
      <c r="H17" s="21"/>
      <c r="I17" s="21"/>
    </row>
    <row r="18" spans="1:9" ht="17.100000000000001" customHeight="1" x14ac:dyDescent="0.2">
      <c r="A18" s="21">
        <v>15</v>
      </c>
      <c r="B18" s="23" t="s">
        <v>401</v>
      </c>
      <c r="C18" s="23">
        <v>1</v>
      </c>
      <c r="D18" s="21"/>
      <c r="E18" s="21"/>
      <c r="F18" s="21" t="s">
        <v>402</v>
      </c>
      <c r="G18" s="21"/>
      <c r="H18" s="21"/>
      <c r="I18" s="21"/>
    </row>
    <row r="19" spans="1:9" ht="17.100000000000001" customHeight="1" x14ac:dyDescent="0.2">
      <c r="A19" s="21">
        <v>16</v>
      </c>
      <c r="B19" s="23" t="s">
        <v>403</v>
      </c>
      <c r="C19" s="23">
        <v>1</v>
      </c>
      <c r="D19" s="21"/>
      <c r="E19" s="21"/>
      <c r="F19" s="21"/>
      <c r="G19" s="21"/>
      <c r="H19" s="21"/>
      <c r="I19" s="21"/>
    </row>
    <row r="20" spans="1:9" ht="33" customHeight="1" x14ac:dyDescent="0.2">
      <c r="A20" s="21">
        <v>17</v>
      </c>
      <c r="B20" s="91" t="s">
        <v>404</v>
      </c>
      <c r="C20" s="91"/>
      <c r="D20" s="91"/>
      <c r="E20" s="91"/>
      <c r="F20" s="91"/>
      <c r="G20" s="91"/>
      <c r="H20" s="91"/>
      <c r="I20" s="91"/>
    </row>
    <row r="21" spans="1:9" ht="17.100000000000001" customHeight="1" x14ac:dyDescent="0.2">
      <c r="A21" s="21">
        <v>18</v>
      </c>
      <c r="B21" s="23" t="s">
        <v>403</v>
      </c>
      <c r="C21" s="23">
        <v>1</v>
      </c>
      <c r="D21" s="21" t="s">
        <v>393</v>
      </c>
      <c r="E21" s="21"/>
      <c r="F21" s="21" t="s">
        <v>405</v>
      </c>
      <c r="G21" s="21"/>
      <c r="H21" s="21"/>
      <c r="I21" s="21"/>
    </row>
    <row r="22" spans="1:9" ht="17.100000000000001" customHeight="1" x14ac:dyDescent="0.2">
      <c r="A22" s="21">
        <v>19</v>
      </c>
      <c r="B22" s="23" t="s">
        <v>406</v>
      </c>
      <c r="C22" s="23">
        <v>1</v>
      </c>
      <c r="D22" s="21"/>
      <c r="E22" s="21"/>
      <c r="F22" s="21" t="s">
        <v>407</v>
      </c>
      <c r="G22" s="21"/>
      <c r="H22" s="21"/>
      <c r="I22" s="21"/>
    </row>
    <row r="23" spans="1:9" ht="17.100000000000001" customHeight="1" x14ac:dyDescent="0.2">
      <c r="A23" s="21">
        <v>20</v>
      </c>
      <c r="B23" s="23" t="s">
        <v>408</v>
      </c>
      <c r="C23" s="23">
        <v>1</v>
      </c>
      <c r="D23" s="21"/>
      <c r="E23" s="21"/>
      <c r="F23" s="21" t="s">
        <v>409</v>
      </c>
      <c r="G23" s="21"/>
      <c r="H23" s="21"/>
      <c r="I23" s="21"/>
    </row>
    <row r="24" spans="1:9" ht="17.25" customHeight="1" x14ac:dyDescent="0.2">
      <c r="A24" s="21">
        <v>21</v>
      </c>
      <c r="B24" s="90" t="s">
        <v>410</v>
      </c>
      <c r="C24" s="90"/>
      <c r="D24" s="90"/>
      <c r="E24" s="90"/>
      <c r="F24" s="90"/>
      <c r="G24" s="90"/>
      <c r="H24" s="90"/>
      <c r="I24" s="90"/>
    </row>
    <row r="25" spans="1:9" ht="17.100000000000001" customHeight="1" x14ac:dyDescent="0.2">
      <c r="A25" s="21">
        <v>22</v>
      </c>
      <c r="B25" s="23" t="s">
        <v>411</v>
      </c>
      <c r="C25" s="23">
        <v>1</v>
      </c>
      <c r="D25" s="21"/>
      <c r="E25" s="21"/>
      <c r="F25" s="21" t="s">
        <v>412</v>
      </c>
      <c r="G25" s="21"/>
      <c r="H25" s="21"/>
      <c r="I25" s="21"/>
    </row>
    <row r="26" spans="1:9" ht="17.100000000000001" customHeight="1" x14ac:dyDescent="0.2">
      <c r="A26" s="21">
        <v>23</v>
      </c>
      <c r="B26" s="23" t="s">
        <v>413</v>
      </c>
      <c r="C26" s="23">
        <v>1</v>
      </c>
      <c r="D26" s="21"/>
      <c r="E26" s="21"/>
      <c r="F26" s="21" t="s">
        <v>414</v>
      </c>
      <c r="G26" s="21"/>
      <c r="H26" s="21"/>
      <c r="I26" s="21"/>
    </row>
    <row r="27" spans="1:9" ht="17.100000000000001" customHeight="1" x14ac:dyDescent="0.2">
      <c r="A27" s="21">
        <v>24</v>
      </c>
      <c r="B27" s="23" t="s">
        <v>415</v>
      </c>
      <c r="C27" s="23">
        <v>1</v>
      </c>
      <c r="D27" s="21"/>
      <c r="E27" s="21"/>
      <c r="F27" s="21" t="s">
        <v>416</v>
      </c>
      <c r="G27" s="21"/>
      <c r="H27" s="21"/>
      <c r="I27" s="21"/>
    </row>
    <row r="28" spans="1:9" ht="35.25" customHeight="1" x14ac:dyDescent="0.2">
      <c r="A28" s="21">
        <v>25</v>
      </c>
      <c r="B28" s="91" t="s">
        <v>417</v>
      </c>
      <c r="C28" s="91"/>
      <c r="D28" s="91"/>
      <c r="E28" s="91"/>
      <c r="F28" s="91"/>
      <c r="G28" s="91"/>
      <c r="H28" s="91"/>
      <c r="I28" s="91"/>
    </row>
    <row r="29" spans="1:9" ht="18.75" customHeight="1" x14ac:dyDescent="0.2">
      <c r="A29" s="21">
        <v>26</v>
      </c>
      <c r="B29" s="23" t="s">
        <v>552</v>
      </c>
      <c r="C29" s="23">
        <v>2</v>
      </c>
      <c r="D29" s="21" t="s">
        <v>418</v>
      </c>
      <c r="E29" s="21" t="s">
        <v>419</v>
      </c>
      <c r="F29" s="21" t="s">
        <v>553</v>
      </c>
      <c r="G29" s="21"/>
      <c r="H29" s="21"/>
      <c r="I29" s="21"/>
    </row>
    <row r="30" spans="1:9" ht="16.5" x14ac:dyDescent="0.2">
      <c r="A30" s="21">
        <v>27</v>
      </c>
      <c r="B30" s="23" t="s">
        <v>554</v>
      </c>
      <c r="C30" s="23">
        <v>2</v>
      </c>
      <c r="D30" s="21" t="s">
        <v>420</v>
      </c>
      <c r="E30" s="21"/>
      <c r="F30" s="21" t="s">
        <v>555</v>
      </c>
      <c r="G30" s="21"/>
      <c r="H30" s="21"/>
      <c r="I30" s="21"/>
    </row>
    <row r="31" spans="1:9" ht="16.5" x14ac:dyDescent="0.2">
      <c r="A31" s="21">
        <v>28</v>
      </c>
      <c r="B31" s="23" t="s">
        <v>556</v>
      </c>
      <c r="C31" s="23">
        <v>2</v>
      </c>
      <c r="D31" s="21" t="s">
        <v>420</v>
      </c>
      <c r="E31" s="21"/>
      <c r="F31" s="21" t="s">
        <v>557</v>
      </c>
      <c r="G31" s="21"/>
      <c r="H31" s="21"/>
      <c r="I31" s="21"/>
    </row>
    <row r="32" spans="1:9" ht="20.25" customHeight="1" x14ac:dyDescent="0.2">
      <c r="A32" s="21">
        <v>29</v>
      </c>
      <c r="B32" s="91" t="s">
        <v>421</v>
      </c>
      <c r="C32" s="91"/>
      <c r="D32" s="91"/>
      <c r="E32" s="91"/>
      <c r="F32" s="91"/>
      <c r="G32" s="91"/>
      <c r="H32" s="91"/>
      <c r="I32" s="91"/>
    </row>
    <row r="33" spans="1:9" ht="16.5" x14ac:dyDescent="0.2">
      <c r="A33" s="21">
        <v>30</v>
      </c>
      <c r="B33" s="23" t="s">
        <v>422</v>
      </c>
      <c r="C33" s="23">
        <v>2</v>
      </c>
      <c r="D33" s="21"/>
      <c r="E33" s="21"/>
      <c r="F33" s="21" t="s">
        <v>558</v>
      </c>
      <c r="G33" s="21"/>
      <c r="H33" s="21"/>
      <c r="I33" s="21"/>
    </row>
    <row r="34" spans="1:9" ht="16.5" x14ac:dyDescent="0.2">
      <c r="A34" s="21">
        <v>31</v>
      </c>
      <c r="B34" s="23" t="s">
        <v>423</v>
      </c>
      <c r="C34" s="23">
        <v>2</v>
      </c>
      <c r="D34" s="21" t="s">
        <v>420</v>
      </c>
      <c r="E34" s="21" t="s">
        <v>424</v>
      </c>
      <c r="F34" s="21" t="s">
        <v>558</v>
      </c>
      <c r="G34" s="21"/>
      <c r="H34" s="21"/>
      <c r="I34" s="21"/>
    </row>
    <row r="35" spans="1:9" ht="22.5" customHeight="1" x14ac:dyDescent="0.2">
      <c r="A35" s="21">
        <v>32</v>
      </c>
      <c r="B35" s="23" t="s">
        <v>425</v>
      </c>
      <c r="C35" s="23">
        <v>2</v>
      </c>
      <c r="D35" s="21"/>
      <c r="E35" s="21"/>
      <c r="F35" s="21" t="s">
        <v>559</v>
      </c>
      <c r="G35" s="21"/>
      <c r="H35" s="21"/>
      <c r="I35" s="21"/>
    </row>
    <row r="36" spans="1:9" ht="34.5" customHeight="1" x14ac:dyDescent="0.2">
      <c r="A36" s="21">
        <v>33</v>
      </c>
      <c r="B36" s="23" t="s">
        <v>426</v>
      </c>
      <c r="C36" s="23">
        <v>2</v>
      </c>
      <c r="D36" s="21" t="s">
        <v>418</v>
      </c>
      <c r="E36" s="21" t="s">
        <v>427</v>
      </c>
      <c r="F36" s="21" t="s">
        <v>559</v>
      </c>
      <c r="G36" s="21"/>
      <c r="H36" s="21"/>
      <c r="I36" s="21"/>
    </row>
    <row r="37" spans="1:9" ht="16.5" x14ac:dyDescent="0.2">
      <c r="A37" s="21">
        <v>34</v>
      </c>
      <c r="B37" s="23" t="s">
        <v>428</v>
      </c>
      <c r="C37" s="23">
        <v>2</v>
      </c>
      <c r="D37" s="21"/>
      <c r="E37" s="21"/>
      <c r="F37" s="21" t="s">
        <v>429</v>
      </c>
      <c r="G37" s="21"/>
      <c r="H37" s="21"/>
      <c r="I37" s="21"/>
    </row>
    <row r="38" spans="1:9" ht="16.5" x14ac:dyDescent="0.2">
      <c r="A38" s="21">
        <v>35</v>
      </c>
      <c r="B38" s="23" t="s">
        <v>430</v>
      </c>
      <c r="C38" s="23">
        <v>2</v>
      </c>
      <c r="D38" s="21" t="s">
        <v>418</v>
      </c>
      <c r="E38" s="21" t="s">
        <v>431</v>
      </c>
      <c r="F38" s="21" t="s">
        <v>429</v>
      </c>
      <c r="G38" s="21"/>
      <c r="H38" s="21"/>
      <c r="I38" s="21"/>
    </row>
    <row r="39" spans="1:9" ht="24" customHeight="1" x14ac:dyDescent="0.2">
      <c r="A39" s="21">
        <v>36</v>
      </c>
      <c r="B39" s="23" t="s">
        <v>432</v>
      </c>
      <c r="C39" s="23">
        <v>2</v>
      </c>
      <c r="D39" s="21"/>
      <c r="E39" s="21"/>
      <c r="F39" s="21" t="s">
        <v>433</v>
      </c>
      <c r="G39" s="21"/>
      <c r="H39" s="21"/>
      <c r="I39" s="21"/>
    </row>
    <row r="40" spans="1:9" ht="16.5" x14ac:dyDescent="0.2">
      <c r="A40" s="21">
        <v>37</v>
      </c>
      <c r="B40" s="23" t="s">
        <v>434</v>
      </c>
      <c r="C40" s="23">
        <v>2</v>
      </c>
      <c r="D40" s="21" t="s">
        <v>418</v>
      </c>
      <c r="E40" s="21" t="s">
        <v>435</v>
      </c>
      <c r="F40" s="21" t="s">
        <v>433</v>
      </c>
      <c r="G40" s="21"/>
      <c r="H40" s="21"/>
      <c r="I40" s="21"/>
    </row>
    <row r="41" spans="1:9" ht="16.5" x14ac:dyDescent="0.2">
      <c r="A41" s="21">
        <v>38</v>
      </c>
      <c r="B41" s="23" t="s">
        <v>436</v>
      </c>
      <c r="C41" s="23">
        <v>2</v>
      </c>
      <c r="D41" s="21"/>
      <c r="E41" s="21"/>
      <c r="F41" s="21" t="s">
        <v>437</v>
      </c>
      <c r="G41" s="21"/>
      <c r="H41" s="21"/>
      <c r="I41" s="21"/>
    </row>
    <row r="42" spans="1:9" ht="16.5" x14ac:dyDescent="0.2">
      <c r="A42" s="21">
        <v>39</v>
      </c>
      <c r="B42" s="23" t="s">
        <v>438</v>
      </c>
      <c r="C42" s="23">
        <v>2</v>
      </c>
      <c r="D42" s="21" t="s">
        <v>439</v>
      </c>
      <c r="E42" s="21"/>
      <c r="F42" s="21" t="s">
        <v>437</v>
      </c>
      <c r="G42" s="21"/>
      <c r="H42" s="21"/>
      <c r="I42" s="21"/>
    </row>
    <row r="43" spans="1:9" ht="16.5" x14ac:dyDescent="0.2">
      <c r="A43" s="21">
        <v>40</v>
      </c>
      <c r="B43" s="23" t="s">
        <v>440</v>
      </c>
      <c r="C43" s="23">
        <v>2</v>
      </c>
      <c r="D43" s="21"/>
      <c r="E43" s="21"/>
      <c r="F43" s="21" t="s">
        <v>441</v>
      </c>
      <c r="G43" s="21"/>
      <c r="H43" s="21"/>
      <c r="I43" s="21"/>
    </row>
    <row r="44" spans="1:9" ht="16.5" x14ac:dyDescent="0.2">
      <c r="A44" s="21">
        <v>41</v>
      </c>
      <c r="B44" s="23" t="s">
        <v>442</v>
      </c>
      <c r="C44" s="23">
        <v>2</v>
      </c>
      <c r="D44" s="21" t="s">
        <v>439</v>
      </c>
      <c r="E44" s="21"/>
      <c r="F44" s="21" t="s">
        <v>443</v>
      </c>
      <c r="G44" s="21"/>
      <c r="H44" s="21"/>
      <c r="I44" s="21"/>
    </row>
    <row r="45" spans="1:9" ht="20.25" customHeight="1" x14ac:dyDescent="0.2">
      <c r="A45" s="21">
        <v>42</v>
      </c>
      <c r="B45" s="23" t="s">
        <v>444</v>
      </c>
      <c r="C45" s="21">
        <v>3</v>
      </c>
      <c r="D45" s="21" t="s">
        <v>439</v>
      </c>
      <c r="E45" s="21"/>
      <c r="F45" s="21" t="s">
        <v>560</v>
      </c>
      <c r="G45" s="21"/>
      <c r="H45" s="21"/>
      <c r="I45" s="21"/>
    </row>
    <row r="46" spans="1:9" ht="16.5" x14ac:dyDescent="0.2">
      <c r="A46" s="21">
        <v>43</v>
      </c>
      <c r="B46" s="23" t="s">
        <v>445</v>
      </c>
      <c r="C46" s="21">
        <v>3</v>
      </c>
      <c r="D46" s="21" t="s">
        <v>446</v>
      </c>
      <c r="E46" s="21" t="s">
        <v>447</v>
      </c>
      <c r="F46" s="21" t="s">
        <v>561</v>
      </c>
      <c r="G46" s="21"/>
      <c r="H46" s="21"/>
      <c r="I46" s="21"/>
    </row>
    <row r="47" spans="1:9" ht="16.5" x14ac:dyDescent="0.2">
      <c r="A47" s="21">
        <v>44</v>
      </c>
      <c r="B47" s="23" t="s">
        <v>448</v>
      </c>
      <c r="C47" s="21">
        <v>3</v>
      </c>
      <c r="D47" s="21" t="s">
        <v>439</v>
      </c>
      <c r="E47" s="21" t="s">
        <v>449</v>
      </c>
      <c r="F47" s="21" t="s">
        <v>450</v>
      </c>
      <c r="G47" s="21"/>
      <c r="H47" s="21"/>
      <c r="I47" s="21"/>
    </row>
    <row r="48" spans="1:9" ht="16.5" customHeight="1" x14ac:dyDescent="0.2">
      <c r="A48" s="21">
        <v>45</v>
      </c>
      <c r="B48" s="91" t="s">
        <v>562</v>
      </c>
      <c r="C48" s="91"/>
      <c r="D48" s="91"/>
      <c r="E48" s="91"/>
      <c r="F48" s="91"/>
      <c r="G48" s="91"/>
      <c r="H48" s="91"/>
      <c r="I48" s="91"/>
    </row>
    <row r="49" spans="1:9" ht="16.5" x14ac:dyDescent="0.2">
      <c r="A49" s="21">
        <v>46</v>
      </c>
      <c r="B49" s="23" t="s">
        <v>451</v>
      </c>
      <c r="C49" s="21">
        <v>3</v>
      </c>
      <c r="D49" s="21" t="s">
        <v>452</v>
      </c>
      <c r="E49" s="21" t="s">
        <v>453</v>
      </c>
      <c r="F49" s="21" t="s">
        <v>454</v>
      </c>
      <c r="G49" s="21"/>
      <c r="H49" s="21"/>
      <c r="I49" s="21"/>
    </row>
    <row r="50" spans="1:9" ht="16.5" x14ac:dyDescent="0.2">
      <c r="A50" s="21">
        <v>47</v>
      </c>
      <c r="B50" s="23" t="s">
        <v>455</v>
      </c>
      <c r="C50" s="21">
        <v>3</v>
      </c>
      <c r="D50" s="21" t="s">
        <v>456</v>
      </c>
      <c r="E50" s="21" t="s">
        <v>457</v>
      </c>
      <c r="F50" s="21" t="s">
        <v>458</v>
      </c>
      <c r="G50" s="21"/>
      <c r="H50" s="21"/>
      <c r="I50" s="21"/>
    </row>
    <row r="51" spans="1:9" ht="16.5" x14ac:dyDescent="0.2">
      <c r="A51" s="21">
        <v>48</v>
      </c>
      <c r="B51" s="23" t="s">
        <v>459</v>
      </c>
      <c r="C51" s="21">
        <v>3</v>
      </c>
      <c r="D51" s="21" t="s">
        <v>452</v>
      </c>
      <c r="E51" s="21" t="s">
        <v>460</v>
      </c>
      <c r="F51" s="21" t="s">
        <v>563</v>
      </c>
      <c r="G51" s="21"/>
      <c r="H51" s="21"/>
      <c r="I51" s="21"/>
    </row>
    <row r="52" spans="1:9" ht="16.5" x14ac:dyDescent="0.2">
      <c r="A52" s="21">
        <v>49</v>
      </c>
      <c r="B52" s="23" t="s">
        <v>461</v>
      </c>
      <c r="C52" s="21">
        <v>3</v>
      </c>
      <c r="D52" s="21" t="s">
        <v>456</v>
      </c>
      <c r="E52" s="21" t="s">
        <v>462</v>
      </c>
      <c r="F52" s="21" t="s">
        <v>463</v>
      </c>
      <c r="G52" s="21"/>
      <c r="H52" s="21"/>
      <c r="I52" s="21"/>
    </row>
    <row r="53" spans="1:9" ht="16.5" x14ac:dyDescent="0.2">
      <c r="A53" s="21">
        <v>50</v>
      </c>
      <c r="B53" s="23" t="s">
        <v>464</v>
      </c>
      <c r="C53" s="21">
        <v>3</v>
      </c>
      <c r="D53" s="21" t="s">
        <v>452</v>
      </c>
      <c r="E53" s="21" t="s">
        <v>465</v>
      </c>
      <c r="F53" s="21" t="s">
        <v>466</v>
      </c>
      <c r="G53" s="21"/>
      <c r="H53" s="21"/>
      <c r="I53" s="21"/>
    </row>
    <row r="54" spans="1:9" ht="16.5" x14ac:dyDescent="0.2">
      <c r="A54" s="21">
        <v>51</v>
      </c>
      <c r="B54" s="23" t="s">
        <v>467</v>
      </c>
      <c r="C54" s="21">
        <v>3</v>
      </c>
      <c r="D54" s="21" t="s">
        <v>456</v>
      </c>
      <c r="E54" s="21" t="s">
        <v>468</v>
      </c>
      <c r="F54" s="21" t="s">
        <v>564</v>
      </c>
      <c r="G54" s="21"/>
      <c r="H54" s="21"/>
      <c r="I54" s="21"/>
    </row>
    <row r="55" spans="1:9" ht="16.5" x14ac:dyDescent="0.2">
      <c r="A55" s="21">
        <v>52</v>
      </c>
      <c r="B55" s="23" t="s">
        <v>469</v>
      </c>
      <c r="C55" s="21">
        <v>4</v>
      </c>
      <c r="D55" s="21" t="s">
        <v>452</v>
      </c>
      <c r="E55" s="21" t="s">
        <v>470</v>
      </c>
      <c r="F55" s="21" t="s">
        <v>471</v>
      </c>
      <c r="G55" s="21"/>
      <c r="H55" s="21"/>
      <c r="I55" s="21"/>
    </row>
    <row r="56" spans="1:9" ht="16.5" x14ac:dyDescent="0.2">
      <c r="A56" s="21">
        <v>53</v>
      </c>
      <c r="B56" s="23" t="s">
        <v>472</v>
      </c>
      <c r="C56" s="21">
        <v>4</v>
      </c>
      <c r="D56" s="21" t="s">
        <v>473</v>
      </c>
      <c r="E56" s="21" t="s">
        <v>474</v>
      </c>
      <c r="F56" s="21" t="s">
        <v>471</v>
      </c>
      <c r="G56" s="21"/>
      <c r="H56" s="21"/>
      <c r="I56" s="21"/>
    </row>
    <row r="57" spans="1:9" ht="16.5" x14ac:dyDescent="0.2">
      <c r="A57" s="21">
        <v>54</v>
      </c>
      <c r="B57" s="23" t="s">
        <v>475</v>
      </c>
      <c r="C57" s="21">
        <v>4</v>
      </c>
      <c r="D57" s="21" t="s">
        <v>473</v>
      </c>
      <c r="E57" s="21" t="s">
        <v>476</v>
      </c>
      <c r="F57" s="21" t="s">
        <v>477</v>
      </c>
      <c r="G57" s="21"/>
      <c r="H57" s="21"/>
      <c r="I57" s="21"/>
    </row>
    <row r="58" spans="1:9" ht="16.5" x14ac:dyDescent="0.2">
      <c r="A58" s="21">
        <v>55</v>
      </c>
      <c r="B58" s="23" t="s">
        <v>478</v>
      </c>
      <c r="C58" s="21">
        <v>4</v>
      </c>
      <c r="D58" s="21" t="s">
        <v>473</v>
      </c>
      <c r="E58" s="21" t="s">
        <v>479</v>
      </c>
      <c r="F58" s="21" t="s">
        <v>480</v>
      </c>
      <c r="G58" s="21"/>
      <c r="H58" s="21"/>
      <c r="I58" s="21"/>
    </row>
    <row r="59" spans="1:9" ht="16.5" x14ac:dyDescent="0.2">
      <c r="A59" s="21">
        <v>56</v>
      </c>
      <c r="B59" s="23" t="s">
        <v>481</v>
      </c>
      <c r="C59" s="21">
        <v>4</v>
      </c>
      <c r="D59" s="21" t="s">
        <v>473</v>
      </c>
      <c r="E59" s="21" t="s">
        <v>482</v>
      </c>
      <c r="F59" s="21" t="s">
        <v>483</v>
      </c>
      <c r="G59" s="21"/>
      <c r="H59" s="21"/>
      <c r="I59" s="21"/>
    </row>
    <row r="60" spans="1:9" ht="16.5" x14ac:dyDescent="0.2">
      <c r="A60" s="21">
        <v>57</v>
      </c>
      <c r="B60" s="23" t="s">
        <v>484</v>
      </c>
      <c r="C60" s="21">
        <v>4</v>
      </c>
      <c r="D60" s="21" t="s">
        <v>473</v>
      </c>
      <c r="E60" s="21" t="s">
        <v>565</v>
      </c>
      <c r="F60" s="21" t="s">
        <v>485</v>
      </c>
      <c r="G60" s="21"/>
      <c r="H60" s="21"/>
      <c r="I60" s="21"/>
    </row>
    <row r="61" spans="1:9" ht="16.5" x14ac:dyDescent="0.2">
      <c r="A61" s="21">
        <v>58</v>
      </c>
      <c r="B61" s="23" t="s">
        <v>566</v>
      </c>
      <c r="C61" s="21">
        <v>5</v>
      </c>
      <c r="D61" s="21" t="s">
        <v>486</v>
      </c>
      <c r="E61" s="21" t="s">
        <v>487</v>
      </c>
      <c r="F61" s="21" t="s">
        <v>567</v>
      </c>
      <c r="G61" s="21"/>
      <c r="H61" s="21"/>
      <c r="I61" s="21"/>
    </row>
    <row r="62" spans="1:9" ht="16.5" x14ac:dyDescent="0.2">
      <c r="A62" s="21">
        <v>59</v>
      </c>
      <c r="B62" s="23" t="s">
        <v>568</v>
      </c>
      <c r="C62" s="21">
        <v>5</v>
      </c>
      <c r="D62" s="21" t="s">
        <v>488</v>
      </c>
      <c r="E62" s="21" t="s">
        <v>489</v>
      </c>
      <c r="F62" s="21" t="s">
        <v>490</v>
      </c>
      <c r="G62" s="21"/>
      <c r="H62" s="21"/>
      <c r="I62" s="21"/>
    </row>
    <row r="63" spans="1:9" ht="16.5" x14ac:dyDescent="0.2">
      <c r="A63" s="21">
        <v>60</v>
      </c>
      <c r="B63" s="23" t="s">
        <v>569</v>
      </c>
      <c r="C63" s="21">
        <v>5</v>
      </c>
      <c r="D63" s="21" t="s">
        <v>486</v>
      </c>
      <c r="E63" s="21" t="s">
        <v>491</v>
      </c>
      <c r="F63" s="21" t="s">
        <v>570</v>
      </c>
      <c r="G63" s="21"/>
      <c r="H63" s="21"/>
      <c r="I63" s="21"/>
    </row>
    <row r="64" spans="1:9" ht="16.5" x14ac:dyDescent="0.2">
      <c r="A64" s="21">
        <v>61</v>
      </c>
      <c r="B64" s="23" t="s">
        <v>571</v>
      </c>
      <c r="C64" s="21">
        <v>5</v>
      </c>
      <c r="D64" s="21" t="s">
        <v>488</v>
      </c>
      <c r="E64" s="21" t="s">
        <v>492</v>
      </c>
      <c r="F64" s="21" t="s">
        <v>493</v>
      </c>
      <c r="G64" s="21"/>
      <c r="H64" s="21"/>
      <c r="I64" s="21"/>
    </row>
    <row r="65" spans="1:9" ht="16.5" x14ac:dyDescent="0.2">
      <c r="A65" s="21">
        <v>62</v>
      </c>
      <c r="B65" s="23" t="s">
        <v>572</v>
      </c>
      <c r="C65" s="21">
        <v>5</v>
      </c>
      <c r="D65" s="21" t="s">
        <v>486</v>
      </c>
      <c r="E65" s="21" t="s">
        <v>494</v>
      </c>
      <c r="F65" s="21" t="s">
        <v>573</v>
      </c>
      <c r="G65" s="21"/>
      <c r="H65" s="21"/>
      <c r="I65" s="21"/>
    </row>
    <row r="66" spans="1:9" ht="16.5" x14ac:dyDescent="0.2">
      <c r="A66" s="21">
        <v>63</v>
      </c>
      <c r="B66" s="23" t="s">
        <v>574</v>
      </c>
      <c r="C66" s="21">
        <v>6</v>
      </c>
      <c r="D66" s="21" t="s">
        <v>486</v>
      </c>
      <c r="E66" s="21" t="s">
        <v>495</v>
      </c>
      <c r="F66" s="21" t="s">
        <v>496</v>
      </c>
      <c r="G66" s="21"/>
      <c r="H66" s="21"/>
      <c r="I66" s="21"/>
    </row>
    <row r="67" spans="1:9" ht="16.5" x14ac:dyDescent="0.2">
      <c r="A67" s="21">
        <v>64</v>
      </c>
      <c r="B67" s="23" t="s">
        <v>575</v>
      </c>
      <c r="C67" s="21">
        <v>6</v>
      </c>
      <c r="D67" s="21" t="s">
        <v>486</v>
      </c>
      <c r="E67" s="21" t="s">
        <v>497</v>
      </c>
      <c r="F67" s="21" t="s">
        <v>576</v>
      </c>
      <c r="G67" s="21"/>
      <c r="H67" s="21"/>
      <c r="I67" s="21"/>
    </row>
    <row r="68" spans="1:9" ht="16.5" x14ac:dyDescent="0.2">
      <c r="A68" s="21">
        <v>65</v>
      </c>
      <c r="B68" s="23" t="s">
        <v>577</v>
      </c>
      <c r="C68" s="21">
        <v>6</v>
      </c>
      <c r="D68" s="21" t="s">
        <v>486</v>
      </c>
      <c r="E68" s="21" t="s">
        <v>498</v>
      </c>
      <c r="F68" s="21" t="s">
        <v>578</v>
      </c>
      <c r="G68" s="21"/>
      <c r="H68" s="21"/>
      <c r="I68" s="21"/>
    </row>
    <row r="69" spans="1:9" ht="16.5" x14ac:dyDescent="0.2">
      <c r="A69" s="21">
        <v>66</v>
      </c>
      <c r="B69" s="23" t="s">
        <v>579</v>
      </c>
      <c r="C69" s="21">
        <v>6</v>
      </c>
      <c r="D69" s="21" t="s">
        <v>486</v>
      </c>
      <c r="E69" s="21" t="s">
        <v>499</v>
      </c>
      <c r="F69" s="21" t="s">
        <v>500</v>
      </c>
      <c r="G69" s="21"/>
      <c r="H69" s="21"/>
      <c r="I69" s="21"/>
    </row>
    <row r="70" spans="1:9" ht="16.5" x14ac:dyDescent="0.2">
      <c r="A70" s="21">
        <v>67</v>
      </c>
      <c r="B70" s="23" t="s">
        <v>580</v>
      </c>
      <c r="C70" s="21">
        <v>6</v>
      </c>
      <c r="D70" s="21" t="s">
        <v>486</v>
      </c>
      <c r="E70" s="21" t="s">
        <v>501</v>
      </c>
      <c r="F70" s="21" t="s">
        <v>581</v>
      </c>
      <c r="G70" s="21"/>
      <c r="H70" s="21"/>
      <c r="I70" s="21"/>
    </row>
    <row r="71" spans="1:9" ht="16.5" x14ac:dyDescent="0.2">
      <c r="A71" s="21">
        <v>68</v>
      </c>
      <c r="B71" s="23" t="s">
        <v>582</v>
      </c>
      <c r="C71" s="21">
        <v>7</v>
      </c>
      <c r="D71" s="21" t="s">
        <v>486</v>
      </c>
      <c r="E71" s="21" t="s">
        <v>502</v>
      </c>
      <c r="F71" s="21" t="s">
        <v>583</v>
      </c>
      <c r="G71" s="21"/>
      <c r="H71" s="21"/>
      <c r="I71" s="21"/>
    </row>
    <row r="72" spans="1:9" ht="16.5" x14ac:dyDescent="0.2">
      <c r="A72" s="21">
        <v>69</v>
      </c>
      <c r="B72" s="23" t="s">
        <v>584</v>
      </c>
      <c r="C72" s="21">
        <v>7</v>
      </c>
      <c r="D72" s="21" t="s">
        <v>486</v>
      </c>
      <c r="E72" s="21" t="s">
        <v>503</v>
      </c>
      <c r="F72" s="21" t="s">
        <v>504</v>
      </c>
      <c r="G72" s="21"/>
      <c r="H72" s="21"/>
      <c r="I72" s="21"/>
    </row>
    <row r="73" spans="1:9" ht="16.5" x14ac:dyDescent="0.2">
      <c r="A73" s="21">
        <v>70</v>
      </c>
      <c r="B73" s="23" t="s">
        <v>585</v>
      </c>
      <c r="C73" s="21">
        <v>7</v>
      </c>
      <c r="D73" s="21" t="s">
        <v>486</v>
      </c>
      <c r="E73" s="21" t="s">
        <v>505</v>
      </c>
      <c r="F73" s="21" t="s">
        <v>506</v>
      </c>
      <c r="G73" s="21"/>
      <c r="H73" s="21"/>
      <c r="I73" s="21"/>
    </row>
    <row r="74" spans="1:9" ht="16.5" x14ac:dyDescent="0.2">
      <c r="A74" s="21">
        <v>71</v>
      </c>
      <c r="B74" s="23" t="s">
        <v>586</v>
      </c>
      <c r="C74" s="21">
        <v>7</v>
      </c>
      <c r="D74" s="21" t="s">
        <v>486</v>
      </c>
      <c r="E74" s="21" t="s">
        <v>507</v>
      </c>
      <c r="F74" s="21" t="s">
        <v>508</v>
      </c>
      <c r="G74" s="21"/>
      <c r="H74" s="21"/>
      <c r="I74" s="21"/>
    </row>
    <row r="75" spans="1:9" ht="16.5" x14ac:dyDescent="0.2">
      <c r="A75" s="21">
        <v>72</v>
      </c>
      <c r="B75" s="23" t="s">
        <v>587</v>
      </c>
      <c r="C75" s="21">
        <v>7</v>
      </c>
      <c r="D75" s="21" t="s">
        <v>486</v>
      </c>
      <c r="E75" s="21" t="s">
        <v>509</v>
      </c>
      <c r="F75" s="21" t="s">
        <v>510</v>
      </c>
      <c r="G75" s="21"/>
      <c r="H75" s="21"/>
      <c r="I75" s="21"/>
    </row>
    <row r="76" spans="1:9" ht="16.5" x14ac:dyDescent="0.2">
      <c r="A76" s="21">
        <v>73</v>
      </c>
      <c r="B76" s="23" t="s">
        <v>588</v>
      </c>
      <c r="C76" s="21">
        <v>8</v>
      </c>
      <c r="D76" s="21" t="s">
        <v>511</v>
      </c>
      <c r="E76" s="21" t="s">
        <v>512</v>
      </c>
      <c r="F76" s="21" t="s">
        <v>510</v>
      </c>
      <c r="G76" s="21"/>
      <c r="H76" s="21"/>
      <c r="I76" s="21"/>
    </row>
    <row r="77" spans="1:9" ht="16.5" x14ac:dyDescent="0.2">
      <c r="A77" s="21">
        <v>74</v>
      </c>
      <c r="B77" s="23" t="s">
        <v>589</v>
      </c>
      <c r="C77" s="21">
        <v>8</v>
      </c>
      <c r="D77" s="21" t="s">
        <v>511</v>
      </c>
      <c r="E77" s="21" t="s">
        <v>513</v>
      </c>
      <c r="F77" s="21" t="s">
        <v>514</v>
      </c>
      <c r="G77" s="21"/>
      <c r="H77" s="21"/>
      <c r="I77" s="21"/>
    </row>
    <row r="78" spans="1:9" ht="16.5" x14ac:dyDescent="0.2">
      <c r="A78" s="21">
        <v>75</v>
      </c>
      <c r="B78" s="23" t="s">
        <v>590</v>
      </c>
      <c r="C78" s="21">
        <v>8</v>
      </c>
      <c r="D78" s="21" t="s">
        <v>511</v>
      </c>
      <c r="E78" s="21" t="s">
        <v>507</v>
      </c>
      <c r="F78" s="21" t="s">
        <v>515</v>
      </c>
      <c r="G78" s="21"/>
      <c r="H78" s="21"/>
      <c r="I78" s="21"/>
    </row>
    <row r="79" spans="1:9" ht="16.5" x14ac:dyDescent="0.2">
      <c r="A79" s="21">
        <v>76</v>
      </c>
      <c r="B79" s="23" t="s">
        <v>591</v>
      </c>
      <c r="C79" s="21">
        <v>9</v>
      </c>
      <c r="D79" s="21" t="s">
        <v>511</v>
      </c>
      <c r="E79" s="21" t="s">
        <v>592</v>
      </c>
      <c r="F79" s="21" t="s">
        <v>516</v>
      </c>
      <c r="G79" s="21"/>
      <c r="H79" s="21"/>
      <c r="I79" s="21"/>
    </row>
    <row r="80" spans="1:9" ht="16.5" x14ac:dyDescent="0.2">
      <c r="A80" s="21">
        <v>77</v>
      </c>
      <c r="B80" s="23" t="s">
        <v>593</v>
      </c>
      <c r="C80" s="21">
        <v>9</v>
      </c>
      <c r="D80" s="21" t="s">
        <v>511</v>
      </c>
      <c r="E80" s="21" t="s">
        <v>594</v>
      </c>
      <c r="F80" s="21" t="s">
        <v>595</v>
      </c>
      <c r="G80" s="21"/>
      <c r="H80" s="21"/>
      <c r="I80" s="21"/>
    </row>
    <row r="81" spans="1:9" ht="16.5" x14ac:dyDescent="0.2">
      <c r="A81" s="21">
        <v>78</v>
      </c>
      <c r="B81" s="23" t="s">
        <v>596</v>
      </c>
      <c r="C81" s="21">
        <v>9</v>
      </c>
      <c r="D81" s="21" t="s">
        <v>511</v>
      </c>
      <c r="E81" s="21" t="s">
        <v>517</v>
      </c>
      <c r="F81" s="21" t="s">
        <v>518</v>
      </c>
      <c r="G81" s="21"/>
      <c r="H81" s="21"/>
      <c r="I81" s="21"/>
    </row>
    <row r="82" spans="1:9" ht="16.5" x14ac:dyDescent="0.2">
      <c r="A82" s="21">
        <v>79</v>
      </c>
      <c r="B82" s="23" t="s">
        <v>597</v>
      </c>
      <c r="C82" s="21">
        <v>10</v>
      </c>
      <c r="D82" s="21" t="s">
        <v>511</v>
      </c>
      <c r="E82" s="21" t="s">
        <v>519</v>
      </c>
      <c r="F82" s="21" t="s">
        <v>520</v>
      </c>
      <c r="G82" s="21"/>
      <c r="H82" s="21"/>
      <c r="I82" s="21"/>
    </row>
    <row r="83" spans="1:9" ht="16.5" x14ac:dyDescent="0.2">
      <c r="A83" s="21">
        <v>80</v>
      </c>
      <c r="B83" s="23" t="s">
        <v>598</v>
      </c>
      <c r="C83" s="21">
        <v>10</v>
      </c>
      <c r="D83" s="21" t="s">
        <v>511</v>
      </c>
      <c r="E83" s="21" t="s">
        <v>521</v>
      </c>
      <c r="F83" s="21" t="s">
        <v>522</v>
      </c>
      <c r="G83" s="21"/>
      <c r="H83" s="21"/>
      <c r="I83" s="21"/>
    </row>
    <row r="84" spans="1:9" ht="16.5" x14ac:dyDescent="0.2">
      <c r="A84" s="21">
        <v>81</v>
      </c>
      <c r="B84" s="23" t="s">
        <v>599</v>
      </c>
      <c r="C84" s="21">
        <v>10</v>
      </c>
      <c r="D84" s="21" t="s">
        <v>511</v>
      </c>
      <c r="E84" s="21" t="s">
        <v>523</v>
      </c>
      <c r="F84" s="21" t="s">
        <v>524</v>
      </c>
      <c r="G84" s="21"/>
      <c r="H84" s="21"/>
      <c r="I84" s="21"/>
    </row>
    <row r="85" spans="1:9" ht="16.5" x14ac:dyDescent="0.2">
      <c r="A85" s="21">
        <v>82</v>
      </c>
      <c r="B85" s="23" t="s">
        <v>600</v>
      </c>
      <c r="C85" s="21">
        <v>11</v>
      </c>
      <c r="D85" s="21" t="s">
        <v>511</v>
      </c>
      <c r="E85" s="21" t="s">
        <v>601</v>
      </c>
      <c r="F85" s="21" t="s">
        <v>525</v>
      </c>
      <c r="G85" s="21"/>
      <c r="H85" s="21"/>
      <c r="I85" s="21"/>
    </row>
    <row r="86" spans="1:9" ht="16.5" x14ac:dyDescent="0.2">
      <c r="A86" s="21">
        <v>83</v>
      </c>
      <c r="B86" s="23" t="s">
        <v>602</v>
      </c>
      <c r="C86" s="21">
        <v>11</v>
      </c>
      <c r="D86" s="21" t="s">
        <v>511</v>
      </c>
      <c r="E86" s="21" t="s">
        <v>603</v>
      </c>
      <c r="F86" s="21" t="s">
        <v>526</v>
      </c>
      <c r="G86" s="21"/>
      <c r="H86" s="21"/>
      <c r="I86" s="21"/>
    </row>
    <row r="87" spans="1:9" ht="16.5" x14ac:dyDescent="0.2">
      <c r="A87" s="21">
        <v>84</v>
      </c>
      <c r="B87" s="23" t="s">
        <v>604</v>
      </c>
      <c r="C87" s="21">
        <v>11</v>
      </c>
      <c r="D87" s="21" t="s">
        <v>511</v>
      </c>
      <c r="E87" s="21" t="s">
        <v>605</v>
      </c>
      <c r="F87" s="21" t="s">
        <v>527</v>
      </c>
      <c r="G87" s="21"/>
      <c r="H87" s="21"/>
      <c r="I87" s="21"/>
    </row>
    <row r="88" spans="1:9" ht="16.5" x14ac:dyDescent="0.2">
      <c r="A88" s="21">
        <v>85</v>
      </c>
      <c r="B88" s="23" t="s">
        <v>606</v>
      </c>
      <c r="C88" s="21">
        <v>12</v>
      </c>
      <c r="D88" s="21" t="s">
        <v>511</v>
      </c>
      <c r="E88" s="21" t="s">
        <v>607</v>
      </c>
      <c r="F88" s="21" t="s">
        <v>528</v>
      </c>
      <c r="G88" s="21"/>
      <c r="H88" s="21"/>
      <c r="I88" s="21"/>
    </row>
    <row r="89" spans="1:9" ht="16.5" x14ac:dyDescent="0.2">
      <c r="A89" s="21">
        <v>86</v>
      </c>
      <c r="B89" s="23" t="s">
        <v>608</v>
      </c>
      <c r="C89" s="21">
        <v>12</v>
      </c>
      <c r="D89" s="21" t="s">
        <v>511</v>
      </c>
      <c r="E89" s="21" t="s">
        <v>609</v>
      </c>
      <c r="F89" s="21" t="s">
        <v>529</v>
      </c>
      <c r="G89" s="21"/>
      <c r="H89" s="21"/>
      <c r="I89" s="21"/>
    </row>
    <row r="90" spans="1:9" ht="16.5" x14ac:dyDescent="0.2">
      <c r="A90" s="21">
        <v>87</v>
      </c>
      <c r="B90" s="23" t="s">
        <v>610</v>
      </c>
      <c r="C90" s="21">
        <v>12</v>
      </c>
      <c r="D90" s="21" t="s">
        <v>511</v>
      </c>
      <c r="E90" s="21" t="s">
        <v>530</v>
      </c>
      <c r="F90" s="21" t="s">
        <v>531</v>
      </c>
      <c r="G90" s="21"/>
      <c r="H90" s="21"/>
      <c r="I90" s="21"/>
    </row>
    <row r="91" spans="1:9" ht="16.5" x14ac:dyDescent="0.2">
      <c r="A91" s="21"/>
      <c r="B91" s="21"/>
      <c r="C91" s="21"/>
      <c r="D91" s="21"/>
      <c r="E91" s="21"/>
      <c r="F91" s="21"/>
      <c r="G91" s="21"/>
      <c r="H91" s="21"/>
      <c r="I91" s="21"/>
    </row>
  </sheetData>
  <mergeCells count="10">
    <mergeCell ref="B24:I24"/>
    <mergeCell ref="B28:I28"/>
    <mergeCell ref="B32:I32"/>
    <mergeCell ref="B48:I48"/>
    <mergeCell ref="D6:I6"/>
    <mergeCell ref="D8:I8"/>
    <mergeCell ref="D11:I11"/>
    <mergeCell ref="B12:I12"/>
    <mergeCell ref="D15:I15"/>
    <mergeCell ref="B20:I20"/>
  </mergeCells>
  <phoneticPr fontId="3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42"/>
  <sheetViews>
    <sheetView workbookViewId="0">
      <selection activeCell="D16" sqref="D16"/>
    </sheetView>
  </sheetViews>
  <sheetFormatPr defaultRowHeight="14.25" x14ac:dyDescent="0.2"/>
  <cols>
    <col min="1" max="1" width="18.5" style="22" customWidth="1"/>
    <col min="2" max="2" width="12.625" style="22" customWidth="1"/>
    <col min="3" max="3" width="38.125" style="22" customWidth="1"/>
    <col min="4" max="4" width="73.375" style="22" customWidth="1"/>
    <col min="5" max="5" width="38.625" style="22" customWidth="1"/>
    <col min="6" max="6" width="49.75" style="22" customWidth="1"/>
    <col min="7" max="7" width="50.875" style="22" customWidth="1"/>
    <col min="8" max="8" width="61.25" style="22" customWidth="1"/>
    <col min="9" max="16384" width="9" style="22"/>
  </cols>
  <sheetData>
    <row r="2" spans="1:8" ht="20.25" x14ac:dyDescent="0.2">
      <c r="A2" s="85" t="s">
        <v>611</v>
      </c>
      <c r="B2" s="85"/>
      <c r="C2" s="85"/>
      <c r="D2" s="85"/>
      <c r="E2" s="85"/>
      <c r="F2" s="85"/>
      <c r="G2" s="85"/>
      <c r="H2" s="24"/>
    </row>
    <row r="3" spans="1:8" ht="17.25" x14ac:dyDescent="0.2">
      <c r="A3" s="30" t="s">
        <v>612</v>
      </c>
      <c r="B3" s="30" t="s">
        <v>613</v>
      </c>
      <c r="C3" s="30" t="s">
        <v>614</v>
      </c>
      <c r="D3" s="30" t="s">
        <v>615</v>
      </c>
      <c r="E3" s="30" t="s">
        <v>616</v>
      </c>
      <c r="F3" s="30" t="s">
        <v>617</v>
      </c>
      <c r="G3" s="30" t="s">
        <v>618</v>
      </c>
      <c r="H3" s="30" t="s">
        <v>619</v>
      </c>
    </row>
    <row r="4" spans="1:8" ht="19.5" customHeight="1" x14ac:dyDescent="0.2">
      <c r="A4" s="97" t="s">
        <v>620</v>
      </c>
      <c r="B4" s="25" t="s">
        <v>621</v>
      </c>
      <c r="C4" s="25" t="s">
        <v>622</v>
      </c>
      <c r="D4" s="25" t="s">
        <v>623</v>
      </c>
      <c r="E4" s="25" t="s">
        <v>624</v>
      </c>
      <c r="F4" s="25"/>
      <c r="G4" s="25" t="s">
        <v>625</v>
      </c>
      <c r="H4" s="25"/>
    </row>
    <row r="5" spans="1:8" ht="19.5" customHeight="1" x14ac:dyDescent="0.2">
      <c r="A5" s="98"/>
      <c r="B5" s="25" t="s">
        <v>626</v>
      </c>
      <c r="C5" s="25" t="s">
        <v>627</v>
      </c>
      <c r="D5" s="25" t="s">
        <v>628</v>
      </c>
      <c r="E5" s="25" t="s">
        <v>629</v>
      </c>
      <c r="F5" s="25"/>
      <c r="G5" s="25"/>
      <c r="H5" s="25"/>
    </row>
    <row r="6" spans="1:8" ht="19.5" customHeight="1" x14ac:dyDescent="0.2">
      <c r="A6" s="99"/>
      <c r="B6" s="32" t="s">
        <v>630</v>
      </c>
      <c r="C6" s="32" t="s">
        <v>631</v>
      </c>
      <c r="D6" s="32" t="s">
        <v>632</v>
      </c>
      <c r="E6" s="32" t="s">
        <v>633</v>
      </c>
      <c r="F6" s="32" t="s">
        <v>634</v>
      </c>
      <c r="G6" s="32" t="s">
        <v>635</v>
      </c>
      <c r="H6" s="32"/>
    </row>
    <row r="7" spans="1:8" ht="21.75" customHeight="1" x14ac:dyDescent="0.2">
      <c r="A7" s="97" t="s">
        <v>636</v>
      </c>
      <c r="B7" s="25" t="s">
        <v>637</v>
      </c>
      <c r="C7" s="25" t="s">
        <v>638</v>
      </c>
      <c r="D7" s="25"/>
      <c r="E7" s="25"/>
      <c r="F7" s="25"/>
      <c r="G7" s="25" t="s">
        <v>639</v>
      </c>
      <c r="H7" s="25"/>
    </row>
    <row r="8" spans="1:8" ht="38.25" customHeight="1" x14ac:dyDescent="0.2">
      <c r="A8" s="98"/>
      <c r="B8" s="25" t="s">
        <v>621</v>
      </c>
      <c r="C8" s="25"/>
      <c r="D8" s="25" t="s">
        <v>623</v>
      </c>
      <c r="E8" s="25" t="s">
        <v>640</v>
      </c>
      <c r="F8" s="25"/>
      <c r="G8" s="25"/>
      <c r="H8" s="25"/>
    </row>
    <row r="9" spans="1:8" ht="30.75" customHeight="1" x14ac:dyDescent="0.2">
      <c r="A9" s="98"/>
      <c r="B9" s="33" t="s">
        <v>641</v>
      </c>
      <c r="C9" s="33"/>
      <c r="D9" s="33"/>
      <c r="E9" s="33"/>
      <c r="F9" s="33"/>
      <c r="G9" s="33"/>
      <c r="H9" s="34" t="s">
        <v>642</v>
      </c>
    </row>
    <row r="10" spans="1:8" ht="21.75" customHeight="1" x14ac:dyDescent="0.2">
      <c r="A10" s="98"/>
      <c r="B10" s="25" t="s">
        <v>643</v>
      </c>
      <c r="C10" s="25" t="s">
        <v>644</v>
      </c>
      <c r="D10" s="25" t="s">
        <v>645</v>
      </c>
      <c r="E10" s="25" t="s">
        <v>646</v>
      </c>
      <c r="F10" s="25"/>
      <c r="G10" s="25" t="s">
        <v>647</v>
      </c>
      <c r="H10" s="25" t="s">
        <v>648</v>
      </c>
    </row>
    <row r="11" spans="1:8" ht="16.5" x14ac:dyDescent="0.2">
      <c r="A11" s="98"/>
      <c r="B11" s="25" t="s">
        <v>649</v>
      </c>
      <c r="C11" s="25" t="s">
        <v>650</v>
      </c>
      <c r="D11" s="25" t="s">
        <v>651</v>
      </c>
      <c r="E11" s="25" t="s">
        <v>652</v>
      </c>
      <c r="F11" s="25"/>
      <c r="G11" s="25"/>
      <c r="H11" s="25"/>
    </row>
    <row r="12" spans="1:8" ht="33" x14ac:dyDescent="0.2">
      <c r="A12" s="98"/>
      <c r="B12" s="25" t="s">
        <v>653</v>
      </c>
      <c r="C12" s="25" t="s">
        <v>654</v>
      </c>
      <c r="D12" s="25" t="s">
        <v>655</v>
      </c>
      <c r="E12" s="25" t="s">
        <v>656</v>
      </c>
      <c r="F12" s="25"/>
      <c r="G12" s="25"/>
      <c r="H12" s="25"/>
    </row>
    <row r="13" spans="1:8" ht="109.5" customHeight="1" x14ac:dyDescent="0.2">
      <c r="A13" s="99"/>
      <c r="B13" s="25" t="s">
        <v>657</v>
      </c>
      <c r="C13" s="25" t="s">
        <v>658</v>
      </c>
      <c r="D13" s="25" t="s">
        <v>659</v>
      </c>
      <c r="E13" s="25" t="s">
        <v>660</v>
      </c>
      <c r="F13" s="35" t="s">
        <v>661</v>
      </c>
      <c r="G13" s="35" t="s">
        <v>662</v>
      </c>
      <c r="H13" s="25"/>
    </row>
    <row r="14" spans="1:8" ht="36" customHeight="1" x14ac:dyDescent="0.2">
      <c r="A14" s="101" t="s">
        <v>663</v>
      </c>
      <c r="B14" s="25" t="s">
        <v>621</v>
      </c>
      <c r="C14" s="25" t="s">
        <v>664</v>
      </c>
      <c r="D14" s="25" t="s">
        <v>665</v>
      </c>
      <c r="E14" s="25" t="s">
        <v>666</v>
      </c>
      <c r="F14" s="25"/>
      <c r="G14" s="25" t="s">
        <v>667</v>
      </c>
      <c r="H14" s="25" t="s">
        <v>668</v>
      </c>
    </row>
    <row r="15" spans="1:8" ht="37.5" customHeight="1" x14ac:dyDescent="0.2">
      <c r="A15" s="101"/>
      <c r="B15" s="25" t="s">
        <v>669</v>
      </c>
      <c r="C15" s="25" t="s">
        <v>670</v>
      </c>
      <c r="D15" s="25" t="s">
        <v>671</v>
      </c>
      <c r="E15" s="25" t="s">
        <v>672</v>
      </c>
      <c r="F15" s="25" t="s">
        <v>673</v>
      </c>
      <c r="G15" s="25" t="s">
        <v>674</v>
      </c>
      <c r="H15" s="25" t="s">
        <v>675</v>
      </c>
    </row>
    <row r="16" spans="1:8" ht="16.5" x14ac:dyDescent="0.2">
      <c r="A16" s="101"/>
      <c r="B16" s="25" t="s">
        <v>643</v>
      </c>
      <c r="C16" s="25" t="s">
        <v>676</v>
      </c>
      <c r="D16" s="25" t="s">
        <v>677</v>
      </c>
      <c r="E16" s="25" t="s">
        <v>678</v>
      </c>
      <c r="F16" s="25" t="s">
        <v>679</v>
      </c>
      <c r="G16" s="25"/>
      <c r="H16" s="25"/>
    </row>
    <row r="17" spans="1:8" ht="16.5" x14ac:dyDescent="0.2">
      <c r="A17" s="98" t="s">
        <v>680</v>
      </c>
      <c r="B17" s="25" t="s">
        <v>681</v>
      </c>
      <c r="C17" s="25"/>
      <c r="D17" s="25" t="s">
        <v>682</v>
      </c>
      <c r="E17" s="25"/>
      <c r="F17" s="25"/>
      <c r="G17" s="25"/>
      <c r="H17" s="25"/>
    </row>
    <row r="18" spans="1:8" ht="33" x14ac:dyDescent="0.2">
      <c r="A18" s="98"/>
      <c r="B18" s="25" t="s">
        <v>683</v>
      </c>
      <c r="C18" s="25"/>
      <c r="D18" s="25" t="s">
        <v>684</v>
      </c>
      <c r="E18" s="25" t="s">
        <v>685</v>
      </c>
      <c r="F18" s="25" t="s">
        <v>686</v>
      </c>
      <c r="G18" s="25" t="s">
        <v>687</v>
      </c>
      <c r="H18" s="25"/>
    </row>
    <row r="19" spans="1:8" ht="36.75" customHeight="1" x14ac:dyDescent="0.2">
      <c r="A19" s="98"/>
      <c r="B19" s="25" t="s">
        <v>688</v>
      </c>
      <c r="C19" s="25" t="s">
        <v>689</v>
      </c>
      <c r="D19" s="25" t="s">
        <v>690</v>
      </c>
      <c r="E19" s="25"/>
      <c r="F19" s="25" t="s">
        <v>691</v>
      </c>
      <c r="G19" s="25" t="s">
        <v>692</v>
      </c>
      <c r="H19" s="25" t="s">
        <v>693</v>
      </c>
    </row>
    <row r="20" spans="1:8" ht="16.5" x14ac:dyDescent="0.2">
      <c r="A20" s="98"/>
      <c r="B20" s="25" t="s">
        <v>653</v>
      </c>
      <c r="C20" s="25" t="s">
        <v>694</v>
      </c>
      <c r="D20" s="25" t="s">
        <v>695</v>
      </c>
      <c r="E20" s="25"/>
      <c r="F20" s="25"/>
      <c r="G20" s="25"/>
      <c r="H20" s="25"/>
    </row>
    <row r="21" spans="1:8" ht="51.75" customHeight="1" x14ac:dyDescent="0.2">
      <c r="A21" s="97" t="s">
        <v>696</v>
      </c>
      <c r="B21" s="25" t="s">
        <v>697</v>
      </c>
      <c r="C21" s="25" t="s">
        <v>698</v>
      </c>
      <c r="D21" s="25" t="s">
        <v>699</v>
      </c>
      <c r="E21" s="25" t="s">
        <v>700</v>
      </c>
      <c r="F21" s="25" t="s">
        <v>701</v>
      </c>
      <c r="G21" s="25" t="s">
        <v>702</v>
      </c>
      <c r="H21" s="25" t="s">
        <v>703</v>
      </c>
    </row>
    <row r="22" spans="1:8" ht="27.75" customHeight="1" x14ac:dyDescent="0.2">
      <c r="A22" s="98"/>
      <c r="B22" s="25" t="s">
        <v>704</v>
      </c>
      <c r="C22" s="25" t="s">
        <v>705</v>
      </c>
      <c r="D22" s="25" t="s">
        <v>706</v>
      </c>
      <c r="E22" s="25" t="s">
        <v>707</v>
      </c>
      <c r="F22" s="25" t="s">
        <v>708</v>
      </c>
      <c r="G22" s="25" t="s">
        <v>702</v>
      </c>
      <c r="H22" s="25"/>
    </row>
    <row r="23" spans="1:8" ht="33.75" customHeight="1" x14ac:dyDescent="0.2">
      <c r="A23" s="99"/>
      <c r="B23" s="25" t="s">
        <v>709</v>
      </c>
      <c r="C23" s="25" t="s">
        <v>664</v>
      </c>
      <c r="D23" s="25" t="s">
        <v>710</v>
      </c>
      <c r="E23" s="25" t="s">
        <v>711</v>
      </c>
      <c r="F23" s="25" t="s">
        <v>712</v>
      </c>
      <c r="G23" s="25" t="s">
        <v>713</v>
      </c>
      <c r="H23" s="25"/>
    </row>
    <row r="24" spans="1:8" ht="33" x14ac:dyDescent="0.2">
      <c r="A24" s="97" t="s">
        <v>714</v>
      </c>
      <c r="B24" s="25" t="s">
        <v>715</v>
      </c>
      <c r="C24" s="25" t="s">
        <v>716</v>
      </c>
      <c r="D24" s="25" t="s">
        <v>717</v>
      </c>
      <c r="E24" s="25" t="s">
        <v>718</v>
      </c>
      <c r="F24" s="25" t="s">
        <v>719</v>
      </c>
      <c r="G24" s="25" t="s">
        <v>720</v>
      </c>
      <c r="H24" s="25"/>
    </row>
    <row r="25" spans="1:8" ht="49.5" x14ac:dyDescent="0.2">
      <c r="A25" s="98"/>
      <c r="B25" s="25" t="s">
        <v>721</v>
      </c>
      <c r="C25" s="25" t="s">
        <v>722</v>
      </c>
      <c r="D25" s="25"/>
      <c r="E25" s="25" t="s">
        <v>723</v>
      </c>
      <c r="F25" s="25" t="s">
        <v>719</v>
      </c>
      <c r="G25" s="25" t="s">
        <v>720</v>
      </c>
      <c r="H25" s="25" t="s">
        <v>724</v>
      </c>
    </row>
    <row r="26" spans="1:8" ht="61.5" customHeight="1" x14ac:dyDescent="0.2">
      <c r="A26" s="99"/>
      <c r="B26" s="25" t="s">
        <v>725</v>
      </c>
      <c r="C26" s="25" t="s">
        <v>726</v>
      </c>
      <c r="D26" s="25" t="s">
        <v>727</v>
      </c>
      <c r="E26" s="25" t="s">
        <v>728</v>
      </c>
      <c r="F26" s="25"/>
      <c r="G26" s="25"/>
      <c r="H26" s="25"/>
    </row>
    <row r="29" spans="1:8" ht="20.25" x14ac:dyDescent="0.2">
      <c r="A29" s="85" t="s">
        <v>729</v>
      </c>
      <c r="B29" s="85"/>
      <c r="C29" s="85"/>
      <c r="D29" s="85"/>
      <c r="E29" s="85"/>
      <c r="F29" s="85"/>
      <c r="G29" s="85"/>
      <c r="H29" s="24"/>
    </row>
    <row r="30" spans="1:8" ht="17.25" x14ac:dyDescent="0.2">
      <c r="A30" s="30" t="s">
        <v>612</v>
      </c>
      <c r="B30" s="30" t="s">
        <v>613</v>
      </c>
      <c r="C30" s="30" t="s">
        <v>617</v>
      </c>
      <c r="D30" s="30" t="s">
        <v>615</v>
      </c>
      <c r="E30" s="30" t="s">
        <v>616</v>
      </c>
      <c r="F30" s="100" t="s">
        <v>730</v>
      </c>
      <c r="G30" s="100"/>
      <c r="H30" s="30" t="s">
        <v>619</v>
      </c>
    </row>
    <row r="31" spans="1:8" ht="33" x14ac:dyDescent="0.2">
      <c r="A31" s="101" t="s">
        <v>731</v>
      </c>
      <c r="B31" s="25" t="s">
        <v>732</v>
      </c>
      <c r="C31" s="25" t="s">
        <v>733</v>
      </c>
      <c r="D31" s="25" t="s">
        <v>734</v>
      </c>
      <c r="E31" s="25" t="s">
        <v>735</v>
      </c>
      <c r="F31" s="91" t="s">
        <v>736</v>
      </c>
      <c r="G31" s="91"/>
      <c r="H31" s="25"/>
    </row>
    <row r="32" spans="1:8" ht="33" x14ac:dyDescent="0.2">
      <c r="A32" s="101"/>
      <c r="B32" s="25" t="s">
        <v>737</v>
      </c>
      <c r="C32" s="25" t="s">
        <v>733</v>
      </c>
      <c r="D32" s="25" t="s">
        <v>738</v>
      </c>
      <c r="E32" s="25" t="s">
        <v>739</v>
      </c>
      <c r="F32" s="91" t="s">
        <v>740</v>
      </c>
      <c r="G32" s="91"/>
      <c r="H32" s="25"/>
    </row>
    <row r="33" spans="1:8" ht="84.75" customHeight="1" x14ac:dyDescent="0.2">
      <c r="A33" s="101"/>
      <c r="B33" s="25" t="s">
        <v>741</v>
      </c>
      <c r="C33" s="25" t="s">
        <v>733</v>
      </c>
      <c r="D33" s="25" t="s">
        <v>742</v>
      </c>
      <c r="E33" s="25" t="s">
        <v>743</v>
      </c>
      <c r="F33" s="91" t="s">
        <v>744</v>
      </c>
      <c r="G33" s="91"/>
      <c r="H33" s="25"/>
    </row>
    <row r="34" spans="1:8" ht="53.25" customHeight="1" x14ac:dyDescent="0.2">
      <c r="A34" s="25" t="s">
        <v>745</v>
      </c>
      <c r="B34" s="25" t="s">
        <v>746</v>
      </c>
      <c r="C34" s="25" t="s">
        <v>747</v>
      </c>
      <c r="D34" s="25" t="s">
        <v>748</v>
      </c>
      <c r="E34" s="25" t="s">
        <v>749</v>
      </c>
      <c r="F34" s="91" t="s">
        <v>750</v>
      </c>
      <c r="G34" s="91"/>
      <c r="H34" s="25"/>
    </row>
    <row r="35" spans="1:8" ht="70.5" customHeight="1" x14ac:dyDescent="0.2">
      <c r="A35" s="25" t="s">
        <v>751</v>
      </c>
      <c r="B35" s="25" t="s">
        <v>752</v>
      </c>
      <c r="C35" s="25"/>
      <c r="D35" s="25" t="s">
        <v>753</v>
      </c>
      <c r="E35" s="25" t="s">
        <v>754</v>
      </c>
      <c r="F35" s="91" t="s">
        <v>755</v>
      </c>
      <c r="G35" s="91"/>
      <c r="H35" s="25"/>
    </row>
    <row r="36" spans="1:8" ht="39.75" customHeight="1" x14ac:dyDescent="0.2">
      <c r="A36" s="25" t="s">
        <v>756</v>
      </c>
      <c r="B36" s="25"/>
      <c r="C36" s="25"/>
      <c r="D36" s="25" t="s">
        <v>757</v>
      </c>
      <c r="E36" s="25" t="s">
        <v>758</v>
      </c>
      <c r="F36" s="91" t="s">
        <v>759</v>
      </c>
      <c r="G36" s="91"/>
      <c r="H36" s="25" t="s">
        <v>760</v>
      </c>
    </row>
    <row r="37" spans="1:8" ht="93" customHeight="1" x14ac:dyDescent="0.2">
      <c r="A37" s="25" t="s">
        <v>761</v>
      </c>
      <c r="B37" s="25"/>
      <c r="C37" s="25" t="s">
        <v>762</v>
      </c>
      <c r="D37" s="25" t="s">
        <v>763</v>
      </c>
      <c r="E37" s="25" t="s">
        <v>764</v>
      </c>
      <c r="F37" s="91" t="s">
        <v>765</v>
      </c>
      <c r="G37" s="91"/>
      <c r="H37" s="25" t="s">
        <v>766</v>
      </c>
    </row>
    <row r="38" spans="1:8" ht="52.5" customHeight="1" x14ac:dyDescent="0.2">
      <c r="A38" s="92" t="s">
        <v>767</v>
      </c>
      <c r="B38" s="25" t="s">
        <v>768</v>
      </c>
      <c r="C38" s="25" t="s">
        <v>769</v>
      </c>
      <c r="D38" s="25" t="s">
        <v>770</v>
      </c>
      <c r="E38" s="25" t="s">
        <v>771</v>
      </c>
      <c r="F38" s="95"/>
      <c r="G38" s="96"/>
      <c r="H38" s="25"/>
    </row>
    <row r="39" spans="1:8" ht="33.75" customHeight="1" x14ac:dyDescent="0.2">
      <c r="A39" s="93"/>
      <c r="B39" s="25" t="s">
        <v>772</v>
      </c>
      <c r="C39" s="25" t="s">
        <v>773</v>
      </c>
      <c r="D39" s="25" t="s">
        <v>774</v>
      </c>
      <c r="E39" s="25"/>
      <c r="F39" s="25"/>
      <c r="G39" s="25"/>
      <c r="H39" s="25"/>
    </row>
    <row r="40" spans="1:8" ht="42.75" customHeight="1" x14ac:dyDescent="0.2">
      <c r="A40" s="93"/>
      <c r="B40" s="25" t="s">
        <v>775</v>
      </c>
      <c r="C40" s="25" t="s">
        <v>776</v>
      </c>
      <c r="D40" s="25" t="s">
        <v>777</v>
      </c>
      <c r="E40" s="25"/>
      <c r="F40" s="25"/>
      <c r="G40" s="25"/>
      <c r="H40" s="25"/>
    </row>
    <row r="41" spans="1:8" ht="34.5" customHeight="1" x14ac:dyDescent="0.2">
      <c r="A41" s="93"/>
      <c r="B41" s="25" t="s">
        <v>778</v>
      </c>
      <c r="C41" s="25" t="s">
        <v>779</v>
      </c>
      <c r="D41" s="25" t="s">
        <v>780</v>
      </c>
      <c r="E41" s="25"/>
      <c r="F41" s="25"/>
      <c r="G41" s="25"/>
      <c r="H41" s="25"/>
    </row>
    <row r="42" spans="1:8" ht="51" customHeight="1" x14ac:dyDescent="0.2">
      <c r="A42" s="94"/>
      <c r="B42" s="25" t="s">
        <v>781</v>
      </c>
      <c r="C42" s="25" t="s">
        <v>782</v>
      </c>
      <c r="D42" s="25" t="s">
        <v>783</v>
      </c>
      <c r="E42" s="25"/>
      <c r="F42" s="25"/>
      <c r="G42" s="25"/>
      <c r="H42" s="25"/>
    </row>
  </sheetData>
  <mergeCells count="19">
    <mergeCell ref="A21:A23"/>
    <mergeCell ref="A2:G2"/>
    <mergeCell ref="A4:A6"/>
    <mergeCell ref="A7:A13"/>
    <mergeCell ref="A14:A16"/>
    <mergeCell ref="A17:A20"/>
    <mergeCell ref="A24:A26"/>
    <mergeCell ref="A29:G29"/>
    <mergeCell ref="F30:G30"/>
    <mergeCell ref="A31:A33"/>
    <mergeCell ref="F31:G31"/>
    <mergeCell ref="F32:G32"/>
    <mergeCell ref="F33:G33"/>
    <mergeCell ref="F34:G34"/>
    <mergeCell ref="F35:G35"/>
    <mergeCell ref="F36:G36"/>
    <mergeCell ref="F37:G37"/>
    <mergeCell ref="A38:A42"/>
    <mergeCell ref="F38:G38"/>
  </mergeCells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T53"/>
  <sheetViews>
    <sheetView topLeftCell="X1" workbookViewId="0">
      <selection activeCell="AG16" sqref="AG16"/>
    </sheetView>
  </sheetViews>
  <sheetFormatPr defaultRowHeight="14.25" x14ac:dyDescent="0.2"/>
  <cols>
    <col min="1" max="1" width="6.25" style="22" customWidth="1"/>
    <col min="2" max="2" width="9" style="22" customWidth="1"/>
    <col min="3" max="3" width="9.625" style="22" customWidth="1"/>
    <col min="4" max="4" width="8.375" style="22" customWidth="1"/>
    <col min="5" max="5" width="15.75" style="22" customWidth="1"/>
    <col min="6" max="6" width="13.75" style="22" customWidth="1"/>
    <col min="7" max="7" width="9.625" style="22" customWidth="1"/>
    <col min="8" max="8" width="8.625" style="22" customWidth="1"/>
    <col min="9" max="9" width="10" style="22" customWidth="1"/>
    <col min="10" max="10" width="31.25" style="22" customWidth="1"/>
    <col min="11" max="11" width="16.75" style="22" customWidth="1"/>
    <col min="12" max="12" width="20.625" style="22" customWidth="1"/>
    <col min="13" max="13" width="24.75" style="22" customWidth="1"/>
    <col min="14" max="14" width="16.5" style="22" customWidth="1"/>
    <col min="15" max="15" width="20.625" style="22" customWidth="1"/>
    <col min="16" max="16" width="16.125" style="22" customWidth="1"/>
    <col min="17" max="17" width="20.625" style="22" customWidth="1"/>
    <col min="18" max="18" width="9" style="22"/>
    <col min="19" max="19" width="18" style="22" customWidth="1"/>
    <col min="20" max="20" width="9" style="22"/>
    <col min="21" max="21" width="13.5" style="22" customWidth="1"/>
    <col min="22" max="22" width="9" style="22"/>
    <col min="23" max="23" width="11" style="22" customWidth="1"/>
    <col min="24" max="24" width="9" style="22"/>
    <col min="25" max="25" width="12.25" style="22" customWidth="1"/>
    <col min="26" max="26" width="9" style="22"/>
    <col min="27" max="27" width="11.125" style="22" customWidth="1"/>
    <col min="28" max="28" width="9" style="22"/>
    <col min="29" max="29" width="13.125" style="22" customWidth="1"/>
    <col min="30" max="30" width="9" style="22"/>
    <col min="31" max="31" width="10.875" style="22" customWidth="1"/>
    <col min="32" max="32" width="9" style="22"/>
    <col min="33" max="33" width="12.875" style="22" customWidth="1"/>
    <col min="34" max="34" width="9" style="22"/>
    <col min="35" max="35" width="12.625" style="22" customWidth="1"/>
    <col min="36" max="36" width="9" style="22"/>
    <col min="37" max="37" width="13.375" style="22" customWidth="1"/>
    <col min="38" max="16384" width="9" style="22"/>
  </cols>
  <sheetData>
    <row r="4" spans="1:46" ht="14.25" customHeight="1" x14ac:dyDescent="0.2">
      <c r="A4" s="105"/>
      <c r="B4" s="100" t="s">
        <v>784</v>
      </c>
      <c r="C4" s="100"/>
      <c r="D4" s="100"/>
      <c r="E4" s="100" t="s">
        <v>785</v>
      </c>
      <c r="F4" s="100" t="s">
        <v>786</v>
      </c>
      <c r="G4" s="100" t="s">
        <v>787</v>
      </c>
      <c r="H4" s="100" t="s">
        <v>788</v>
      </c>
      <c r="I4" s="100" t="s">
        <v>789</v>
      </c>
      <c r="J4" s="100" t="s">
        <v>790</v>
      </c>
      <c r="K4" s="100" t="s">
        <v>791</v>
      </c>
      <c r="L4" s="100"/>
      <c r="M4" s="100" t="s">
        <v>532</v>
      </c>
      <c r="N4" s="100"/>
      <c r="O4" s="100" t="s">
        <v>533</v>
      </c>
      <c r="P4" s="100"/>
      <c r="Q4" s="100" t="s">
        <v>534</v>
      </c>
      <c r="R4" s="100"/>
      <c r="S4" s="100" t="s">
        <v>535</v>
      </c>
      <c r="T4" s="100"/>
      <c r="U4" s="100" t="s">
        <v>536</v>
      </c>
      <c r="V4" s="100"/>
      <c r="W4" s="100" t="s">
        <v>537</v>
      </c>
      <c r="X4" s="100"/>
      <c r="Y4" s="100" t="s">
        <v>538</v>
      </c>
      <c r="Z4" s="100"/>
      <c r="AA4" s="100" t="s">
        <v>539</v>
      </c>
      <c r="AB4" s="100"/>
      <c r="AC4" s="100" t="s">
        <v>540</v>
      </c>
      <c r="AD4" s="100"/>
      <c r="AE4" s="100" t="s">
        <v>541</v>
      </c>
      <c r="AF4" s="100"/>
      <c r="AG4" s="100" t="s">
        <v>542</v>
      </c>
      <c r="AH4" s="100"/>
      <c r="AI4" s="100" t="s">
        <v>543</v>
      </c>
      <c r="AJ4" s="100"/>
      <c r="AK4" s="100" t="s">
        <v>544</v>
      </c>
      <c r="AL4" s="100"/>
      <c r="AM4" s="100" t="s">
        <v>792</v>
      </c>
      <c r="AN4" s="100"/>
      <c r="AO4" s="100" t="s">
        <v>1107</v>
      </c>
      <c r="AP4" s="100"/>
      <c r="AQ4" s="100" t="s">
        <v>1108</v>
      </c>
      <c r="AR4" s="100"/>
      <c r="AS4" s="100" t="s">
        <v>1109</v>
      </c>
      <c r="AT4" s="100"/>
    </row>
    <row r="5" spans="1:46" ht="16.5" customHeight="1" x14ac:dyDescent="0.2">
      <c r="A5" s="105"/>
      <c r="B5" s="100"/>
      <c r="C5" s="100"/>
      <c r="D5" s="100"/>
      <c r="E5" s="100"/>
      <c r="F5" s="100"/>
      <c r="G5" s="100"/>
      <c r="H5" s="100"/>
      <c r="I5" s="100"/>
      <c r="J5" s="100"/>
      <c r="K5" s="28" t="s">
        <v>793</v>
      </c>
      <c r="L5" s="28" t="s">
        <v>794</v>
      </c>
      <c r="M5" s="28" t="s">
        <v>793</v>
      </c>
      <c r="N5" s="28" t="s">
        <v>794</v>
      </c>
      <c r="O5" s="28" t="s">
        <v>793</v>
      </c>
      <c r="P5" s="28" t="s">
        <v>794</v>
      </c>
      <c r="Q5" s="28" t="s">
        <v>793</v>
      </c>
      <c r="R5" s="28" t="s">
        <v>794</v>
      </c>
      <c r="S5" s="28" t="s">
        <v>793</v>
      </c>
      <c r="T5" s="28" t="s">
        <v>794</v>
      </c>
      <c r="U5" s="28" t="s">
        <v>793</v>
      </c>
      <c r="V5" s="28" t="s">
        <v>794</v>
      </c>
      <c r="W5" s="28" t="s">
        <v>793</v>
      </c>
      <c r="X5" s="28" t="s">
        <v>794</v>
      </c>
      <c r="Y5" s="28" t="s">
        <v>793</v>
      </c>
      <c r="Z5" s="28" t="s">
        <v>794</v>
      </c>
      <c r="AA5" s="28" t="s">
        <v>793</v>
      </c>
      <c r="AB5" s="28" t="s">
        <v>794</v>
      </c>
      <c r="AC5" s="28" t="s">
        <v>793</v>
      </c>
      <c r="AD5" s="28" t="s">
        <v>794</v>
      </c>
      <c r="AE5" s="28" t="s">
        <v>793</v>
      </c>
      <c r="AF5" s="28" t="s">
        <v>794</v>
      </c>
      <c r="AG5" s="28" t="s">
        <v>793</v>
      </c>
      <c r="AH5" s="28" t="s">
        <v>794</v>
      </c>
      <c r="AI5" s="28" t="s">
        <v>793</v>
      </c>
      <c r="AJ5" s="28" t="s">
        <v>794</v>
      </c>
      <c r="AK5" s="28" t="s">
        <v>793</v>
      </c>
      <c r="AL5" s="28" t="s">
        <v>794</v>
      </c>
      <c r="AM5" s="28" t="s">
        <v>793</v>
      </c>
      <c r="AN5" s="28" t="s">
        <v>794</v>
      </c>
      <c r="AO5" s="46" t="s">
        <v>793</v>
      </c>
      <c r="AP5" s="46" t="s">
        <v>794</v>
      </c>
      <c r="AQ5" s="46" t="s">
        <v>793</v>
      </c>
      <c r="AR5" s="46" t="s">
        <v>794</v>
      </c>
      <c r="AS5" s="46" t="s">
        <v>793</v>
      </c>
      <c r="AT5" s="46" t="s">
        <v>794</v>
      </c>
    </row>
    <row r="6" spans="1:46" ht="20.100000000000001" customHeight="1" x14ac:dyDescent="0.2">
      <c r="B6" s="102" t="s">
        <v>795</v>
      </c>
      <c r="C6" s="102" t="s">
        <v>796</v>
      </c>
      <c r="D6" s="25" t="s">
        <v>1103</v>
      </c>
      <c r="E6" s="25" t="s">
        <v>797</v>
      </c>
      <c r="F6" s="25"/>
      <c r="G6" s="25"/>
      <c r="H6" s="25"/>
      <c r="I6" s="25"/>
      <c r="J6" s="25" t="s">
        <v>798</v>
      </c>
      <c r="K6" s="25">
        <v>35</v>
      </c>
      <c r="L6" s="25"/>
      <c r="M6" s="25">
        <v>42</v>
      </c>
      <c r="N6" s="25"/>
      <c r="O6" s="25">
        <v>45</v>
      </c>
      <c r="P6" s="25"/>
      <c r="Q6" s="25">
        <v>47.5</v>
      </c>
      <c r="R6" s="25"/>
      <c r="S6" s="25">
        <v>50</v>
      </c>
      <c r="T6" s="25"/>
      <c r="U6" s="25">
        <v>52</v>
      </c>
      <c r="V6" s="25"/>
      <c r="W6" s="25">
        <v>54</v>
      </c>
      <c r="X6" s="25"/>
      <c r="Y6" s="25">
        <v>56</v>
      </c>
      <c r="Z6" s="25"/>
      <c r="AA6" s="25">
        <v>58</v>
      </c>
      <c r="AB6" s="25"/>
      <c r="AC6" s="25">
        <v>60</v>
      </c>
      <c r="AD6" s="25"/>
      <c r="AE6" s="25">
        <v>61</v>
      </c>
      <c r="AF6" s="25"/>
      <c r="AG6" s="25">
        <v>62</v>
      </c>
      <c r="AH6" s="25"/>
      <c r="AI6" s="25">
        <v>63</v>
      </c>
      <c r="AJ6" s="25"/>
      <c r="AK6" s="25">
        <v>64</v>
      </c>
      <c r="AL6" s="25"/>
      <c r="AM6" s="25" t="s">
        <v>1057</v>
      </c>
      <c r="AN6" s="25"/>
      <c r="AO6" s="45">
        <v>80</v>
      </c>
      <c r="AP6" s="45"/>
      <c r="AQ6" s="45">
        <v>90</v>
      </c>
      <c r="AR6" s="45"/>
      <c r="AS6" s="45">
        <v>100</v>
      </c>
      <c r="AT6" s="45"/>
    </row>
    <row r="7" spans="1:46" s="47" customFormat="1" ht="20.100000000000001" customHeight="1" x14ac:dyDescent="0.2">
      <c r="B7" s="103"/>
      <c r="C7" s="103"/>
      <c r="D7" s="45" t="s">
        <v>1104</v>
      </c>
      <c r="E7" s="45" t="s">
        <v>1105</v>
      </c>
      <c r="F7" s="45"/>
      <c r="G7" s="45"/>
      <c r="H7" s="45"/>
      <c r="I7" s="45"/>
      <c r="J7" s="45" t="s">
        <v>798</v>
      </c>
      <c r="K7" s="45">
        <v>35</v>
      </c>
      <c r="L7" s="45"/>
      <c r="M7" s="45">
        <v>45</v>
      </c>
      <c r="N7" s="45"/>
      <c r="O7" s="45">
        <v>54</v>
      </c>
      <c r="P7" s="45"/>
      <c r="Q7" s="45">
        <v>62</v>
      </c>
      <c r="R7" s="45"/>
      <c r="S7" s="45">
        <v>68</v>
      </c>
      <c r="T7" s="45"/>
      <c r="U7" s="45">
        <v>74</v>
      </c>
      <c r="V7" s="45"/>
      <c r="W7" s="45">
        <v>80</v>
      </c>
      <c r="X7" s="45"/>
      <c r="Y7" s="45">
        <v>85</v>
      </c>
      <c r="Z7" s="45"/>
      <c r="AA7" s="45">
        <v>90</v>
      </c>
      <c r="AB7" s="45"/>
      <c r="AC7" s="45">
        <v>92</v>
      </c>
      <c r="AD7" s="45"/>
      <c r="AE7" s="45">
        <v>94</v>
      </c>
      <c r="AF7" s="45"/>
      <c r="AG7" s="45">
        <v>96</v>
      </c>
      <c r="AH7" s="45"/>
      <c r="AI7" s="45">
        <v>98</v>
      </c>
      <c r="AJ7" s="45"/>
      <c r="AK7" s="45">
        <v>100</v>
      </c>
      <c r="AL7" s="45"/>
      <c r="AM7" s="45" t="s">
        <v>1106</v>
      </c>
      <c r="AN7" s="45"/>
      <c r="AO7" s="45">
        <v>120</v>
      </c>
      <c r="AP7" s="45"/>
      <c r="AQ7" s="45">
        <v>135</v>
      </c>
      <c r="AR7" s="45"/>
      <c r="AS7" s="45">
        <v>145</v>
      </c>
      <c r="AT7" s="45"/>
    </row>
    <row r="8" spans="1:46" ht="20.100000000000001" customHeight="1" x14ac:dyDescent="0.2">
      <c r="B8" s="103"/>
      <c r="C8" s="104"/>
      <c r="D8" s="25" t="s">
        <v>799</v>
      </c>
      <c r="E8" s="25" t="s">
        <v>1105</v>
      </c>
      <c r="F8" s="25" t="s">
        <v>800</v>
      </c>
      <c r="G8" s="25"/>
      <c r="H8" s="25"/>
      <c r="I8" s="25"/>
      <c r="J8" s="25" t="s">
        <v>801</v>
      </c>
      <c r="K8" s="45">
        <v>35</v>
      </c>
      <c r="L8" s="45"/>
      <c r="M8" s="45">
        <v>45</v>
      </c>
      <c r="N8" s="45"/>
      <c r="O8" s="45">
        <v>54</v>
      </c>
      <c r="P8" s="45"/>
      <c r="Q8" s="45">
        <v>62</v>
      </c>
      <c r="R8" s="45"/>
      <c r="S8" s="45">
        <v>68</v>
      </c>
      <c r="T8" s="45"/>
      <c r="U8" s="45">
        <v>74</v>
      </c>
      <c r="V8" s="45"/>
      <c r="W8" s="45">
        <v>80</v>
      </c>
      <c r="X8" s="45"/>
      <c r="Y8" s="45">
        <v>85</v>
      </c>
      <c r="Z8" s="45"/>
      <c r="AA8" s="45">
        <v>90</v>
      </c>
      <c r="AB8" s="45"/>
      <c r="AC8" s="45">
        <v>92</v>
      </c>
      <c r="AD8" s="45"/>
      <c r="AE8" s="45">
        <v>94</v>
      </c>
      <c r="AF8" s="45"/>
      <c r="AG8" s="45">
        <v>96</v>
      </c>
      <c r="AH8" s="45"/>
      <c r="AI8" s="45">
        <v>98</v>
      </c>
      <c r="AJ8" s="45"/>
      <c r="AK8" s="45">
        <v>100</v>
      </c>
      <c r="AL8" s="45"/>
      <c r="AM8" s="40" t="s">
        <v>1057</v>
      </c>
      <c r="AN8" s="25"/>
      <c r="AO8" s="45">
        <v>120</v>
      </c>
      <c r="AP8" s="45"/>
      <c r="AQ8" s="54">
        <v>135</v>
      </c>
      <c r="AR8" s="54"/>
      <c r="AS8" s="54">
        <v>145</v>
      </c>
      <c r="AT8" s="45"/>
    </row>
    <row r="9" spans="1:46" ht="20.100000000000001" customHeight="1" x14ac:dyDescent="0.2">
      <c r="B9" s="104"/>
      <c r="C9" s="27" t="s">
        <v>802</v>
      </c>
      <c r="D9" s="25" t="s">
        <v>799</v>
      </c>
      <c r="E9" s="25" t="s">
        <v>1056</v>
      </c>
      <c r="F9" s="25" t="s">
        <v>803</v>
      </c>
      <c r="G9" s="25"/>
      <c r="H9" s="25"/>
      <c r="I9" s="25"/>
      <c r="J9" s="25" t="s">
        <v>804</v>
      </c>
      <c r="K9" s="25">
        <v>3</v>
      </c>
      <c r="L9" s="25"/>
      <c r="M9" s="25">
        <v>4</v>
      </c>
      <c r="N9" s="25"/>
      <c r="O9" s="25">
        <v>4</v>
      </c>
      <c r="P9" s="25"/>
      <c r="Q9" s="25">
        <v>4</v>
      </c>
      <c r="R9" s="25"/>
      <c r="S9" s="25">
        <v>5</v>
      </c>
      <c r="T9" s="25"/>
      <c r="U9" s="25">
        <v>5</v>
      </c>
      <c r="V9" s="25"/>
      <c r="W9" s="25">
        <v>5</v>
      </c>
      <c r="X9" s="25"/>
      <c r="Y9" s="25">
        <v>5</v>
      </c>
      <c r="Z9" s="25"/>
      <c r="AA9" s="25">
        <v>5</v>
      </c>
      <c r="AB9" s="25"/>
      <c r="AC9" s="25">
        <v>6</v>
      </c>
      <c r="AD9" s="25"/>
      <c r="AE9" s="25">
        <v>6</v>
      </c>
      <c r="AF9" s="25"/>
      <c r="AG9" s="25">
        <v>6</v>
      </c>
      <c r="AH9" s="25"/>
      <c r="AI9" s="40">
        <v>6</v>
      </c>
      <c r="AJ9" s="25"/>
      <c r="AK9" s="40">
        <v>6</v>
      </c>
      <c r="AL9" s="25"/>
      <c r="AM9" s="25"/>
      <c r="AN9" s="25"/>
      <c r="AO9" s="45"/>
      <c r="AP9" s="45"/>
      <c r="AQ9" s="45"/>
      <c r="AR9" s="45"/>
      <c r="AS9" s="45"/>
      <c r="AT9" s="45"/>
    </row>
    <row r="10" spans="1:46" ht="20.100000000000001" customHeight="1" x14ac:dyDescent="0.2">
      <c r="B10" s="91" t="s">
        <v>805</v>
      </c>
      <c r="C10" s="25" t="s">
        <v>806</v>
      </c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45"/>
      <c r="AP10" s="45"/>
      <c r="AQ10" s="45"/>
      <c r="AR10" s="45"/>
      <c r="AS10" s="45"/>
      <c r="AT10" s="45"/>
    </row>
    <row r="11" spans="1:46" ht="20.100000000000001" customHeight="1" x14ac:dyDescent="0.2">
      <c r="B11" s="91"/>
      <c r="C11" s="25" t="s">
        <v>807</v>
      </c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45"/>
      <c r="AP11" s="45"/>
      <c r="AQ11" s="45"/>
      <c r="AR11" s="45"/>
      <c r="AS11" s="45"/>
      <c r="AT11" s="45"/>
    </row>
    <row r="12" spans="1:46" ht="20.100000000000001" customHeight="1" x14ac:dyDescent="0.2">
      <c r="B12" s="91"/>
      <c r="C12" s="25" t="s">
        <v>808</v>
      </c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45"/>
      <c r="AP12" s="45"/>
      <c r="AQ12" s="45"/>
      <c r="AR12" s="45"/>
      <c r="AS12" s="45"/>
      <c r="AT12" s="45"/>
    </row>
    <row r="13" spans="1:46" ht="20.100000000000001" customHeight="1" x14ac:dyDescent="0.2">
      <c r="B13" s="91"/>
      <c r="C13" s="25" t="s">
        <v>809</v>
      </c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5"/>
      <c r="AL13" s="25"/>
      <c r="AM13" s="25"/>
      <c r="AN13" s="25"/>
      <c r="AO13" s="45"/>
      <c r="AP13" s="45"/>
      <c r="AQ13" s="45"/>
      <c r="AR13" s="45"/>
      <c r="AS13" s="45"/>
      <c r="AT13" s="45"/>
    </row>
    <row r="14" spans="1:46" ht="20.100000000000001" customHeight="1" x14ac:dyDescent="0.2">
      <c r="B14" s="91"/>
      <c r="C14" s="25" t="s">
        <v>810</v>
      </c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45"/>
      <c r="AP14" s="45"/>
      <c r="AQ14" s="45"/>
      <c r="AR14" s="45"/>
      <c r="AS14" s="45"/>
      <c r="AT14" s="45"/>
    </row>
    <row r="15" spans="1:46" ht="20.25" customHeight="1" x14ac:dyDescent="0.2">
      <c r="B15" s="91"/>
      <c r="C15" s="25" t="s">
        <v>811</v>
      </c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5"/>
      <c r="AM15" s="25"/>
      <c r="AN15" s="25"/>
      <c r="AO15" s="45"/>
      <c r="AP15" s="45"/>
      <c r="AQ15" s="45"/>
      <c r="AR15" s="45"/>
      <c r="AS15" s="45"/>
      <c r="AT15" s="45"/>
    </row>
    <row r="16" spans="1:46" ht="20.100000000000001" customHeight="1" x14ac:dyDescent="0.2">
      <c r="B16" s="26" t="s">
        <v>819</v>
      </c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45"/>
      <c r="AP16" s="45"/>
      <c r="AQ16" s="45"/>
      <c r="AR16" s="45"/>
      <c r="AS16" s="45"/>
      <c r="AT16" s="45"/>
    </row>
    <row r="17" spans="2:46" ht="20.100000000000001" customHeight="1" x14ac:dyDescent="0.2">
      <c r="B17" s="26" t="s">
        <v>820</v>
      </c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45"/>
      <c r="AP17" s="45"/>
      <c r="AQ17" s="45"/>
      <c r="AR17" s="45"/>
      <c r="AS17" s="45"/>
      <c r="AT17" s="45"/>
    </row>
    <row r="18" spans="2:46" ht="42.75" customHeight="1" x14ac:dyDescent="0.2">
      <c r="B18" s="102" t="s">
        <v>812</v>
      </c>
      <c r="C18" s="25" t="s">
        <v>813</v>
      </c>
      <c r="D18" s="25"/>
      <c r="E18" s="25" t="s">
        <v>1233</v>
      </c>
      <c r="F18" s="25"/>
      <c r="G18" s="25"/>
      <c r="H18" s="25"/>
      <c r="I18" s="25"/>
      <c r="J18" s="25"/>
      <c r="K18" s="25">
        <v>3</v>
      </c>
      <c r="L18" s="25"/>
      <c r="M18" s="25">
        <v>4</v>
      </c>
      <c r="N18" s="25"/>
      <c r="O18" s="25">
        <v>5</v>
      </c>
      <c r="P18" s="25"/>
      <c r="Q18" s="25">
        <v>6</v>
      </c>
      <c r="R18" s="25"/>
      <c r="S18" s="25">
        <v>6</v>
      </c>
      <c r="T18" s="25"/>
      <c r="U18" s="25">
        <v>7</v>
      </c>
      <c r="V18" s="25"/>
      <c r="W18" s="25">
        <v>7</v>
      </c>
      <c r="X18" s="25"/>
      <c r="Y18" s="25">
        <v>8</v>
      </c>
      <c r="Z18" s="25"/>
      <c r="AA18" s="25">
        <v>8</v>
      </c>
      <c r="AB18" s="25"/>
      <c r="AC18" s="25">
        <v>9</v>
      </c>
      <c r="AD18" s="25"/>
      <c r="AE18" s="25">
        <v>9</v>
      </c>
      <c r="AF18" s="25"/>
      <c r="AG18" s="25">
        <v>9</v>
      </c>
      <c r="AH18" s="25"/>
      <c r="AI18" s="25">
        <v>9</v>
      </c>
      <c r="AJ18" s="25"/>
      <c r="AK18" s="25">
        <v>10</v>
      </c>
      <c r="AL18" s="25"/>
      <c r="AM18" s="25" t="s">
        <v>1117</v>
      </c>
      <c r="AN18" s="25"/>
      <c r="AO18" s="45">
        <v>12</v>
      </c>
      <c r="AP18" s="45"/>
      <c r="AQ18" s="45">
        <v>14</v>
      </c>
      <c r="AR18" s="45"/>
      <c r="AS18" s="45">
        <v>15</v>
      </c>
      <c r="AT18" s="45"/>
    </row>
    <row r="19" spans="2:46" ht="28.5" customHeight="1" x14ac:dyDescent="0.2">
      <c r="B19" s="103"/>
      <c r="C19" s="25" t="s">
        <v>814</v>
      </c>
      <c r="D19" s="25"/>
      <c r="E19" s="40" t="s">
        <v>1234</v>
      </c>
      <c r="F19" s="25"/>
      <c r="G19" s="25"/>
      <c r="H19" s="25"/>
      <c r="I19" s="25"/>
      <c r="J19" s="25"/>
      <c r="K19" s="25">
        <v>2</v>
      </c>
      <c r="L19" s="25"/>
      <c r="M19" s="25">
        <v>3</v>
      </c>
      <c r="N19" s="25"/>
      <c r="O19" s="25">
        <v>4</v>
      </c>
      <c r="P19" s="25"/>
      <c r="Q19" s="25">
        <v>5</v>
      </c>
      <c r="R19" s="25"/>
      <c r="S19" s="25">
        <v>6</v>
      </c>
      <c r="T19" s="25"/>
      <c r="U19" s="25">
        <v>6</v>
      </c>
      <c r="V19" s="25"/>
      <c r="W19" s="25">
        <v>7</v>
      </c>
      <c r="X19" s="25"/>
      <c r="Y19" s="25">
        <v>7</v>
      </c>
      <c r="Z19" s="25"/>
      <c r="AA19" s="45">
        <v>8</v>
      </c>
      <c r="AB19" s="45"/>
      <c r="AC19" s="45">
        <v>8</v>
      </c>
      <c r="AD19" s="45"/>
      <c r="AE19" s="45">
        <v>9</v>
      </c>
      <c r="AF19" s="45"/>
      <c r="AG19" s="45">
        <v>9</v>
      </c>
      <c r="AH19" s="45"/>
      <c r="AI19" s="45">
        <v>9</v>
      </c>
      <c r="AJ19" s="45"/>
      <c r="AK19" s="45">
        <v>9</v>
      </c>
      <c r="AL19" s="25"/>
      <c r="AM19" s="25"/>
      <c r="AN19" s="25"/>
      <c r="AO19" s="45"/>
      <c r="AP19" s="45"/>
      <c r="AQ19" s="45"/>
      <c r="AR19" s="45"/>
      <c r="AS19" s="45">
        <v>15</v>
      </c>
      <c r="AT19" s="45"/>
    </row>
    <row r="20" spans="2:46" ht="35.1" customHeight="1" x14ac:dyDescent="0.2">
      <c r="B20" s="103"/>
      <c r="C20" s="25" t="s">
        <v>815</v>
      </c>
      <c r="D20" s="25"/>
      <c r="E20" s="25" t="s">
        <v>1235</v>
      </c>
      <c r="F20" s="25"/>
      <c r="G20" s="25"/>
      <c r="H20" s="25"/>
      <c r="I20" s="25"/>
      <c r="J20" s="25"/>
      <c r="K20" s="25">
        <v>10</v>
      </c>
      <c r="L20" s="25"/>
      <c r="M20" s="25">
        <v>15</v>
      </c>
      <c r="N20" s="25"/>
      <c r="O20" s="25">
        <v>20</v>
      </c>
      <c r="P20" s="25"/>
      <c r="Q20" s="25">
        <v>24</v>
      </c>
      <c r="R20" s="25"/>
      <c r="S20" s="25">
        <v>28</v>
      </c>
      <c r="T20" s="25"/>
      <c r="U20" s="25">
        <v>32</v>
      </c>
      <c r="V20" s="25"/>
      <c r="W20" s="25">
        <v>35</v>
      </c>
      <c r="X20" s="25"/>
      <c r="Y20" s="25">
        <v>38</v>
      </c>
      <c r="Z20" s="25"/>
      <c r="AA20" s="25">
        <v>40</v>
      </c>
      <c r="AB20" s="25"/>
      <c r="AC20" s="25">
        <v>42</v>
      </c>
      <c r="AD20" s="25"/>
      <c r="AE20" s="25">
        <v>44</v>
      </c>
      <c r="AF20" s="25"/>
      <c r="AG20" s="25">
        <v>46</v>
      </c>
      <c r="AH20" s="25"/>
      <c r="AI20" s="25">
        <v>48</v>
      </c>
      <c r="AJ20" s="25"/>
      <c r="AK20" s="25">
        <v>50</v>
      </c>
      <c r="AL20" s="25"/>
      <c r="AM20" s="25" t="s">
        <v>1237</v>
      </c>
      <c r="AN20" s="25"/>
      <c r="AO20" s="45"/>
      <c r="AP20" s="45"/>
      <c r="AQ20" s="45"/>
      <c r="AR20" s="45"/>
      <c r="AS20" s="45"/>
      <c r="AT20" s="45"/>
    </row>
    <row r="21" spans="2:46" ht="35.1" customHeight="1" x14ac:dyDescent="0.2">
      <c r="B21" s="103"/>
      <c r="C21" s="25" t="s">
        <v>816</v>
      </c>
      <c r="D21" s="25"/>
      <c r="E21" s="56" t="s">
        <v>1235</v>
      </c>
      <c r="F21" s="25"/>
      <c r="G21" s="25"/>
      <c r="H21" s="25"/>
      <c r="I21" s="25"/>
      <c r="J21" s="25"/>
      <c r="K21" s="25">
        <v>5</v>
      </c>
      <c r="L21" s="25"/>
      <c r="M21" s="25">
        <v>10</v>
      </c>
      <c r="N21" s="25"/>
      <c r="O21" s="25">
        <v>15</v>
      </c>
      <c r="P21" s="25"/>
      <c r="Q21" s="25">
        <v>20</v>
      </c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5"/>
      <c r="AO21" s="45"/>
      <c r="AP21" s="45"/>
      <c r="AQ21" s="45"/>
      <c r="AR21" s="45"/>
      <c r="AS21" s="45"/>
      <c r="AT21" s="45"/>
    </row>
    <row r="22" spans="2:46" ht="35.1" customHeight="1" x14ac:dyDescent="0.2">
      <c r="B22" s="103"/>
      <c r="C22" s="25" t="s">
        <v>817</v>
      </c>
      <c r="D22" s="25"/>
      <c r="E22" s="56" t="s">
        <v>1235</v>
      </c>
      <c r="F22" s="25"/>
      <c r="G22" s="25"/>
      <c r="H22" s="25"/>
      <c r="I22" s="25"/>
      <c r="J22" s="25"/>
      <c r="K22" s="25">
        <v>0</v>
      </c>
      <c r="L22" s="25"/>
      <c r="M22" s="25">
        <v>0</v>
      </c>
      <c r="N22" s="25"/>
      <c r="O22" s="25">
        <v>5</v>
      </c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AL22" s="25"/>
      <c r="AM22" s="25"/>
      <c r="AN22" s="25"/>
      <c r="AO22" s="45"/>
      <c r="AP22" s="45"/>
      <c r="AQ22" s="45"/>
      <c r="AR22" s="45"/>
      <c r="AS22" s="45"/>
      <c r="AT22" s="45"/>
    </row>
    <row r="23" spans="2:46" ht="35.1" customHeight="1" x14ac:dyDescent="0.2">
      <c r="B23" s="104"/>
      <c r="C23" s="25" t="s">
        <v>818</v>
      </c>
      <c r="D23" s="25"/>
      <c r="E23" s="56" t="s">
        <v>1235</v>
      </c>
      <c r="F23" s="25"/>
      <c r="G23" s="25"/>
      <c r="H23" s="25"/>
      <c r="I23" s="25"/>
      <c r="J23" s="25"/>
      <c r="K23" s="25">
        <v>0</v>
      </c>
      <c r="L23" s="25"/>
      <c r="M23" s="25">
        <v>0</v>
      </c>
      <c r="N23" s="25"/>
      <c r="O23" s="25">
        <v>5</v>
      </c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  <c r="AJ23" s="25"/>
      <c r="AK23" s="25"/>
      <c r="AL23" s="25"/>
      <c r="AM23" s="25"/>
      <c r="AN23" s="25"/>
      <c r="AO23" s="45"/>
      <c r="AP23" s="45"/>
      <c r="AQ23" s="45"/>
      <c r="AR23" s="45"/>
      <c r="AS23" s="45"/>
      <c r="AT23" s="45"/>
    </row>
    <row r="24" spans="2:46" ht="20.100000000000001" customHeight="1" x14ac:dyDescent="0.2">
      <c r="B24" s="91" t="s">
        <v>1110</v>
      </c>
      <c r="C24" s="25" t="s">
        <v>821</v>
      </c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/>
      <c r="AN24" s="25"/>
      <c r="AO24" s="45"/>
      <c r="AP24" s="45"/>
      <c r="AQ24" s="45"/>
      <c r="AR24" s="45"/>
      <c r="AS24" s="45"/>
      <c r="AT24" s="45"/>
    </row>
    <row r="25" spans="2:46" ht="20.100000000000001" customHeight="1" x14ac:dyDescent="0.2">
      <c r="B25" s="91"/>
      <c r="C25" s="25" t="s">
        <v>822</v>
      </c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25"/>
      <c r="AN25" s="25"/>
      <c r="AO25" s="45"/>
      <c r="AP25" s="45"/>
      <c r="AQ25" s="45"/>
      <c r="AR25" s="45"/>
      <c r="AS25" s="45"/>
      <c r="AT25" s="45"/>
    </row>
    <row r="26" spans="2:46" ht="20.100000000000001" customHeight="1" x14ac:dyDescent="0.2">
      <c r="B26" s="91" t="s">
        <v>1111</v>
      </c>
      <c r="C26" s="25" t="s">
        <v>821</v>
      </c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25"/>
      <c r="AO26" s="45"/>
      <c r="AP26" s="45"/>
      <c r="AQ26" s="45"/>
      <c r="AR26" s="45"/>
      <c r="AS26" s="45"/>
      <c r="AT26" s="45"/>
    </row>
    <row r="27" spans="2:46" ht="20.100000000000001" customHeight="1" x14ac:dyDescent="0.2">
      <c r="B27" s="91"/>
      <c r="C27" s="25" t="s">
        <v>822</v>
      </c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5"/>
      <c r="AO27" s="45"/>
      <c r="AP27" s="45"/>
      <c r="AQ27" s="45"/>
      <c r="AR27" s="45"/>
      <c r="AS27" s="45"/>
      <c r="AT27" s="45"/>
    </row>
    <row r="28" spans="2:46" ht="20.100000000000001" customHeight="1" x14ac:dyDescent="0.2">
      <c r="B28" s="91" t="s">
        <v>1112</v>
      </c>
      <c r="C28" s="25" t="s">
        <v>821</v>
      </c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5"/>
      <c r="AO28" s="45"/>
      <c r="AP28" s="45"/>
      <c r="AQ28" s="45"/>
      <c r="AR28" s="45"/>
      <c r="AS28" s="45"/>
      <c r="AT28" s="45"/>
    </row>
    <row r="29" spans="2:46" ht="20.100000000000001" customHeight="1" x14ac:dyDescent="0.2">
      <c r="B29" s="91"/>
      <c r="C29" s="25" t="s">
        <v>822</v>
      </c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25"/>
      <c r="AK29" s="25"/>
      <c r="AL29" s="25"/>
      <c r="AM29" s="25"/>
      <c r="AN29" s="25"/>
      <c r="AO29" s="45"/>
      <c r="AP29" s="45"/>
      <c r="AQ29" s="45"/>
      <c r="AR29" s="45"/>
      <c r="AS29" s="45"/>
      <c r="AT29" s="45"/>
    </row>
    <row r="30" spans="2:46" ht="20.100000000000001" customHeight="1" x14ac:dyDescent="0.2">
      <c r="B30" s="91"/>
      <c r="C30" s="25" t="s">
        <v>545</v>
      </c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  <c r="AJ30" s="25"/>
      <c r="AK30" s="25"/>
      <c r="AL30" s="25"/>
      <c r="AM30" s="25"/>
      <c r="AN30" s="25"/>
      <c r="AO30" s="45"/>
      <c r="AP30" s="45"/>
      <c r="AQ30" s="45"/>
      <c r="AR30" s="45"/>
      <c r="AS30" s="45"/>
      <c r="AT30" s="45"/>
    </row>
    <row r="31" spans="2:46" ht="20.100000000000001" customHeight="1" x14ac:dyDescent="0.2">
      <c r="B31" s="91"/>
      <c r="C31" s="25" t="s">
        <v>546</v>
      </c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  <c r="AJ31" s="25"/>
      <c r="AK31" s="25"/>
      <c r="AL31" s="25"/>
      <c r="AM31" s="25"/>
      <c r="AN31" s="25"/>
      <c r="AO31" s="45"/>
      <c r="AP31" s="45"/>
      <c r="AQ31" s="45"/>
      <c r="AR31" s="45"/>
      <c r="AS31" s="45"/>
      <c r="AT31" s="45"/>
    </row>
    <row r="32" spans="2:46" ht="20.100000000000001" customHeight="1" x14ac:dyDescent="0.2">
      <c r="B32" s="91" t="s">
        <v>1113</v>
      </c>
      <c r="C32" s="25" t="s">
        <v>821</v>
      </c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  <c r="AM32" s="25"/>
      <c r="AN32" s="25"/>
      <c r="AO32" s="45"/>
      <c r="AP32" s="45"/>
      <c r="AQ32" s="45"/>
      <c r="AR32" s="45"/>
      <c r="AS32" s="45"/>
      <c r="AT32" s="45"/>
    </row>
    <row r="33" spans="2:46" ht="20.100000000000001" customHeight="1" x14ac:dyDescent="0.2">
      <c r="B33" s="91"/>
      <c r="C33" s="25" t="s">
        <v>822</v>
      </c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45"/>
      <c r="AP33" s="45"/>
      <c r="AQ33" s="45"/>
      <c r="AR33" s="45"/>
      <c r="AS33" s="45"/>
      <c r="AT33" s="45"/>
    </row>
    <row r="34" spans="2:46" ht="20.100000000000001" customHeight="1" x14ac:dyDescent="0.2">
      <c r="B34" s="91"/>
      <c r="C34" s="25" t="s">
        <v>545</v>
      </c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45"/>
      <c r="AP34" s="45"/>
      <c r="AQ34" s="45"/>
      <c r="AR34" s="45"/>
      <c r="AS34" s="45"/>
      <c r="AT34" s="45"/>
    </row>
    <row r="35" spans="2:46" ht="20.100000000000001" customHeight="1" x14ac:dyDescent="0.2">
      <c r="B35" s="91"/>
      <c r="C35" s="25" t="s">
        <v>546</v>
      </c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25"/>
      <c r="AD35" s="25"/>
      <c r="AE35" s="25"/>
      <c r="AF35" s="25"/>
      <c r="AG35" s="25"/>
      <c r="AH35" s="25"/>
      <c r="AI35" s="25"/>
      <c r="AJ35" s="25"/>
      <c r="AK35" s="25"/>
      <c r="AL35" s="25"/>
      <c r="AM35" s="25"/>
      <c r="AN35" s="25"/>
      <c r="AO35" s="45"/>
      <c r="AP35" s="45"/>
      <c r="AQ35" s="45"/>
      <c r="AR35" s="45"/>
      <c r="AS35" s="45"/>
      <c r="AT35" s="45"/>
    </row>
    <row r="36" spans="2:46" ht="20.100000000000001" customHeight="1" x14ac:dyDescent="0.2">
      <c r="B36" s="91" t="s">
        <v>1114</v>
      </c>
      <c r="C36" s="25" t="s">
        <v>821</v>
      </c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5"/>
      <c r="AE36" s="25"/>
      <c r="AF36" s="25"/>
      <c r="AG36" s="25"/>
      <c r="AH36" s="25"/>
      <c r="AI36" s="25"/>
      <c r="AJ36" s="25"/>
      <c r="AK36" s="25"/>
      <c r="AL36" s="25"/>
      <c r="AM36" s="25"/>
      <c r="AN36" s="25"/>
      <c r="AO36" s="45"/>
      <c r="AP36" s="45"/>
      <c r="AQ36" s="45"/>
      <c r="AR36" s="45"/>
      <c r="AS36" s="45"/>
      <c r="AT36" s="45"/>
    </row>
    <row r="37" spans="2:46" ht="20.100000000000001" customHeight="1" x14ac:dyDescent="0.2">
      <c r="B37" s="91"/>
      <c r="C37" s="25" t="s">
        <v>822</v>
      </c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G37" s="25"/>
      <c r="AH37" s="25"/>
      <c r="AI37" s="25"/>
      <c r="AJ37" s="25"/>
      <c r="AK37" s="25"/>
      <c r="AL37" s="25"/>
      <c r="AM37" s="25"/>
      <c r="AN37" s="25"/>
      <c r="AO37" s="45"/>
      <c r="AP37" s="45"/>
      <c r="AQ37" s="45"/>
      <c r="AR37" s="45"/>
      <c r="AS37" s="45"/>
      <c r="AT37" s="45"/>
    </row>
    <row r="38" spans="2:46" ht="20.100000000000001" customHeight="1" x14ac:dyDescent="0.2">
      <c r="B38" s="91"/>
      <c r="C38" s="25" t="s">
        <v>545</v>
      </c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AG38" s="25"/>
      <c r="AH38" s="25"/>
      <c r="AI38" s="25"/>
      <c r="AJ38" s="25"/>
      <c r="AK38" s="25"/>
      <c r="AL38" s="25"/>
      <c r="AM38" s="25"/>
      <c r="AN38" s="25"/>
      <c r="AO38" s="45"/>
      <c r="AP38" s="45"/>
      <c r="AQ38" s="45"/>
      <c r="AR38" s="45"/>
      <c r="AS38" s="45"/>
      <c r="AT38" s="45"/>
    </row>
    <row r="39" spans="2:46" ht="20.100000000000001" customHeight="1" x14ac:dyDescent="0.2">
      <c r="B39" s="91"/>
      <c r="C39" s="25" t="s">
        <v>546</v>
      </c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25"/>
      <c r="AL39" s="25"/>
      <c r="AM39" s="25"/>
      <c r="AN39" s="25"/>
      <c r="AO39" s="45"/>
      <c r="AP39" s="45"/>
      <c r="AQ39" s="45"/>
      <c r="AR39" s="45"/>
      <c r="AS39" s="45"/>
      <c r="AT39" s="45"/>
    </row>
    <row r="40" spans="2:46" ht="16.5" x14ac:dyDescent="0.2">
      <c r="B40" s="91"/>
      <c r="C40" s="25" t="s">
        <v>547</v>
      </c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  <c r="AL40" s="25"/>
      <c r="AM40" s="25"/>
      <c r="AN40" s="25"/>
      <c r="AO40" s="45"/>
      <c r="AP40" s="45"/>
      <c r="AQ40" s="45"/>
      <c r="AR40" s="45"/>
      <c r="AS40" s="45"/>
      <c r="AT40" s="45"/>
    </row>
    <row r="41" spans="2:46" ht="16.5" x14ac:dyDescent="0.2">
      <c r="B41" s="91"/>
      <c r="C41" s="25" t="s">
        <v>548</v>
      </c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I41" s="25"/>
      <c r="AJ41" s="25"/>
      <c r="AK41" s="25"/>
      <c r="AL41" s="25"/>
      <c r="AM41" s="25"/>
      <c r="AN41" s="25"/>
      <c r="AO41" s="45"/>
      <c r="AP41" s="45"/>
      <c r="AQ41" s="45"/>
      <c r="AR41" s="45"/>
      <c r="AS41" s="45"/>
      <c r="AT41" s="45"/>
    </row>
    <row r="42" spans="2:46" ht="16.5" x14ac:dyDescent="0.2">
      <c r="B42" s="91" t="s">
        <v>1115</v>
      </c>
      <c r="C42" s="25" t="s">
        <v>821</v>
      </c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25"/>
      <c r="AL42" s="25"/>
      <c r="AM42" s="25"/>
      <c r="AN42" s="25"/>
      <c r="AO42" s="45"/>
      <c r="AP42" s="45"/>
      <c r="AQ42" s="45"/>
      <c r="AR42" s="45"/>
      <c r="AS42" s="45"/>
      <c r="AT42" s="45"/>
    </row>
    <row r="43" spans="2:46" ht="16.5" x14ac:dyDescent="0.2">
      <c r="B43" s="91"/>
      <c r="C43" s="25" t="s">
        <v>822</v>
      </c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G43" s="25"/>
      <c r="AH43" s="25"/>
      <c r="AI43" s="25"/>
      <c r="AJ43" s="25"/>
      <c r="AK43" s="25"/>
      <c r="AL43" s="25"/>
      <c r="AM43" s="25"/>
      <c r="AN43" s="25"/>
      <c r="AO43" s="45"/>
      <c r="AP43" s="45"/>
      <c r="AQ43" s="45"/>
      <c r="AR43" s="45"/>
      <c r="AS43" s="45"/>
      <c r="AT43" s="45"/>
    </row>
    <row r="44" spans="2:46" ht="16.5" x14ac:dyDescent="0.2">
      <c r="B44" s="91"/>
      <c r="C44" s="25" t="s">
        <v>545</v>
      </c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F44" s="25"/>
      <c r="AG44" s="25"/>
      <c r="AH44" s="25"/>
      <c r="AI44" s="25"/>
      <c r="AJ44" s="25"/>
      <c r="AK44" s="25"/>
      <c r="AL44" s="25"/>
      <c r="AM44" s="25"/>
      <c r="AN44" s="25"/>
      <c r="AO44" s="45"/>
      <c r="AP44" s="45"/>
      <c r="AQ44" s="45"/>
      <c r="AR44" s="45"/>
      <c r="AS44" s="45"/>
      <c r="AT44" s="45"/>
    </row>
    <row r="45" spans="2:46" ht="16.5" x14ac:dyDescent="0.2">
      <c r="B45" s="91"/>
      <c r="C45" s="25" t="s">
        <v>546</v>
      </c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25"/>
      <c r="AE45" s="25"/>
      <c r="AF45" s="25"/>
      <c r="AG45" s="25"/>
      <c r="AH45" s="25"/>
      <c r="AI45" s="25"/>
      <c r="AJ45" s="25"/>
      <c r="AK45" s="25"/>
      <c r="AL45" s="25"/>
      <c r="AM45" s="25"/>
      <c r="AN45" s="25"/>
      <c r="AO45" s="45"/>
      <c r="AP45" s="45"/>
      <c r="AQ45" s="45"/>
      <c r="AR45" s="45"/>
      <c r="AS45" s="45"/>
      <c r="AT45" s="45"/>
    </row>
    <row r="46" spans="2:46" ht="16.5" x14ac:dyDescent="0.2">
      <c r="B46" s="91"/>
      <c r="C46" s="25" t="s">
        <v>547</v>
      </c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25"/>
      <c r="AD46" s="25"/>
      <c r="AE46" s="25"/>
      <c r="AF46" s="25"/>
      <c r="AG46" s="25"/>
      <c r="AH46" s="25"/>
      <c r="AI46" s="25"/>
      <c r="AJ46" s="25"/>
      <c r="AK46" s="25"/>
      <c r="AL46" s="25"/>
      <c r="AM46" s="25"/>
      <c r="AN46" s="25"/>
      <c r="AO46" s="45"/>
      <c r="AP46" s="45"/>
      <c r="AQ46" s="45"/>
      <c r="AR46" s="45"/>
      <c r="AS46" s="45"/>
      <c r="AT46" s="45"/>
    </row>
    <row r="47" spans="2:46" ht="16.5" x14ac:dyDescent="0.2">
      <c r="B47" s="91"/>
      <c r="C47" s="25" t="s">
        <v>548</v>
      </c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  <c r="AF47" s="25"/>
      <c r="AG47" s="25"/>
      <c r="AH47" s="25"/>
      <c r="AI47" s="25"/>
      <c r="AJ47" s="25"/>
      <c r="AK47" s="25"/>
      <c r="AL47" s="25"/>
      <c r="AM47" s="25"/>
      <c r="AN47" s="25"/>
      <c r="AO47" s="45"/>
      <c r="AP47" s="45"/>
      <c r="AQ47" s="45"/>
      <c r="AR47" s="45"/>
      <c r="AS47" s="45"/>
      <c r="AT47" s="45"/>
    </row>
    <row r="48" spans="2:46" ht="16.5" x14ac:dyDescent="0.2">
      <c r="B48" s="91" t="s">
        <v>1116</v>
      </c>
      <c r="C48" s="25" t="s">
        <v>821</v>
      </c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25"/>
      <c r="AD48" s="25"/>
      <c r="AE48" s="25"/>
      <c r="AF48" s="25"/>
      <c r="AG48" s="25"/>
      <c r="AH48" s="25"/>
      <c r="AI48" s="25"/>
      <c r="AJ48" s="25"/>
      <c r="AK48" s="25"/>
      <c r="AL48" s="25"/>
      <c r="AM48" s="25"/>
      <c r="AN48" s="25"/>
      <c r="AO48" s="45"/>
      <c r="AP48" s="45"/>
      <c r="AQ48" s="45"/>
      <c r="AR48" s="45"/>
      <c r="AS48" s="45"/>
      <c r="AT48" s="45"/>
    </row>
    <row r="49" spans="2:46" ht="16.5" x14ac:dyDescent="0.2">
      <c r="B49" s="91"/>
      <c r="C49" s="25" t="s">
        <v>822</v>
      </c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5"/>
      <c r="AE49" s="25"/>
      <c r="AF49" s="25"/>
      <c r="AG49" s="25"/>
      <c r="AH49" s="25"/>
      <c r="AI49" s="25"/>
      <c r="AJ49" s="25"/>
      <c r="AK49" s="25"/>
      <c r="AL49" s="25"/>
      <c r="AM49" s="25"/>
      <c r="AN49" s="25"/>
      <c r="AO49" s="45"/>
      <c r="AP49" s="45"/>
      <c r="AQ49" s="45"/>
      <c r="AR49" s="45"/>
      <c r="AS49" s="45"/>
      <c r="AT49" s="45"/>
    </row>
    <row r="50" spans="2:46" ht="16.5" x14ac:dyDescent="0.2">
      <c r="B50" s="91"/>
      <c r="C50" s="25" t="s">
        <v>545</v>
      </c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  <c r="AD50" s="25"/>
      <c r="AE50" s="25"/>
      <c r="AF50" s="25"/>
      <c r="AG50" s="25"/>
      <c r="AH50" s="25"/>
      <c r="AI50" s="25"/>
      <c r="AJ50" s="25"/>
      <c r="AK50" s="25"/>
      <c r="AL50" s="25"/>
      <c r="AM50" s="25"/>
      <c r="AN50" s="25"/>
      <c r="AO50" s="45"/>
      <c r="AP50" s="45"/>
      <c r="AQ50" s="45"/>
      <c r="AR50" s="45"/>
      <c r="AS50" s="45"/>
      <c r="AT50" s="45"/>
    </row>
    <row r="51" spans="2:46" ht="16.5" x14ac:dyDescent="0.2">
      <c r="B51" s="91"/>
      <c r="C51" s="25" t="s">
        <v>546</v>
      </c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5"/>
      <c r="AF51" s="25"/>
      <c r="AG51" s="25"/>
      <c r="AH51" s="25"/>
      <c r="AI51" s="25"/>
      <c r="AJ51" s="25"/>
      <c r="AK51" s="25"/>
      <c r="AL51" s="25"/>
      <c r="AM51" s="25"/>
      <c r="AN51" s="25"/>
      <c r="AO51" s="45"/>
      <c r="AP51" s="45"/>
      <c r="AQ51" s="45"/>
      <c r="AR51" s="45"/>
      <c r="AS51" s="45"/>
      <c r="AT51" s="45"/>
    </row>
    <row r="52" spans="2:46" ht="16.5" x14ac:dyDescent="0.2">
      <c r="B52" s="91"/>
      <c r="C52" s="25" t="s">
        <v>547</v>
      </c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  <c r="AE52" s="25"/>
      <c r="AF52" s="25"/>
      <c r="AG52" s="25"/>
      <c r="AH52" s="25"/>
      <c r="AI52" s="25"/>
      <c r="AJ52" s="25"/>
      <c r="AK52" s="25"/>
      <c r="AL52" s="25"/>
      <c r="AM52" s="25"/>
      <c r="AN52" s="25"/>
      <c r="AO52" s="45"/>
      <c r="AP52" s="45"/>
      <c r="AQ52" s="45"/>
      <c r="AR52" s="45"/>
      <c r="AS52" s="45"/>
      <c r="AT52" s="45"/>
    </row>
    <row r="53" spans="2:46" ht="16.5" x14ac:dyDescent="0.2">
      <c r="B53" s="91"/>
      <c r="C53" s="25" t="s">
        <v>548</v>
      </c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5"/>
      <c r="AH53" s="25"/>
      <c r="AI53" s="25"/>
      <c r="AJ53" s="25"/>
      <c r="AK53" s="25"/>
      <c r="AL53" s="25"/>
      <c r="AM53" s="25"/>
      <c r="AN53" s="25"/>
      <c r="AO53" s="45"/>
      <c r="AP53" s="45"/>
      <c r="AQ53" s="45"/>
      <c r="AR53" s="45"/>
      <c r="AS53" s="45"/>
      <c r="AT53" s="45"/>
    </row>
  </sheetData>
  <mergeCells count="37">
    <mergeCell ref="AO4:AP4"/>
    <mergeCell ref="AQ4:AR4"/>
    <mergeCell ref="AS4:AT4"/>
    <mergeCell ref="A4:A5"/>
    <mergeCell ref="B4:D5"/>
    <mergeCell ref="E4:E5"/>
    <mergeCell ref="F4:F5"/>
    <mergeCell ref="S4:T4"/>
    <mergeCell ref="H4:H5"/>
    <mergeCell ref="I4:I5"/>
    <mergeCell ref="J4:J5"/>
    <mergeCell ref="G4:G5"/>
    <mergeCell ref="AG4:AH4"/>
    <mergeCell ref="AI4:AJ4"/>
    <mergeCell ref="AK4:AL4"/>
    <mergeCell ref="AM4:AN4"/>
    <mergeCell ref="B6:B9"/>
    <mergeCell ref="C6:C8"/>
    <mergeCell ref="U4:V4"/>
    <mergeCell ref="W4:X4"/>
    <mergeCell ref="Y4:Z4"/>
    <mergeCell ref="AA4:AB4"/>
    <mergeCell ref="AC4:AD4"/>
    <mergeCell ref="AE4:AF4"/>
    <mergeCell ref="K4:L4"/>
    <mergeCell ref="M4:N4"/>
    <mergeCell ref="O4:P4"/>
    <mergeCell ref="Q4:R4"/>
    <mergeCell ref="B36:B41"/>
    <mergeCell ref="B42:B47"/>
    <mergeCell ref="B48:B53"/>
    <mergeCell ref="B10:B15"/>
    <mergeCell ref="B18:B23"/>
    <mergeCell ref="B24:B25"/>
    <mergeCell ref="B26:B27"/>
    <mergeCell ref="B28:B31"/>
    <mergeCell ref="B32:B35"/>
  </mergeCells>
  <phoneticPr fontId="3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37"/>
  <sheetViews>
    <sheetView topLeftCell="A34" workbookViewId="0">
      <selection activeCell="I50" sqref="F50:I51"/>
    </sheetView>
  </sheetViews>
  <sheetFormatPr defaultRowHeight="14.25" x14ac:dyDescent="0.2"/>
  <cols>
    <col min="1" max="1" width="9" style="22"/>
    <col min="2" max="2" width="22.5" style="22" customWidth="1"/>
    <col min="3" max="3" width="12.875" style="22" customWidth="1"/>
    <col min="4" max="4" width="14.125" style="22" customWidth="1"/>
    <col min="5" max="5" width="13.125" style="22" customWidth="1"/>
    <col min="6" max="6" width="84.5" style="22" customWidth="1"/>
    <col min="7" max="8" width="9" style="22"/>
    <col min="9" max="9" width="26.75" style="22" customWidth="1"/>
    <col min="10" max="16384" width="9" style="22"/>
  </cols>
  <sheetData>
    <row r="1" spans="1:6" ht="15" x14ac:dyDescent="0.2">
      <c r="A1" s="16" t="s">
        <v>823</v>
      </c>
      <c r="B1" s="16" t="s">
        <v>824</v>
      </c>
      <c r="C1" s="16" t="s">
        <v>825</v>
      </c>
      <c r="D1" s="16" t="s">
        <v>826</v>
      </c>
      <c r="E1" s="16" t="s">
        <v>827</v>
      </c>
      <c r="F1" s="16" t="s">
        <v>828</v>
      </c>
    </row>
    <row r="2" spans="1:6" ht="16.5" x14ac:dyDescent="0.2">
      <c r="A2" s="25">
        <v>1</v>
      </c>
      <c r="B2" s="25" t="s">
        <v>829</v>
      </c>
      <c r="C2" s="25">
        <v>2</v>
      </c>
      <c r="D2" s="25" t="s">
        <v>830</v>
      </c>
      <c r="E2" s="25"/>
      <c r="F2" s="25" t="s">
        <v>831</v>
      </c>
    </row>
    <row r="3" spans="1:6" ht="16.5" x14ac:dyDescent="0.2">
      <c r="A3" s="25">
        <v>2</v>
      </c>
      <c r="B3" s="25" t="s">
        <v>832</v>
      </c>
      <c r="C3" s="25">
        <v>2</v>
      </c>
      <c r="D3" s="25" t="s">
        <v>833</v>
      </c>
      <c r="E3" s="25"/>
      <c r="F3" s="25" t="s">
        <v>834</v>
      </c>
    </row>
    <row r="4" spans="1:6" ht="16.5" x14ac:dyDescent="0.2">
      <c r="A4" s="25">
        <v>3</v>
      </c>
      <c r="B4" s="25" t="s">
        <v>835</v>
      </c>
      <c r="C4" s="25">
        <v>3</v>
      </c>
      <c r="D4" s="25" t="s">
        <v>833</v>
      </c>
      <c r="E4" s="25"/>
      <c r="F4" s="25" t="s">
        <v>836</v>
      </c>
    </row>
    <row r="5" spans="1:6" ht="16.5" x14ac:dyDescent="0.2">
      <c r="A5" s="25">
        <v>4</v>
      </c>
      <c r="B5" s="25" t="s">
        <v>837</v>
      </c>
      <c r="C5" s="25">
        <v>3</v>
      </c>
      <c r="D5" s="25" t="s">
        <v>833</v>
      </c>
      <c r="E5" s="25"/>
      <c r="F5" s="25" t="s">
        <v>838</v>
      </c>
    </row>
    <row r="6" spans="1:6" ht="16.5" x14ac:dyDescent="0.2">
      <c r="A6" s="25">
        <v>5</v>
      </c>
      <c r="B6" s="25" t="s">
        <v>839</v>
      </c>
      <c r="C6" s="25">
        <v>4</v>
      </c>
      <c r="D6" s="25" t="s">
        <v>840</v>
      </c>
      <c r="E6" s="25"/>
      <c r="F6" s="25" t="s">
        <v>841</v>
      </c>
    </row>
    <row r="7" spans="1:6" ht="16.5" x14ac:dyDescent="0.2">
      <c r="A7" s="25">
        <v>6</v>
      </c>
      <c r="B7" s="25" t="s">
        <v>842</v>
      </c>
      <c r="C7" s="25">
        <v>4</v>
      </c>
      <c r="D7" s="25" t="s">
        <v>840</v>
      </c>
      <c r="E7" s="25"/>
      <c r="F7" s="25" t="s">
        <v>843</v>
      </c>
    </row>
    <row r="8" spans="1:6" ht="16.5" x14ac:dyDescent="0.2">
      <c r="A8" s="25">
        <v>7</v>
      </c>
      <c r="B8" s="25" t="s">
        <v>844</v>
      </c>
      <c r="C8" s="25">
        <v>4</v>
      </c>
      <c r="D8" s="25" t="s">
        <v>840</v>
      </c>
      <c r="E8" s="25"/>
      <c r="F8" s="25" t="s">
        <v>845</v>
      </c>
    </row>
    <row r="9" spans="1:6" ht="16.5" x14ac:dyDescent="0.2">
      <c r="A9" s="25">
        <v>8</v>
      </c>
      <c r="B9" s="25" t="s">
        <v>846</v>
      </c>
      <c r="C9" s="25">
        <v>4</v>
      </c>
      <c r="D9" s="25" t="s">
        <v>840</v>
      </c>
      <c r="E9" s="25"/>
      <c r="F9" s="25" t="s">
        <v>847</v>
      </c>
    </row>
    <row r="10" spans="1:6" ht="16.5" x14ac:dyDescent="0.2">
      <c r="A10" s="25">
        <v>9</v>
      </c>
      <c r="B10" s="25" t="s">
        <v>848</v>
      </c>
      <c r="C10" s="25">
        <v>5</v>
      </c>
      <c r="D10" s="25" t="s">
        <v>849</v>
      </c>
      <c r="E10" s="25"/>
      <c r="F10" s="25" t="s">
        <v>850</v>
      </c>
    </row>
    <row r="11" spans="1:6" ht="16.5" x14ac:dyDescent="0.2">
      <c r="A11" s="25">
        <v>10</v>
      </c>
      <c r="B11" s="25" t="s">
        <v>851</v>
      </c>
      <c r="C11" s="25">
        <v>5</v>
      </c>
      <c r="D11" s="25" t="s">
        <v>852</v>
      </c>
      <c r="E11" s="25"/>
      <c r="F11" s="25" t="s">
        <v>853</v>
      </c>
    </row>
    <row r="12" spans="1:6" ht="16.5" x14ac:dyDescent="0.2">
      <c r="A12" s="25">
        <v>11</v>
      </c>
      <c r="B12" s="25" t="s">
        <v>854</v>
      </c>
      <c r="C12" s="25">
        <v>5</v>
      </c>
      <c r="D12" s="25" t="s">
        <v>855</v>
      </c>
      <c r="E12" s="25"/>
      <c r="F12" s="25" t="s">
        <v>856</v>
      </c>
    </row>
    <row r="13" spans="1:6" ht="16.5" x14ac:dyDescent="0.2">
      <c r="A13" s="25">
        <v>12</v>
      </c>
      <c r="B13" s="25" t="s">
        <v>857</v>
      </c>
      <c r="C13" s="25">
        <v>6</v>
      </c>
      <c r="D13" s="25" t="s">
        <v>855</v>
      </c>
      <c r="E13" s="25"/>
      <c r="F13" s="25" t="s">
        <v>858</v>
      </c>
    </row>
    <row r="14" spans="1:6" ht="16.5" x14ac:dyDescent="0.2">
      <c r="A14" s="25">
        <v>13</v>
      </c>
      <c r="B14" s="25" t="s">
        <v>859</v>
      </c>
      <c r="C14" s="25">
        <v>7</v>
      </c>
      <c r="D14" s="25" t="s">
        <v>860</v>
      </c>
      <c r="E14" s="25"/>
      <c r="F14" s="25" t="s">
        <v>861</v>
      </c>
    </row>
    <row r="15" spans="1:6" ht="16.5" x14ac:dyDescent="0.2">
      <c r="A15" s="25">
        <v>14</v>
      </c>
      <c r="B15" s="25" t="s">
        <v>862</v>
      </c>
      <c r="C15" s="25">
        <v>7</v>
      </c>
      <c r="D15" s="25" t="s">
        <v>863</v>
      </c>
      <c r="E15" s="25"/>
      <c r="F15" s="25" t="s">
        <v>864</v>
      </c>
    </row>
    <row r="16" spans="1:6" ht="16.5" x14ac:dyDescent="0.2">
      <c r="A16" s="25">
        <v>15</v>
      </c>
      <c r="B16" s="25" t="s">
        <v>865</v>
      </c>
      <c r="C16" s="25">
        <v>7</v>
      </c>
      <c r="D16" s="25" t="s">
        <v>866</v>
      </c>
      <c r="E16" s="25"/>
      <c r="F16" s="25" t="s">
        <v>867</v>
      </c>
    </row>
    <row r="17" spans="1:12" ht="16.5" x14ac:dyDescent="0.2">
      <c r="A17" s="25">
        <v>16</v>
      </c>
      <c r="B17" s="25" t="s">
        <v>868</v>
      </c>
      <c r="C17" s="25">
        <v>7</v>
      </c>
      <c r="D17" s="25" t="s">
        <v>869</v>
      </c>
      <c r="E17" s="25"/>
      <c r="F17" s="25" t="s">
        <v>870</v>
      </c>
      <c r="I17" s="91" t="s">
        <v>1238</v>
      </c>
      <c r="L17" s="53"/>
    </row>
    <row r="18" spans="1:12" ht="16.5" x14ac:dyDescent="0.2">
      <c r="A18" s="25">
        <v>17</v>
      </c>
      <c r="B18" s="25" t="s">
        <v>871</v>
      </c>
      <c r="C18" s="25">
        <v>7</v>
      </c>
      <c r="D18" s="25" t="s">
        <v>872</v>
      </c>
      <c r="E18" s="25"/>
      <c r="F18" s="25" t="s">
        <v>873</v>
      </c>
      <c r="I18" s="91"/>
      <c r="L18" s="53"/>
    </row>
    <row r="19" spans="1:12" ht="16.5" x14ac:dyDescent="0.2">
      <c r="A19" s="25">
        <v>18</v>
      </c>
      <c r="B19" s="25" t="s">
        <v>874</v>
      </c>
      <c r="C19" s="25">
        <v>8</v>
      </c>
      <c r="D19" s="25" t="s">
        <v>875</v>
      </c>
      <c r="E19" s="25"/>
      <c r="F19" s="25" t="s">
        <v>876</v>
      </c>
      <c r="I19" s="91"/>
      <c r="L19" s="53"/>
    </row>
    <row r="20" spans="1:12" ht="16.5" x14ac:dyDescent="0.2">
      <c r="A20" s="25">
        <v>19</v>
      </c>
      <c r="B20" s="25" t="s">
        <v>877</v>
      </c>
      <c r="C20" s="25">
        <v>8</v>
      </c>
      <c r="D20" s="25" t="s">
        <v>878</v>
      </c>
      <c r="E20" s="25"/>
      <c r="F20" s="25" t="s">
        <v>879</v>
      </c>
      <c r="I20" s="91"/>
      <c r="L20" s="53"/>
    </row>
    <row r="21" spans="1:12" ht="16.5" x14ac:dyDescent="0.2">
      <c r="A21" s="25">
        <v>20</v>
      </c>
      <c r="B21" s="25" t="s">
        <v>880</v>
      </c>
      <c r="C21" s="25">
        <v>8</v>
      </c>
      <c r="D21" s="25" t="s">
        <v>878</v>
      </c>
      <c r="E21" s="25"/>
      <c r="F21" s="25" t="s">
        <v>881</v>
      </c>
      <c r="I21" s="91"/>
      <c r="L21" s="53"/>
    </row>
    <row r="22" spans="1:12" ht="16.5" x14ac:dyDescent="0.2">
      <c r="A22" s="25">
        <v>21</v>
      </c>
      <c r="B22" s="25" t="s">
        <v>882</v>
      </c>
      <c r="C22" s="25">
        <v>10</v>
      </c>
      <c r="D22" s="25" t="s">
        <v>883</v>
      </c>
      <c r="E22" s="25"/>
      <c r="F22" s="25" t="s">
        <v>884</v>
      </c>
      <c r="I22" s="91"/>
      <c r="L22" s="53"/>
    </row>
    <row r="23" spans="1:12" ht="16.5" x14ac:dyDescent="0.2">
      <c r="A23" s="25">
        <v>22</v>
      </c>
      <c r="B23" s="25" t="s">
        <v>885</v>
      </c>
      <c r="C23" s="25">
        <v>10</v>
      </c>
      <c r="D23" s="25" t="s">
        <v>886</v>
      </c>
      <c r="E23" s="25"/>
      <c r="F23" s="25" t="s">
        <v>1081</v>
      </c>
      <c r="I23" s="91"/>
      <c r="L23" s="53"/>
    </row>
    <row r="24" spans="1:12" ht="16.5" customHeight="1" x14ac:dyDescent="0.2">
      <c r="A24" s="25">
        <v>23</v>
      </c>
      <c r="B24" s="25" t="s">
        <v>887</v>
      </c>
      <c r="C24" s="25">
        <v>10</v>
      </c>
      <c r="D24" s="36" t="s">
        <v>1019</v>
      </c>
      <c r="E24" s="36"/>
      <c r="F24" s="25" t="s">
        <v>888</v>
      </c>
      <c r="I24" s="102" t="s">
        <v>1012</v>
      </c>
      <c r="L24" s="53"/>
    </row>
    <row r="25" spans="1:12" ht="16.5" x14ac:dyDescent="0.2">
      <c r="A25" s="25">
        <v>24</v>
      </c>
      <c r="B25" s="25" t="s">
        <v>889</v>
      </c>
      <c r="C25" s="25">
        <v>11</v>
      </c>
      <c r="D25" s="36" t="s">
        <v>1020</v>
      </c>
      <c r="E25" s="36"/>
      <c r="F25" s="25" t="s">
        <v>890</v>
      </c>
      <c r="I25" s="103"/>
      <c r="L25" s="53"/>
    </row>
    <row r="26" spans="1:12" ht="16.5" x14ac:dyDescent="0.2">
      <c r="A26" s="25">
        <v>25</v>
      </c>
      <c r="B26" s="25" t="s">
        <v>891</v>
      </c>
      <c r="C26" s="25">
        <v>11</v>
      </c>
      <c r="D26" s="36" t="s">
        <v>1021</v>
      </c>
      <c r="E26" s="36"/>
      <c r="F26" s="25" t="s">
        <v>892</v>
      </c>
      <c r="I26" s="103"/>
      <c r="L26" s="53"/>
    </row>
    <row r="27" spans="1:12" ht="16.5" x14ac:dyDescent="0.2">
      <c r="A27" s="25">
        <v>26</v>
      </c>
      <c r="B27" s="25" t="s">
        <v>893</v>
      </c>
      <c r="C27" s="25">
        <v>12</v>
      </c>
      <c r="D27" s="36" t="s">
        <v>1022</v>
      </c>
      <c r="E27" s="36"/>
      <c r="F27" s="25" t="s">
        <v>894</v>
      </c>
      <c r="I27" s="103"/>
      <c r="L27" s="53"/>
    </row>
    <row r="28" spans="1:12" ht="16.5" x14ac:dyDescent="0.2">
      <c r="A28" s="25">
        <v>27</v>
      </c>
      <c r="B28" s="25" t="s">
        <v>895</v>
      </c>
      <c r="C28" s="25">
        <v>12</v>
      </c>
      <c r="D28" s="36" t="s">
        <v>1023</v>
      </c>
      <c r="E28" s="36"/>
      <c r="F28" s="25" t="s">
        <v>896</v>
      </c>
      <c r="I28" s="103"/>
      <c r="L28" s="53"/>
    </row>
    <row r="29" spans="1:12" ht="16.5" x14ac:dyDescent="0.2">
      <c r="A29" s="25">
        <v>28</v>
      </c>
      <c r="B29" s="25" t="s">
        <v>897</v>
      </c>
      <c r="C29" s="25">
        <v>13</v>
      </c>
      <c r="D29" s="36" t="s">
        <v>1024</v>
      </c>
      <c r="E29" s="36"/>
      <c r="F29" s="25" t="s">
        <v>898</v>
      </c>
      <c r="I29" s="103"/>
    </row>
    <row r="30" spans="1:12" ht="16.5" x14ac:dyDescent="0.2">
      <c r="A30" s="25">
        <v>29</v>
      </c>
      <c r="B30" s="25" t="s">
        <v>899</v>
      </c>
      <c r="C30" s="25">
        <v>13</v>
      </c>
      <c r="D30" s="36" t="s">
        <v>1025</v>
      </c>
      <c r="E30" s="36"/>
      <c r="F30" s="25" t="s">
        <v>900</v>
      </c>
      <c r="I30" s="104"/>
    </row>
    <row r="31" spans="1:12" ht="16.5" x14ac:dyDescent="0.2">
      <c r="A31" s="25">
        <v>32</v>
      </c>
      <c r="B31" s="25" t="s">
        <v>903</v>
      </c>
      <c r="C31" s="25">
        <v>14</v>
      </c>
      <c r="D31" s="36" t="s">
        <v>904</v>
      </c>
      <c r="E31" s="36"/>
      <c r="F31" s="25" t="s">
        <v>905</v>
      </c>
      <c r="I31" s="91" t="s">
        <v>1014</v>
      </c>
    </row>
    <row r="32" spans="1:12" ht="16.5" x14ac:dyDescent="0.2">
      <c r="A32" s="25">
        <v>33</v>
      </c>
      <c r="B32" s="25" t="s">
        <v>906</v>
      </c>
      <c r="C32" s="29">
        <v>14</v>
      </c>
      <c r="D32" s="36" t="s">
        <v>907</v>
      </c>
      <c r="E32" s="36"/>
      <c r="F32" s="25" t="s">
        <v>908</v>
      </c>
      <c r="I32" s="91"/>
    </row>
    <row r="33" spans="1:9" ht="16.5" x14ac:dyDescent="0.2">
      <c r="A33" s="25">
        <v>34</v>
      </c>
      <c r="B33" s="25" t="s">
        <v>909</v>
      </c>
      <c r="C33" s="25">
        <v>14</v>
      </c>
      <c r="D33" s="36" t="s">
        <v>910</v>
      </c>
      <c r="E33" s="36"/>
      <c r="F33" s="25" t="s">
        <v>911</v>
      </c>
      <c r="I33" s="91"/>
    </row>
    <row r="34" spans="1:9" ht="16.5" x14ac:dyDescent="0.2">
      <c r="A34" s="25">
        <v>35</v>
      </c>
      <c r="B34" s="25" t="s">
        <v>912</v>
      </c>
      <c r="C34" s="25">
        <v>15</v>
      </c>
      <c r="D34" s="36" t="s">
        <v>913</v>
      </c>
      <c r="E34" s="36"/>
      <c r="F34" s="25" t="s">
        <v>914</v>
      </c>
      <c r="I34" s="91"/>
    </row>
    <row r="35" spans="1:9" ht="16.5" x14ac:dyDescent="0.2">
      <c r="A35" s="25">
        <v>36</v>
      </c>
      <c r="B35" s="25" t="s">
        <v>915</v>
      </c>
      <c r="C35" s="29">
        <v>15</v>
      </c>
      <c r="D35" s="36" t="s">
        <v>916</v>
      </c>
      <c r="E35" s="36"/>
      <c r="F35" s="25" t="s">
        <v>917</v>
      </c>
      <c r="I35" s="91"/>
    </row>
    <row r="36" spans="1:9" ht="16.5" x14ac:dyDescent="0.2">
      <c r="A36" s="25">
        <v>37</v>
      </c>
      <c r="B36" s="25" t="s">
        <v>918</v>
      </c>
      <c r="C36" s="29">
        <v>15</v>
      </c>
      <c r="D36" s="36" t="s">
        <v>919</v>
      </c>
      <c r="E36" s="36"/>
      <c r="F36" s="25" t="s">
        <v>920</v>
      </c>
      <c r="I36" s="91"/>
    </row>
    <row r="37" spans="1:9" ht="16.5" x14ac:dyDescent="0.2">
      <c r="A37" s="25">
        <v>30</v>
      </c>
      <c r="B37" s="25" t="s">
        <v>901</v>
      </c>
      <c r="C37" s="25">
        <v>16</v>
      </c>
      <c r="D37" s="36" t="s">
        <v>1017</v>
      </c>
      <c r="E37" s="36"/>
      <c r="F37" s="25" t="s">
        <v>902</v>
      </c>
      <c r="I37" s="91" t="s">
        <v>1013</v>
      </c>
    </row>
    <row r="38" spans="1:9" ht="16.5" x14ac:dyDescent="0.2">
      <c r="A38" s="25">
        <v>38</v>
      </c>
      <c r="B38" s="25" t="s">
        <v>921</v>
      </c>
      <c r="C38" s="25">
        <v>16</v>
      </c>
      <c r="D38" s="36" t="s">
        <v>1018</v>
      </c>
      <c r="E38" s="36"/>
      <c r="F38" s="25" t="s">
        <v>1076</v>
      </c>
      <c r="I38" s="91"/>
    </row>
    <row r="39" spans="1:9" ht="16.5" x14ac:dyDescent="0.2">
      <c r="A39" s="25">
        <v>39</v>
      </c>
      <c r="B39" s="25" t="s">
        <v>922</v>
      </c>
      <c r="C39" s="95" t="s">
        <v>1016</v>
      </c>
      <c r="D39" s="106"/>
      <c r="E39" s="106"/>
      <c r="F39" s="96"/>
    </row>
    <row r="40" spans="1:9" ht="16.5" customHeight="1" x14ac:dyDescent="0.2">
      <c r="A40" s="25">
        <v>41</v>
      </c>
      <c r="B40" s="25" t="s">
        <v>923</v>
      </c>
      <c r="C40" s="29">
        <v>16</v>
      </c>
      <c r="D40" s="25" t="s">
        <v>952</v>
      </c>
      <c r="E40" s="25"/>
      <c r="F40" s="25" t="s">
        <v>932</v>
      </c>
      <c r="I40" s="39"/>
    </row>
    <row r="41" spans="1:9" ht="16.5" x14ac:dyDescent="0.2">
      <c r="A41" s="25">
        <v>42</v>
      </c>
      <c r="B41" s="29" t="s">
        <v>924</v>
      </c>
      <c r="C41" s="29">
        <v>16</v>
      </c>
      <c r="D41" s="29" t="s">
        <v>953</v>
      </c>
      <c r="E41" s="25"/>
      <c r="F41" s="29" t="s">
        <v>933</v>
      </c>
      <c r="I41" s="39"/>
    </row>
    <row r="42" spans="1:9" ht="16.5" x14ac:dyDescent="0.2">
      <c r="A42" s="25">
        <v>43</v>
      </c>
      <c r="B42" s="29" t="s">
        <v>925</v>
      </c>
      <c r="C42" s="29">
        <v>16</v>
      </c>
      <c r="D42" s="29" t="s">
        <v>954</v>
      </c>
      <c r="E42" s="25"/>
      <c r="F42" s="29" t="s">
        <v>935</v>
      </c>
      <c r="I42" s="39"/>
    </row>
    <row r="43" spans="1:9" ht="16.5" x14ac:dyDescent="0.2">
      <c r="A43" s="25">
        <v>44</v>
      </c>
      <c r="B43" s="29" t="s">
        <v>926</v>
      </c>
      <c r="C43" s="29">
        <v>16</v>
      </c>
      <c r="D43" s="29" t="s">
        <v>955</v>
      </c>
      <c r="E43" s="25"/>
      <c r="F43" s="29" t="s">
        <v>947</v>
      </c>
      <c r="I43" s="39"/>
    </row>
    <row r="44" spans="1:9" ht="16.5" x14ac:dyDescent="0.2">
      <c r="A44" s="25">
        <v>45</v>
      </c>
      <c r="B44" s="29" t="s">
        <v>927</v>
      </c>
      <c r="C44" s="29">
        <v>16</v>
      </c>
      <c r="D44" s="29" t="s">
        <v>956</v>
      </c>
      <c r="E44" s="25"/>
      <c r="F44" s="29" t="s">
        <v>931</v>
      </c>
      <c r="I44" s="39"/>
    </row>
    <row r="45" spans="1:9" ht="16.5" x14ac:dyDescent="0.2">
      <c r="A45" s="25">
        <v>46</v>
      </c>
      <c r="B45" s="29" t="s">
        <v>928</v>
      </c>
      <c r="C45" s="29">
        <v>16</v>
      </c>
      <c r="D45" s="29" t="s">
        <v>957</v>
      </c>
      <c r="E45" s="25"/>
      <c r="F45" s="29" t="s">
        <v>936</v>
      </c>
      <c r="I45" s="39"/>
    </row>
    <row r="46" spans="1:9" ht="16.5" x14ac:dyDescent="0.2">
      <c r="A46" s="29">
        <v>58</v>
      </c>
      <c r="B46" s="29" t="s">
        <v>961</v>
      </c>
      <c r="C46" s="29">
        <v>17</v>
      </c>
      <c r="D46" s="29"/>
      <c r="E46" s="29"/>
      <c r="F46" s="29" t="s">
        <v>1239</v>
      </c>
      <c r="I46" s="39"/>
    </row>
    <row r="47" spans="1:9" ht="16.5" x14ac:dyDescent="0.2">
      <c r="A47" s="29">
        <v>59</v>
      </c>
      <c r="B47" s="29" t="s">
        <v>962</v>
      </c>
      <c r="C47" s="29">
        <v>17</v>
      </c>
      <c r="D47" s="29"/>
      <c r="E47" s="29"/>
      <c r="F47" s="29" t="s">
        <v>965</v>
      </c>
      <c r="I47" s="39"/>
    </row>
    <row r="48" spans="1:9" ht="16.5" x14ac:dyDescent="0.2">
      <c r="A48" s="29">
        <v>60</v>
      </c>
      <c r="B48" s="29" t="s">
        <v>963</v>
      </c>
      <c r="C48" s="29">
        <v>18</v>
      </c>
      <c r="D48" s="29"/>
      <c r="E48" s="29"/>
      <c r="F48" s="29" t="s">
        <v>934</v>
      </c>
      <c r="I48" s="39"/>
    </row>
    <row r="49" spans="1:9" ht="16.5" x14ac:dyDescent="0.2">
      <c r="A49" s="29">
        <v>61</v>
      </c>
      <c r="B49" s="29" t="s">
        <v>964</v>
      </c>
      <c r="C49" s="29">
        <v>18</v>
      </c>
      <c r="D49" s="29"/>
      <c r="E49" s="29"/>
      <c r="F49" s="29" t="s">
        <v>966</v>
      </c>
      <c r="I49" s="39"/>
    </row>
    <row r="50" spans="1:9" ht="16.5" x14ac:dyDescent="0.2">
      <c r="A50" s="29">
        <v>47</v>
      </c>
      <c r="B50" s="29" t="s">
        <v>929</v>
      </c>
      <c r="C50" s="29">
        <v>18</v>
      </c>
      <c r="D50" s="29" t="s">
        <v>958</v>
      </c>
      <c r="E50" s="29"/>
      <c r="F50" s="29" t="s">
        <v>1001</v>
      </c>
      <c r="I50" s="102" t="s">
        <v>1026</v>
      </c>
    </row>
    <row r="51" spans="1:9" ht="16.5" x14ac:dyDescent="0.2">
      <c r="A51" s="29">
        <v>48</v>
      </c>
      <c r="B51" s="29" t="s">
        <v>930</v>
      </c>
      <c r="C51" s="29">
        <v>20</v>
      </c>
      <c r="D51" s="29" t="s">
        <v>959</v>
      </c>
      <c r="E51" s="29"/>
      <c r="F51" s="29" t="s">
        <v>1083</v>
      </c>
      <c r="I51" s="104"/>
    </row>
    <row r="52" spans="1:9" ht="16.5" x14ac:dyDescent="0.2">
      <c r="A52" s="25">
        <v>40</v>
      </c>
      <c r="B52" s="25" t="s">
        <v>1015</v>
      </c>
      <c r="C52" s="29">
        <v>20</v>
      </c>
      <c r="D52" s="29"/>
      <c r="E52" s="25"/>
      <c r="F52" s="25"/>
    </row>
    <row r="53" spans="1:9" ht="16.5" x14ac:dyDescent="0.2">
      <c r="A53" s="29">
        <v>63</v>
      </c>
      <c r="B53" s="29" t="s">
        <v>967</v>
      </c>
      <c r="C53" s="29">
        <v>21</v>
      </c>
      <c r="D53" s="29"/>
      <c r="E53" s="29"/>
      <c r="F53" s="29" t="s">
        <v>980</v>
      </c>
      <c r="I53" s="91" t="s">
        <v>1027</v>
      </c>
    </row>
    <row r="54" spans="1:9" ht="16.5" x14ac:dyDescent="0.2">
      <c r="A54" s="29">
        <v>64</v>
      </c>
      <c r="B54" s="29" t="s">
        <v>968</v>
      </c>
      <c r="C54" s="29">
        <v>21</v>
      </c>
      <c r="D54" s="29"/>
      <c r="E54" s="29"/>
      <c r="F54" s="29" t="s">
        <v>1002</v>
      </c>
      <c r="I54" s="91"/>
    </row>
    <row r="55" spans="1:9" ht="16.5" x14ac:dyDescent="0.2">
      <c r="A55" s="29">
        <v>65</v>
      </c>
      <c r="B55" s="29" t="s">
        <v>969</v>
      </c>
      <c r="C55" s="29">
        <v>21</v>
      </c>
      <c r="D55" s="29"/>
      <c r="E55" s="29"/>
      <c r="F55" s="29" t="s">
        <v>1003</v>
      </c>
      <c r="I55" s="91"/>
    </row>
    <row r="56" spans="1:9" ht="16.5" x14ac:dyDescent="0.2">
      <c r="A56" s="29">
        <v>66</v>
      </c>
      <c r="B56" s="29" t="s">
        <v>970</v>
      </c>
      <c r="C56" s="29">
        <v>22</v>
      </c>
      <c r="D56" s="29"/>
      <c r="E56" s="29"/>
      <c r="F56" s="29" t="s">
        <v>1004</v>
      </c>
      <c r="I56" s="91"/>
    </row>
    <row r="57" spans="1:9" ht="16.5" x14ac:dyDescent="0.2">
      <c r="A57" s="29">
        <v>67</v>
      </c>
      <c r="B57" s="29" t="s">
        <v>971</v>
      </c>
      <c r="C57" s="29">
        <v>22</v>
      </c>
      <c r="D57" s="29"/>
      <c r="E57" s="29"/>
      <c r="F57" s="29" t="s">
        <v>1005</v>
      </c>
      <c r="I57" s="91"/>
    </row>
    <row r="58" spans="1:9" ht="16.5" x14ac:dyDescent="0.2">
      <c r="A58" s="29">
        <v>68</v>
      </c>
      <c r="B58" s="29" t="s">
        <v>972</v>
      </c>
      <c r="C58" s="29">
        <v>22</v>
      </c>
      <c r="D58" s="29"/>
      <c r="E58" s="29"/>
      <c r="F58" s="29" t="s">
        <v>1006</v>
      </c>
      <c r="I58" s="91"/>
    </row>
    <row r="59" spans="1:9" ht="16.5" x14ac:dyDescent="0.2">
      <c r="A59" s="29">
        <v>69</v>
      </c>
      <c r="B59" s="29" t="s">
        <v>973</v>
      </c>
      <c r="C59" s="29">
        <v>22</v>
      </c>
      <c r="D59" s="29"/>
      <c r="E59" s="29"/>
      <c r="F59" s="29" t="s">
        <v>1007</v>
      </c>
      <c r="I59" s="91"/>
    </row>
    <row r="60" spans="1:9" ht="16.5" customHeight="1" x14ac:dyDescent="0.2">
      <c r="A60" s="29">
        <v>49</v>
      </c>
      <c r="B60" s="29" t="s">
        <v>937</v>
      </c>
      <c r="C60" s="29">
        <v>23</v>
      </c>
      <c r="D60" s="29"/>
      <c r="E60" s="29"/>
      <c r="F60" s="29" t="s">
        <v>960</v>
      </c>
      <c r="I60" s="92" t="s">
        <v>1028</v>
      </c>
    </row>
    <row r="61" spans="1:9" ht="16.5" x14ac:dyDescent="0.2">
      <c r="A61" s="29">
        <v>50</v>
      </c>
      <c r="B61" s="29" t="s">
        <v>938</v>
      </c>
      <c r="C61" s="29">
        <v>23</v>
      </c>
      <c r="D61" s="29"/>
      <c r="E61" s="29"/>
      <c r="F61" s="29" t="s">
        <v>948</v>
      </c>
      <c r="I61" s="93"/>
    </row>
    <row r="62" spans="1:9" ht="16.5" x14ac:dyDescent="0.2">
      <c r="A62" s="29">
        <v>51</v>
      </c>
      <c r="B62" s="29" t="s">
        <v>939</v>
      </c>
      <c r="C62" s="29">
        <v>23</v>
      </c>
      <c r="D62" s="29"/>
      <c r="E62" s="29"/>
      <c r="F62" s="29" t="s">
        <v>949</v>
      </c>
      <c r="I62" s="93"/>
    </row>
    <row r="63" spans="1:9" ht="16.5" x14ac:dyDescent="0.2">
      <c r="A63" s="29">
        <v>52</v>
      </c>
      <c r="B63" s="29" t="s">
        <v>940</v>
      </c>
      <c r="C63" s="29">
        <v>23</v>
      </c>
      <c r="D63" s="29"/>
      <c r="E63" s="29"/>
      <c r="F63" s="29" t="s">
        <v>950</v>
      </c>
      <c r="I63" s="93"/>
    </row>
    <row r="64" spans="1:9" ht="16.5" x14ac:dyDescent="0.2">
      <c r="A64" s="29">
        <v>53</v>
      </c>
      <c r="B64" s="29" t="s">
        <v>941</v>
      </c>
      <c r="C64" s="29">
        <v>24</v>
      </c>
      <c r="D64" s="29"/>
      <c r="E64" s="29"/>
      <c r="F64" s="29" t="s">
        <v>951</v>
      </c>
      <c r="I64" s="93"/>
    </row>
    <row r="65" spans="1:9" ht="16.5" x14ac:dyDescent="0.2">
      <c r="A65" s="29">
        <v>54</v>
      </c>
      <c r="B65" s="29" t="s">
        <v>942</v>
      </c>
      <c r="C65" s="29">
        <v>24</v>
      </c>
      <c r="D65" s="29"/>
      <c r="E65" s="29"/>
      <c r="F65" s="29" t="s">
        <v>946</v>
      </c>
      <c r="I65" s="93"/>
    </row>
    <row r="66" spans="1:9" ht="16.5" x14ac:dyDescent="0.2">
      <c r="A66" s="29">
        <v>55</v>
      </c>
      <c r="B66" s="29" t="s">
        <v>943</v>
      </c>
      <c r="C66" s="29">
        <v>24</v>
      </c>
      <c r="D66" s="29"/>
      <c r="E66" s="29"/>
      <c r="F66" s="29" t="s">
        <v>988</v>
      </c>
      <c r="I66" s="93"/>
    </row>
    <row r="67" spans="1:9" ht="16.5" x14ac:dyDescent="0.2">
      <c r="A67" s="29">
        <v>56</v>
      </c>
      <c r="B67" s="29" t="s">
        <v>944</v>
      </c>
      <c r="C67" s="29">
        <v>24</v>
      </c>
      <c r="D67" s="29"/>
      <c r="E67" s="29"/>
      <c r="F67" s="29" t="s">
        <v>989</v>
      </c>
      <c r="I67" s="93"/>
    </row>
    <row r="68" spans="1:9" ht="16.5" x14ac:dyDescent="0.2">
      <c r="A68" s="29">
        <v>57</v>
      </c>
      <c r="B68" s="29" t="s">
        <v>945</v>
      </c>
      <c r="C68" s="29">
        <v>25</v>
      </c>
      <c r="D68" s="29"/>
      <c r="E68" s="29"/>
      <c r="F68" s="29" t="s">
        <v>1092</v>
      </c>
      <c r="I68" s="94"/>
    </row>
    <row r="69" spans="1:9" s="31" customFormat="1" ht="16.5" x14ac:dyDescent="0.2">
      <c r="A69" s="29">
        <v>58</v>
      </c>
      <c r="B69" s="29" t="s">
        <v>1029</v>
      </c>
      <c r="C69" s="29">
        <v>25</v>
      </c>
      <c r="D69" s="29"/>
      <c r="E69" s="29"/>
      <c r="F69" s="29" t="s">
        <v>1031</v>
      </c>
      <c r="I69" s="39"/>
    </row>
    <row r="70" spans="1:9" s="31" customFormat="1" ht="16.5" x14ac:dyDescent="0.2">
      <c r="A70" s="29">
        <v>59</v>
      </c>
      <c r="B70" s="29" t="s">
        <v>982</v>
      </c>
      <c r="C70" s="29">
        <v>26</v>
      </c>
      <c r="D70" s="29"/>
      <c r="E70" s="29"/>
      <c r="F70" s="29" t="s">
        <v>1032</v>
      </c>
      <c r="I70" s="39"/>
    </row>
    <row r="71" spans="1:9" s="31" customFormat="1" ht="16.5" x14ac:dyDescent="0.2">
      <c r="A71" s="29">
        <v>60</v>
      </c>
      <c r="B71" s="29" t="s">
        <v>1030</v>
      </c>
      <c r="C71" s="29">
        <v>26</v>
      </c>
      <c r="D71" s="29"/>
      <c r="E71" s="29"/>
      <c r="F71" s="29" t="s">
        <v>1046</v>
      </c>
      <c r="I71" s="39"/>
    </row>
    <row r="72" spans="1:9" ht="16.5" x14ac:dyDescent="0.2">
      <c r="A72" s="29">
        <v>61</v>
      </c>
      <c r="B72" s="29" t="s">
        <v>990</v>
      </c>
      <c r="C72" s="29">
        <v>27</v>
      </c>
      <c r="D72" s="29"/>
      <c r="E72" s="29"/>
      <c r="F72" s="29" t="s">
        <v>981</v>
      </c>
      <c r="I72" s="91" t="s">
        <v>1206</v>
      </c>
    </row>
    <row r="73" spans="1:9" ht="16.5" x14ac:dyDescent="0.2">
      <c r="A73" s="29">
        <v>62</v>
      </c>
      <c r="B73" s="29" t="s">
        <v>991</v>
      </c>
      <c r="C73" s="29">
        <v>27</v>
      </c>
      <c r="D73" s="29"/>
      <c r="E73" s="29"/>
      <c r="F73" s="29" t="s">
        <v>1008</v>
      </c>
      <c r="I73" s="91"/>
    </row>
    <row r="74" spans="1:9" ht="16.5" x14ac:dyDescent="0.2">
      <c r="A74" s="29">
        <v>63</v>
      </c>
      <c r="B74" s="29" t="s">
        <v>992</v>
      </c>
      <c r="C74" s="29">
        <v>27</v>
      </c>
      <c r="D74" s="29"/>
      <c r="E74" s="29"/>
      <c r="F74" s="29" t="s">
        <v>986</v>
      </c>
      <c r="I74" s="91"/>
    </row>
    <row r="75" spans="1:9" ht="16.5" x14ac:dyDescent="0.2">
      <c r="A75" s="29">
        <v>64</v>
      </c>
      <c r="B75" s="29" t="s">
        <v>993</v>
      </c>
      <c r="C75" s="29">
        <v>27</v>
      </c>
      <c r="D75" s="29"/>
      <c r="E75" s="29"/>
      <c r="F75" s="29" t="s">
        <v>987</v>
      </c>
      <c r="I75" s="91"/>
    </row>
    <row r="76" spans="1:9" ht="16.5" x14ac:dyDescent="0.2">
      <c r="A76" s="29">
        <v>65</v>
      </c>
      <c r="B76" s="29" t="s">
        <v>994</v>
      </c>
      <c r="C76" s="29">
        <v>27</v>
      </c>
      <c r="D76" s="29"/>
      <c r="E76" s="29"/>
      <c r="F76" s="29" t="s">
        <v>1009</v>
      </c>
      <c r="I76" s="91"/>
    </row>
    <row r="77" spans="1:9" ht="16.5" x14ac:dyDescent="0.2">
      <c r="A77" s="29">
        <v>66</v>
      </c>
      <c r="B77" s="29" t="s">
        <v>995</v>
      </c>
      <c r="C77" s="29">
        <v>27</v>
      </c>
      <c r="D77" s="29"/>
      <c r="E77" s="29"/>
      <c r="F77" s="29" t="s">
        <v>985</v>
      </c>
      <c r="I77" s="91"/>
    </row>
    <row r="78" spans="1:9" ht="16.5" x14ac:dyDescent="0.2">
      <c r="A78" s="29">
        <v>67</v>
      </c>
      <c r="B78" s="29" t="s">
        <v>996</v>
      </c>
      <c r="C78" s="29">
        <v>27</v>
      </c>
      <c r="D78" s="29"/>
      <c r="E78" s="29"/>
      <c r="F78" s="29" t="s">
        <v>1086</v>
      </c>
      <c r="I78" s="91"/>
    </row>
    <row r="79" spans="1:9" s="31" customFormat="1" ht="16.5" x14ac:dyDescent="0.2">
      <c r="A79" s="29">
        <v>68</v>
      </c>
      <c r="B79" s="107" t="s">
        <v>1053</v>
      </c>
      <c r="C79" s="108"/>
      <c r="D79" s="108"/>
      <c r="E79" s="108"/>
      <c r="F79" s="109"/>
    </row>
    <row r="80" spans="1:9" s="31" customFormat="1" ht="16.5" x14ac:dyDescent="0.2">
      <c r="A80" s="29">
        <v>69</v>
      </c>
      <c r="B80" s="29" t="s">
        <v>1011</v>
      </c>
      <c r="C80" s="29">
        <v>30</v>
      </c>
      <c r="D80" s="29"/>
      <c r="E80" s="29"/>
      <c r="F80" s="29"/>
    </row>
    <row r="81" spans="1:9" s="31" customFormat="1" ht="16.5" x14ac:dyDescent="0.2">
      <c r="A81" s="29">
        <v>70</v>
      </c>
      <c r="B81" s="29" t="s">
        <v>1010</v>
      </c>
      <c r="C81" s="29">
        <v>30</v>
      </c>
      <c r="D81" s="29"/>
      <c r="E81" s="29"/>
      <c r="F81" s="29" t="s">
        <v>1035</v>
      </c>
    </row>
    <row r="82" spans="1:9" s="31" customFormat="1" ht="16.5" x14ac:dyDescent="0.2">
      <c r="A82" s="29">
        <v>71</v>
      </c>
      <c r="B82" s="29" t="s">
        <v>974</v>
      </c>
      <c r="C82" s="29">
        <v>30</v>
      </c>
      <c r="D82" s="29"/>
      <c r="E82" s="29"/>
      <c r="F82" s="29" t="s">
        <v>1034</v>
      </c>
    </row>
    <row r="83" spans="1:9" s="31" customFormat="1" ht="16.5" x14ac:dyDescent="0.2">
      <c r="A83" s="29">
        <v>72</v>
      </c>
      <c r="B83" s="29" t="s">
        <v>975</v>
      </c>
      <c r="C83" s="29">
        <v>31</v>
      </c>
      <c r="D83" s="29"/>
      <c r="E83" s="29"/>
      <c r="F83" s="29" t="s">
        <v>1036</v>
      </c>
    </row>
    <row r="84" spans="1:9" s="31" customFormat="1" ht="16.5" x14ac:dyDescent="0.2">
      <c r="A84" s="29">
        <v>73</v>
      </c>
      <c r="B84" s="29" t="s">
        <v>976</v>
      </c>
      <c r="C84" s="29">
        <v>31</v>
      </c>
      <c r="D84" s="29"/>
      <c r="E84" s="29"/>
      <c r="F84" s="29" t="s">
        <v>1037</v>
      </c>
      <c r="I84" s="38"/>
    </row>
    <row r="85" spans="1:9" s="31" customFormat="1" ht="16.5" x14ac:dyDescent="0.2">
      <c r="A85" s="29">
        <v>74</v>
      </c>
      <c r="B85" s="29" t="s">
        <v>977</v>
      </c>
      <c r="C85" s="29">
        <v>31</v>
      </c>
      <c r="D85" s="29"/>
      <c r="E85" s="29"/>
      <c r="F85" s="29" t="s">
        <v>1038</v>
      </c>
    </row>
    <row r="86" spans="1:9" s="31" customFormat="1" ht="16.5" x14ac:dyDescent="0.2">
      <c r="A86" s="29">
        <v>75</v>
      </c>
      <c r="B86" s="29" t="s">
        <v>978</v>
      </c>
      <c r="C86" s="29">
        <v>32</v>
      </c>
      <c r="D86" s="29"/>
      <c r="E86" s="29"/>
      <c r="F86" s="29" t="s">
        <v>1039</v>
      </c>
    </row>
    <row r="87" spans="1:9" s="31" customFormat="1" ht="16.5" x14ac:dyDescent="0.2">
      <c r="A87" s="40">
        <v>76</v>
      </c>
      <c r="B87" s="37" t="s">
        <v>1240</v>
      </c>
      <c r="C87" s="37"/>
      <c r="D87" s="37"/>
      <c r="E87" s="37"/>
      <c r="F87" s="37"/>
    </row>
    <row r="88" spans="1:9" s="31" customFormat="1" ht="16.5" x14ac:dyDescent="0.2">
      <c r="A88" s="40">
        <v>77</v>
      </c>
      <c r="B88" s="29" t="s">
        <v>1040</v>
      </c>
      <c r="C88" s="29">
        <v>33</v>
      </c>
      <c r="D88" s="29"/>
      <c r="E88" s="29"/>
      <c r="F88" s="29" t="s">
        <v>1042</v>
      </c>
    </row>
    <row r="89" spans="1:9" s="31" customFormat="1" ht="16.5" x14ac:dyDescent="0.2">
      <c r="A89" s="40">
        <v>78</v>
      </c>
      <c r="B89" s="29" t="s">
        <v>983</v>
      </c>
      <c r="C89" s="29">
        <v>33</v>
      </c>
      <c r="D89" s="29"/>
      <c r="E89" s="29"/>
      <c r="F89" s="29" t="s">
        <v>1043</v>
      </c>
    </row>
    <row r="90" spans="1:9" s="31" customFormat="1" ht="16.5" x14ac:dyDescent="0.2">
      <c r="A90" s="40">
        <v>79</v>
      </c>
      <c r="B90" s="29" t="s">
        <v>984</v>
      </c>
      <c r="C90" s="29">
        <v>34</v>
      </c>
      <c r="D90" s="29"/>
      <c r="E90" s="29"/>
      <c r="F90" s="29" t="s">
        <v>1044</v>
      </c>
    </row>
    <row r="91" spans="1:9" s="31" customFormat="1" ht="16.5" x14ac:dyDescent="0.2">
      <c r="A91" s="40">
        <v>80</v>
      </c>
      <c r="B91" s="29" t="s">
        <v>979</v>
      </c>
      <c r="C91" s="52">
        <v>34</v>
      </c>
      <c r="D91" s="29"/>
      <c r="E91" s="29"/>
      <c r="F91" s="29" t="s">
        <v>1041</v>
      </c>
      <c r="I91" s="91" t="s">
        <v>1227</v>
      </c>
    </row>
    <row r="92" spans="1:9" s="31" customFormat="1" ht="16.5" x14ac:dyDescent="0.2">
      <c r="A92" s="40">
        <v>81</v>
      </c>
      <c r="B92" s="29" t="s">
        <v>1033</v>
      </c>
      <c r="C92" s="52">
        <v>35</v>
      </c>
      <c r="D92" s="29"/>
      <c r="E92" s="29"/>
      <c r="F92" s="29" t="s">
        <v>1089</v>
      </c>
      <c r="I92" s="91"/>
    </row>
    <row r="93" spans="1:9" s="31" customFormat="1" ht="16.5" x14ac:dyDescent="0.2">
      <c r="A93" s="40">
        <v>82</v>
      </c>
      <c r="B93" s="29" t="s">
        <v>1045</v>
      </c>
      <c r="C93" s="52">
        <v>35</v>
      </c>
      <c r="D93" s="29"/>
      <c r="E93" s="29"/>
      <c r="F93" s="29" t="s">
        <v>1047</v>
      </c>
      <c r="I93" s="55"/>
    </row>
    <row r="94" spans="1:9" s="31" customFormat="1" ht="16.5" x14ac:dyDescent="0.2">
      <c r="A94" s="40">
        <v>83</v>
      </c>
      <c r="B94" s="29" t="s">
        <v>997</v>
      </c>
      <c r="C94" s="52">
        <v>35</v>
      </c>
      <c r="D94" s="29"/>
      <c r="E94" s="29"/>
      <c r="F94" s="29" t="s">
        <v>1049</v>
      </c>
      <c r="I94" s="55"/>
    </row>
    <row r="95" spans="1:9" s="31" customFormat="1" ht="16.5" x14ac:dyDescent="0.2">
      <c r="A95" s="40">
        <v>84</v>
      </c>
      <c r="B95" s="29" t="s">
        <v>998</v>
      </c>
      <c r="C95" s="52">
        <v>35</v>
      </c>
      <c r="D95" s="29"/>
      <c r="E95" s="29"/>
      <c r="F95" s="29" t="s">
        <v>1048</v>
      </c>
      <c r="I95" s="55"/>
    </row>
    <row r="96" spans="1:9" s="31" customFormat="1" ht="16.5" x14ac:dyDescent="0.2">
      <c r="A96" s="40">
        <v>85</v>
      </c>
      <c r="B96" s="29" t="s">
        <v>999</v>
      </c>
      <c r="C96" s="52">
        <v>35</v>
      </c>
      <c r="D96" s="29"/>
      <c r="E96" s="29"/>
      <c r="F96" s="29" t="s">
        <v>1054</v>
      </c>
      <c r="I96" s="55"/>
    </row>
    <row r="97" spans="1:9" s="31" customFormat="1" ht="16.5" x14ac:dyDescent="0.2">
      <c r="A97" s="40">
        <v>86</v>
      </c>
      <c r="B97" s="29" t="s">
        <v>1000</v>
      </c>
      <c r="C97" s="52">
        <v>35</v>
      </c>
      <c r="D97" s="29"/>
      <c r="E97" s="29"/>
      <c r="F97" s="37" t="s">
        <v>1055</v>
      </c>
      <c r="I97" s="55"/>
    </row>
    <row r="98" spans="1:9" s="31" customFormat="1" ht="16.5" x14ac:dyDescent="0.2">
      <c r="A98" s="40">
        <v>87</v>
      </c>
      <c r="B98" s="29" t="s">
        <v>1050</v>
      </c>
      <c r="C98" s="52">
        <v>35</v>
      </c>
      <c r="D98" s="29"/>
      <c r="E98" s="29"/>
      <c r="F98" s="37" t="s">
        <v>1058</v>
      </c>
      <c r="I98" s="55"/>
    </row>
    <row r="99" spans="1:9" s="31" customFormat="1" ht="16.5" x14ac:dyDescent="0.2">
      <c r="A99" s="40">
        <v>88</v>
      </c>
      <c r="B99" s="29" t="s">
        <v>1051</v>
      </c>
      <c r="C99" s="52">
        <v>35</v>
      </c>
      <c r="D99" s="29"/>
      <c r="E99" s="29"/>
      <c r="F99" s="37" t="s">
        <v>1059</v>
      </c>
      <c r="I99" s="55"/>
    </row>
    <row r="100" spans="1:9" s="31" customFormat="1" ht="16.5" x14ac:dyDescent="0.2">
      <c r="A100" s="40">
        <v>89</v>
      </c>
      <c r="B100" s="29" t="s">
        <v>1052</v>
      </c>
      <c r="C100" s="52">
        <v>35</v>
      </c>
      <c r="D100" s="29"/>
      <c r="E100" s="29"/>
      <c r="F100" s="29" t="s">
        <v>1060</v>
      </c>
      <c r="I100" s="55"/>
    </row>
    <row r="101" spans="1:9" ht="70.5" customHeight="1" x14ac:dyDescent="0.2">
      <c r="A101" s="91" t="s">
        <v>1241</v>
      </c>
      <c r="B101" s="91"/>
      <c r="C101" s="91"/>
      <c r="D101" s="91"/>
      <c r="E101" s="91"/>
      <c r="F101" s="91"/>
      <c r="H101" s="31"/>
      <c r="I101" s="56" t="s">
        <v>1229</v>
      </c>
    </row>
    <row r="102" spans="1:9" ht="16.5" x14ac:dyDescent="0.2">
      <c r="A102" s="45">
        <v>90</v>
      </c>
      <c r="B102" s="45" t="s">
        <v>1118</v>
      </c>
      <c r="C102" s="45"/>
      <c r="D102" s="45"/>
      <c r="E102" s="45"/>
      <c r="F102" s="45" t="s">
        <v>1184</v>
      </c>
      <c r="H102" s="31"/>
      <c r="I102" s="31"/>
    </row>
    <row r="103" spans="1:9" s="31" customFormat="1" ht="16.5" x14ac:dyDescent="0.2">
      <c r="A103" s="45">
        <v>91</v>
      </c>
      <c r="B103" s="45" t="s">
        <v>1119</v>
      </c>
      <c r="C103" s="45"/>
      <c r="D103" s="45"/>
      <c r="E103" s="45"/>
      <c r="F103" s="45" t="s">
        <v>1125</v>
      </c>
    </row>
    <row r="104" spans="1:9" s="33" customFormat="1" ht="16.5" x14ac:dyDescent="0.2">
      <c r="A104" s="56">
        <v>92</v>
      </c>
      <c r="B104" s="45" t="s">
        <v>1120</v>
      </c>
      <c r="C104" s="45"/>
      <c r="D104" s="45"/>
      <c r="E104" s="45"/>
      <c r="F104" s="45" t="s">
        <v>1185</v>
      </c>
    </row>
    <row r="105" spans="1:9" s="33" customFormat="1" ht="16.5" x14ac:dyDescent="0.2">
      <c r="A105" s="56">
        <v>93</v>
      </c>
      <c r="B105" s="45" t="s">
        <v>1121</v>
      </c>
      <c r="C105" s="45"/>
      <c r="D105" s="45"/>
      <c r="E105" s="45"/>
      <c r="F105" s="45" t="s">
        <v>1126</v>
      </c>
    </row>
    <row r="106" spans="1:9" s="47" customFormat="1" ht="16.5" x14ac:dyDescent="0.2">
      <c r="A106" s="56">
        <v>94</v>
      </c>
      <c r="B106" s="45" t="s">
        <v>1122</v>
      </c>
      <c r="C106" s="45"/>
      <c r="D106" s="45"/>
      <c r="E106" s="45"/>
      <c r="F106" s="45" t="s">
        <v>1186</v>
      </c>
    </row>
    <row r="107" spans="1:9" s="47" customFormat="1" ht="16.5" x14ac:dyDescent="0.2">
      <c r="A107" s="56">
        <v>95</v>
      </c>
      <c r="B107" s="45" t="s">
        <v>1123</v>
      </c>
      <c r="C107" s="45"/>
      <c r="D107" s="45"/>
      <c r="E107" s="45"/>
      <c r="F107" s="49" t="s">
        <v>1187</v>
      </c>
    </row>
    <row r="108" spans="1:9" s="47" customFormat="1" ht="16.5" x14ac:dyDescent="0.2">
      <c r="A108" s="56">
        <v>96</v>
      </c>
      <c r="B108" s="45" t="s">
        <v>1124</v>
      </c>
      <c r="C108" s="45"/>
      <c r="D108" s="45"/>
      <c r="E108" s="45"/>
      <c r="F108" s="49" t="s">
        <v>1188</v>
      </c>
    </row>
    <row r="109" spans="1:9" s="53" customFormat="1" ht="16.5" x14ac:dyDescent="0.2">
      <c r="A109" s="56">
        <v>97</v>
      </c>
      <c r="B109" s="52" t="s">
        <v>1192</v>
      </c>
      <c r="C109" s="52"/>
      <c r="D109" s="52"/>
      <c r="E109" s="52"/>
      <c r="F109" s="52" t="s">
        <v>1191</v>
      </c>
    </row>
    <row r="110" spans="1:9" s="47" customFormat="1" ht="18" customHeight="1" x14ac:dyDescent="0.2">
      <c r="A110" s="95"/>
      <c r="B110" s="106"/>
      <c r="C110" s="106"/>
      <c r="D110" s="106"/>
      <c r="E110" s="106"/>
      <c r="F110" s="96"/>
    </row>
    <row r="111" spans="1:9" s="53" customFormat="1" ht="18.75" customHeight="1" x14ac:dyDescent="0.2">
      <c r="A111" s="52"/>
      <c r="B111" s="52" t="s">
        <v>1211</v>
      </c>
      <c r="C111" s="52"/>
      <c r="D111" s="52"/>
      <c r="E111" s="52"/>
      <c r="F111" s="52" t="s">
        <v>1219</v>
      </c>
      <c r="I111" s="91" t="s">
        <v>1228</v>
      </c>
    </row>
    <row r="112" spans="1:9" s="53" customFormat="1" ht="18.75" customHeight="1" x14ac:dyDescent="0.2">
      <c r="A112" s="52"/>
      <c r="B112" s="52" t="s">
        <v>1212</v>
      </c>
      <c r="C112" s="52"/>
      <c r="D112" s="52"/>
      <c r="E112" s="52"/>
      <c r="F112" s="52" t="s">
        <v>1220</v>
      </c>
      <c r="I112" s="91"/>
    </row>
    <row r="113" spans="1:10" s="53" customFormat="1" ht="18.75" customHeight="1" x14ac:dyDescent="0.2">
      <c r="A113" s="52"/>
      <c r="B113" s="52" t="s">
        <v>1213</v>
      </c>
      <c r="C113" s="52"/>
      <c r="D113" s="52"/>
      <c r="E113" s="52"/>
      <c r="F113" s="52" t="s">
        <v>1221</v>
      </c>
      <c r="I113" s="91"/>
    </row>
    <row r="114" spans="1:10" s="53" customFormat="1" ht="18.75" customHeight="1" x14ac:dyDescent="0.2">
      <c r="A114" s="52"/>
      <c r="B114" s="52" t="s">
        <v>1214</v>
      </c>
      <c r="C114" s="52"/>
      <c r="D114" s="52"/>
      <c r="E114" s="52"/>
      <c r="F114" s="52" t="s">
        <v>1222</v>
      </c>
      <c r="I114" s="91"/>
    </row>
    <row r="115" spans="1:10" s="53" customFormat="1" ht="18.75" customHeight="1" x14ac:dyDescent="0.2">
      <c r="A115" s="52"/>
      <c r="B115" s="52" t="s">
        <v>1215</v>
      </c>
      <c r="C115" s="52"/>
      <c r="D115" s="52"/>
      <c r="E115" s="52"/>
      <c r="F115" s="52" t="s">
        <v>1223</v>
      </c>
      <c r="I115" s="91"/>
    </row>
    <row r="116" spans="1:10" s="53" customFormat="1" ht="18.75" customHeight="1" x14ac:dyDescent="0.2">
      <c r="A116" s="52"/>
      <c r="B116" s="52" t="s">
        <v>1216</v>
      </c>
      <c r="C116" s="52"/>
      <c r="D116" s="52"/>
      <c r="E116" s="52"/>
      <c r="F116" s="52" t="s">
        <v>1224</v>
      </c>
      <c r="I116" s="91"/>
    </row>
    <row r="117" spans="1:10" s="53" customFormat="1" ht="18.75" customHeight="1" x14ac:dyDescent="0.2">
      <c r="A117" s="52"/>
      <c r="B117" s="52" t="s">
        <v>1217</v>
      </c>
      <c r="C117" s="52"/>
      <c r="D117" s="52"/>
      <c r="E117" s="52"/>
      <c r="F117" s="52" t="s">
        <v>1225</v>
      </c>
      <c r="I117" s="91"/>
    </row>
    <row r="118" spans="1:10" s="53" customFormat="1" ht="18.75" customHeight="1" x14ac:dyDescent="0.2">
      <c r="A118" s="52"/>
      <c r="B118" s="52" t="s">
        <v>1218</v>
      </c>
      <c r="C118" s="52"/>
      <c r="D118" s="52"/>
      <c r="E118" s="52"/>
      <c r="F118" s="52" t="s">
        <v>1226</v>
      </c>
      <c r="I118" s="91"/>
    </row>
    <row r="119" spans="1:10" s="53" customFormat="1" ht="18.75" customHeight="1" x14ac:dyDescent="0.2">
      <c r="A119" s="52"/>
      <c r="B119" s="52"/>
      <c r="C119" s="52"/>
      <c r="D119" s="52"/>
      <c r="E119" s="52"/>
      <c r="F119" s="52"/>
    </row>
    <row r="120" spans="1:10" s="47" customFormat="1" ht="16.5" x14ac:dyDescent="0.2">
      <c r="A120" s="52"/>
      <c r="B120" s="52" t="s">
        <v>1189</v>
      </c>
      <c r="C120" s="52"/>
      <c r="D120" s="52"/>
      <c r="E120" s="52"/>
      <c r="F120" s="52" t="s">
        <v>1207</v>
      </c>
      <c r="H120" s="53"/>
      <c r="I120" s="53"/>
      <c r="J120" s="53"/>
    </row>
    <row r="121" spans="1:10" ht="16.5" x14ac:dyDescent="0.2">
      <c r="A121" s="52"/>
      <c r="B121" s="52" t="s">
        <v>1190</v>
      </c>
      <c r="C121" s="52"/>
      <c r="D121" s="52"/>
      <c r="E121" s="52"/>
      <c r="F121" s="52" t="s">
        <v>1208</v>
      </c>
      <c r="H121" s="53"/>
      <c r="I121" s="53"/>
      <c r="J121" s="53"/>
    </row>
    <row r="122" spans="1:10" ht="16.5" x14ac:dyDescent="0.2">
      <c r="A122" s="52"/>
      <c r="B122" s="52" t="s">
        <v>1193</v>
      </c>
      <c r="C122" s="52"/>
      <c r="D122" s="52"/>
      <c r="E122" s="52"/>
      <c r="F122" s="52" t="s">
        <v>1230</v>
      </c>
      <c r="H122" s="53"/>
      <c r="I122" s="53"/>
      <c r="J122" s="53"/>
    </row>
    <row r="123" spans="1:10" ht="16.5" x14ac:dyDescent="0.2">
      <c r="A123" s="52"/>
      <c r="B123" s="52" t="s">
        <v>1194</v>
      </c>
      <c r="C123" s="52"/>
      <c r="D123" s="52"/>
      <c r="E123" s="52"/>
      <c r="F123" s="52" t="s">
        <v>1209</v>
      </c>
      <c r="H123" s="53"/>
      <c r="I123" s="53"/>
      <c r="J123" s="53"/>
    </row>
    <row r="124" spans="1:10" ht="16.5" x14ac:dyDescent="0.2">
      <c r="A124" s="52"/>
      <c r="B124" s="52" t="s">
        <v>1195</v>
      </c>
      <c r="C124" s="52"/>
      <c r="D124" s="52"/>
      <c r="E124" s="52"/>
      <c r="F124" s="52" t="s">
        <v>1210</v>
      </c>
      <c r="H124" s="53"/>
      <c r="I124" s="53"/>
      <c r="J124" s="53"/>
    </row>
    <row r="125" spans="1:10" ht="16.5" x14ac:dyDescent="0.2">
      <c r="A125" s="52"/>
      <c r="B125" s="52" t="s">
        <v>1196</v>
      </c>
      <c r="C125" s="52"/>
      <c r="D125" s="52"/>
      <c r="E125" s="52"/>
      <c r="F125" s="52" t="s">
        <v>1231</v>
      </c>
      <c r="H125" s="53"/>
      <c r="I125" s="53"/>
      <c r="J125" s="53"/>
    </row>
    <row r="126" spans="1:10" ht="16.5" x14ac:dyDescent="0.2">
      <c r="A126" s="52"/>
      <c r="B126" s="52" t="s">
        <v>1197</v>
      </c>
      <c r="C126" s="52"/>
      <c r="D126" s="52"/>
      <c r="E126" s="52"/>
      <c r="F126" s="52" t="s">
        <v>1232</v>
      </c>
      <c r="H126" s="53"/>
      <c r="I126" s="53"/>
      <c r="J126" s="53"/>
    </row>
    <row r="127" spans="1:10" s="53" customFormat="1" ht="18" customHeight="1" x14ac:dyDescent="0.2">
      <c r="A127" s="52"/>
      <c r="B127" s="52"/>
      <c r="C127" s="52"/>
      <c r="D127" s="52"/>
      <c r="E127" s="52"/>
      <c r="F127" s="52"/>
    </row>
    <row r="128" spans="1:10" s="53" customFormat="1" ht="18" customHeight="1" x14ac:dyDescent="0.2">
      <c r="A128" s="56"/>
      <c r="B128" s="56" t="s">
        <v>1236</v>
      </c>
      <c r="C128" s="56"/>
      <c r="D128" s="56"/>
      <c r="E128" s="56"/>
      <c r="F128" s="56"/>
    </row>
    <row r="129" spans="1:10" ht="16.5" x14ac:dyDescent="0.2">
      <c r="A129" s="52"/>
      <c r="B129" s="52" t="s">
        <v>1198</v>
      </c>
      <c r="C129" s="52"/>
      <c r="D129" s="52"/>
      <c r="E129" s="52"/>
      <c r="F129" s="52"/>
      <c r="H129" s="53"/>
      <c r="I129" s="53"/>
      <c r="J129" s="53"/>
    </row>
    <row r="130" spans="1:10" ht="16.5" x14ac:dyDescent="0.2">
      <c r="A130" s="52"/>
      <c r="B130" s="52" t="s">
        <v>1199</v>
      </c>
      <c r="C130" s="52"/>
      <c r="D130" s="52"/>
      <c r="E130" s="52"/>
      <c r="F130" s="52"/>
      <c r="H130" s="53"/>
      <c r="I130" s="53"/>
      <c r="J130" s="53"/>
    </row>
    <row r="131" spans="1:10" ht="16.5" x14ac:dyDescent="0.2">
      <c r="A131" s="52"/>
      <c r="B131" s="52" t="s">
        <v>1200</v>
      </c>
      <c r="C131" s="52"/>
      <c r="D131" s="52"/>
      <c r="E131" s="52"/>
      <c r="F131" s="52"/>
      <c r="H131" s="53"/>
      <c r="I131" s="53"/>
      <c r="J131" s="53"/>
    </row>
    <row r="132" spans="1:10" ht="16.5" x14ac:dyDescent="0.2">
      <c r="A132" s="52"/>
      <c r="B132" s="52" t="s">
        <v>1201</v>
      </c>
      <c r="C132" s="52"/>
      <c r="D132" s="52"/>
      <c r="E132" s="52"/>
      <c r="F132" s="52"/>
      <c r="H132" s="53"/>
      <c r="I132" s="53"/>
      <c r="J132" s="53"/>
    </row>
    <row r="133" spans="1:10" ht="16.5" x14ac:dyDescent="0.2">
      <c r="A133" s="52"/>
      <c r="B133" s="52" t="s">
        <v>1202</v>
      </c>
      <c r="C133" s="52"/>
      <c r="D133" s="52"/>
      <c r="E133" s="52"/>
      <c r="F133" s="52"/>
      <c r="H133" s="53"/>
      <c r="I133" s="53"/>
      <c r="J133" s="53"/>
    </row>
    <row r="134" spans="1:10" ht="16.5" x14ac:dyDescent="0.2">
      <c r="A134" s="52"/>
      <c r="B134" s="52" t="s">
        <v>1203</v>
      </c>
      <c r="C134" s="52"/>
      <c r="D134" s="52"/>
      <c r="E134" s="52"/>
      <c r="F134" s="52"/>
      <c r="H134" s="53"/>
      <c r="I134" s="53"/>
      <c r="J134" s="53"/>
    </row>
    <row r="135" spans="1:10" ht="16.5" x14ac:dyDescent="0.2">
      <c r="A135" s="52"/>
      <c r="B135" s="52" t="s">
        <v>1204</v>
      </c>
      <c r="C135" s="52"/>
      <c r="D135" s="52"/>
      <c r="E135" s="52"/>
      <c r="F135" s="52"/>
      <c r="H135" s="53"/>
      <c r="I135" s="53"/>
      <c r="J135" s="53"/>
    </row>
    <row r="136" spans="1:10" ht="16.5" x14ac:dyDescent="0.2">
      <c r="A136" s="52"/>
      <c r="B136" s="52" t="s">
        <v>1205</v>
      </c>
      <c r="C136" s="52"/>
      <c r="D136" s="52"/>
      <c r="E136" s="52"/>
      <c r="F136" s="52"/>
      <c r="H136" s="53"/>
      <c r="I136" s="53"/>
      <c r="J136" s="53"/>
    </row>
    <row r="137" spans="1:10" x14ac:dyDescent="0.2">
      <c r="H137" s="53"/>
      <c r="I137" s="53"/>
      <c r="J137" s="53"/>
    </row>
  </sheetData>
  <mergeCells count="14">
    <mergeCell ref="A110:F110"/>
    <mergeCell ref="I91:I92"/>
    <mergeCell ref="B79:F79"/>
    <mergeCell ref="I72:I78"/>
    <mergeCell ref="I111:I118"/>
    <mergeCell ref="I17:I23"/>
    <mergeCell ref="A101:F101"/>
    <mergeCell ref="I60:I68"/>
    <mergeCell ref="I53:I59"/>
    <mergeCell ref="I31:I36"/>
    <mergeCell ref="I24:I30"/>
    <mergeCell ref="I37:I38"/>
    <mergeCell ref="I50:I51"/>
    <mergeCell ref="C39:F39"/>
  </mergeCells>
  <phoneticPr fontId="3" type="noConversion"/>
  <pageMargins left="0.7" right="0.7" top="0.75" bottom="0.75" header="0.3" footer="0.3"/>
  <pageSetup paperSize="9" orientation="portrait" horizontalDpi="4294967295" verticalDpi="4294967295" r:id="rId1"/>
  <drawing r:id="rId2"/>
  <legacyDrawing r:id="rId3"/>
  <oleObjects>
    <mc:AlternateContent xmlns:mc="http://schemas.openxmlformats.org/markup-compatibility/2006">
      <mc:Choice Requires="x14">
        <oleObject progId="Visio.Drawing.15" shapeId="1025" r:id="rId4">
          <objectPr defaultSize="0" autoPict="0" r:id="rId5">
            <anchor moveWithCells="1">
              <from>
                <xdr:col>9</xdr:col>
                <xdr:colOff>295275</xdr:colOff>
                <xdr:row>44</xdr:row>
                <xdr:rowOff>190500</xdr:rowOff>
              </from>
              <to>
                <xdr:col>28</xdr:col>
                <xdr:colOff>142875</xdr:colOff>
                <xdr:row>70</xdr:row>
                <xdr:rowOff>161925</xdr:rowOff>
              </to>
            </anchor>
          </objectPr>
        </oleObject>
      </mc:Choice>
      <mc:Fallback>
        <oleObject progId="Visio.Drawing.15" shapeId="1025" r:id="rId4"/>
      </mc:Fallback>
    </mc:AlternateContent>
  </oleObjec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95"/>
  <sheetViews>
    <sheetView topLeftCell="G1" workbookViewId="0">
      <selection activeCell="K18" sqref="K18"/>
    </sheetView>
  </sheetViews>
  <sheetFormatPr defaultRowHeight="14.25" x14ac:dyDescent="0.2"/>
  <cols>
    <col min="2" max="2" width="13.875" customWidth="1"/>
    <col min="3" max="3" width="22.625" style="44" customWidth="1"/>
    <col min="4" max="4" width="14.125" style="44" customWidth="1"/>
    <col min="5" max="5" width="23.5" style="44" customWidth="1"/>
    <col min="6" max="6" width="13.375" customWidth="1"/>
    <col min="7" max="7" width="18" style="44" customWidth="1"/>
    <col min="8" max="8" width="14.5" customWidth="1"/>
    <col min="9" max="9" width="17.5" style="44" customWidth="1"/>
    <col min="10" max="10" width="16" customWidth="1"/>
    <col min="11" max="11" width="19" style="44" customWidth="1"/>
    <col min="12" max="12" width="13.75" customWidth="1"/>
    <col min="13" max="13" width="17.625" style="44" customWidth="1"/>
    <col min="14" max="14" width="14.75" customWidth="1"/>
    <col min="15" max="15" width="17.875" style="44" customWidth="1"/>
    <col min="16" max="16" width="7" customWidth="1"/>
    <col min="17" max="17" width="10.25" style="51" customWidth="1"/>
    <col min="18" max="18" width="8.875" style="44" customWidth="1"/>
    <col min="19" max="19" width="9.375" style="51" customWidth="1"/>
    <col min="20" max="20" width="9.25" style="47" customWidth="1"/>
    <col min="21" max="21" width="17.25" style="47" customWidth="1"/>
    <col min="22" max="22" width="19.125" style="47" customWidth="1"/>
  </cols>
  <sheetData>
    <row r="2" spans="1:22" ht="17.25" x14ac:dyDescent="0.2">
      <c r="A2" s="100" t="s">
        <v>1070</v>
      </c>
      <c r="B2" s="110" t="s">
        <v>1061</v>
      </c>
      <c r="C2" s="111"/>
      <c r="D2" s="111" t="s">
        <v>1078</v>
      </c>
      <c r="E2" s="112"/>
      <c r="F2" s="110" t="s">
        <v>1062</v>
      </c>
      <c r="G2" s="111"/>
      <c r="H2" s="110" t="s">
        <v>1063</v>
      </c>
      <c r="I2" s="111"/>
      <c r="J2" s="110" t="s">
        <v>1064</v>
      </c>
      <c r="K2" s="111"/>
      <c r="L2" s="110" t="s">
        <v>1065</v>
      </c>
      <c r="M2" s="111"/>
      <c r="N2" s="110" t="s">
        <v>1066</v>
      </c>
      <c r="O2" s="111"/>
      <c r="P2" s="110" t="s">
        <v>1067</v>
      </c>
      <c r="Q2" s="111"/>
      <c r="R2" s="111"/>
      <c r="S2" s="111"/>
      <c r="T2" s="111"/>
      <c r="U2" s="111"/>
      <c r="V2" s="112"/>
    </row>
    <row r="3" spans="1:22" ht="17.25" x14ac:dyDescent="0.2">
      <c r="A3" s="100"/>
      <c r="B3" s="43" t="s">
        <v>1068</v>
      </c>
      <c r="C3" s="43" t="s">
        <v>1069</v>
      </c>
      <c r="D3" s="43" t="s">
        <v>1068</v>
      </c>
      <c r="E3" s="43" t="s">
        <v>1069</v>
      </c>
      <c r="F3" s="43" t="s">
        <v>1068</v>
      </c>
      <c r="G3" s="43" t="s">
        <v>1069</v>
      </c>
      <c r="H3" s="43" t="s">
        <v>1068</v>
      </c>
      <c r="I3" s="43" t="s">
        <v>1069</v>
      </c>
      <c r="J3" s="43" t="s">
        <v>1068</v>
      </c>
      <c r="K3" s="43" t="s">
        <v>1069</v>
      </c>
      <c r="L3" s="43" t="s">
        <v>1068</v>
      </c>
      <c r="M3" s="43" t="s">
        <v>1069</v>
      </c>
      <c r="N3" s="43" t="s">
        <v>1068</v>
      </c>
      <c r="O3" s="43" t="s">
        <v>1069</v>
      </c>
      <c r="P3" s="43" t="s">
        <v>1068</v>
      </c>
      <c r="Q3" s="50" t="s">
        <v>1183</v>
      </c>
      <c r="R3" s="43" t="s">
        <v>1069</v>
      </c>
      <c r="S3" s="50" t="s">
        <v>1069</v>
      </c>
      <c r="T3" s="46" t="s">
        <v>1127</v>
      </c>
      <c r="U3" s="46" t="s">
        <v>1128</v>
      </c>
      <c r="V3" s="46" t="s">
        <v>1129</v>
      </c>
    </row>
    <row r="4" spans="1:22" ht="24" customHeight="1" x14ac:dyDescent="0.2">
      <c r="A4" s="41">
        <v>5</v>
      </c>
      <c r="B4" s="42" t="s">
        <v>1071</v>
      </c>
      <c r="C4" s="42" t="s">
        <v>1072</v>
      </c>
      <c r="D4" s="49" t="s">
        <v>1079</v>
      </c>
      <c r="E4" s="49" t="s">
        <v>1080</v>
      </c>
      <c r="F4" s="49" t="s">
        <v>1093</v>
      </c>
      <c r="G4" s="49" t="s">
        <v>1096</v>
      </c>
      <c r="H4" s="49" t="s">
        <v>1097</v>
      </c>
      <c r="I4" s="49" t="s">
        <v>1098</v>
      </c>
      <c r="J4" s="42"/>
      <c r="K4" s="42"/>
      <c r="L4" s="42"/>
      <c r="M4" s="42"/>
      <c r="N4" s="42"/>
      <c r="O4" s="42"/>
      <c r="P4" s="42">
        <v>1</v>
      </c>
      <c r="Q4" s="49">
        <v>35</v>
      </c>
      <c r="R4" s="42" t="s">
        <v>1170</v>
      </c>
      <c r="S4" s="49"/>
      <c r="T4" s="45"/>
      <c r="U4" s="49" t="s">
        <v>1130</v>
      </c>
      <c r="V4" s="49" t="s">
        <v>1158</v>
      </c>
    </row>
    <row r="5" spans="1:22" ht="33.75" customHeight="1" x14ac:dyDescent="0.2">
      <c r="A5" s="42">
        <v>10</v>
      </c>
      <c r="B5" s="42" t="s">
        <v>1073</v>
      </c>
      <c r="C5" s="42" t="s">
        <v>1077</v>
      </c>
      <c r="D5" s="49" t="s">
        <v>1082</v>
      </c>
      <c r="E5" s="49" t="s">
        <v>1084</v>
      </c>
      <c r="F5" s="49" t="s">
        <v>1094</v>
      </c>
      <c r="G5" s="49" t="s">
        <v>1095</v>
      </c>
      <c r="H5" s="49" t="s">
        <v>1099</v>
      </c>
      <c r="I5" s="49" t="s">
        <v>1100</v>
      </c>
      <c r="J5" s="42"/>
      <c r="K5" s="42"/>
      <c r="L5" s="42"/>
      <c r="M5" s="42"/>
      <c r="N5" s="42"/>
      <c r="O5" s="42"/>
      <c r="P5" s="42">
        <v>2</v>
      </c>
      <c r="Q5" s="49">
        <v>35</v>
      </c>
      <c r="R5" s="49" t="s">
        <v>1170</v>
      </c>
      <c r="S5" s="49"/>
      <c r="T5" s="45"/>
      <c r="U5" s="49" t="s">
        <v>1131</v>
      </c>
      <c r="V5" s="49" t="s">
        <v>1158</v>
      </c>
    </row>
    <row r="6" spans="1:22" ht="33.75" customHeight="1" x14ac:dyDescent="0.2">
      <c r="A6" s="48">
        <v>15</v>
      </c>
      <c r="B6" s="42" t="s">
        <v>1074</v>
      </c>
      <c r="C6" s="42" t="s">
        <v>1101</v>
      </c>
      <c r="D6" s="49" t="s">
        <v>1085</v>
      </c>
      <c r="E6" s="49" t="s">
        <v>1087</v>
      </c>
      <c r="F6" s="42"/>
      <c r="G6" s="42"/>
      <c r="H6" s="42"/>
      <c r="I6" s="42"/>
      <c r="J6" s="42"/>
      <c r="K6" s="42"/>
      <c r="L6" s="42"/>
      <c r="M6" s="42"/>
      <c r="N6" s="42"/>
      <c r="O6" s="42"/>
      <c r="P6" s="45">
        <v>3</v>
      </c>
      <c r="Q6" s="49">
        <v>35</v>
      </c>
      <c r="R6" s="42" t="s">
        <v>1171</v>
      </c>
      <c r="S6" s="49"/>
      <c r="T6" s="45"/>
      <c r="U6" s="49" t="s">
        <v>1132</v>
      </c>
      <c r="V6" s="49" t="s">
        <v>1159</v>
      </c>
    </row>
    <row r="7" spans="1:22" s="44" customFormat="1" ht="33.75" customHeight="1" x14ac:dyDescent="0.2">
      <c r="A7" s="49">
        <v>20</v>
      </c>
      <c r="B7" s="42" t="s">
        <v>1075</v>
      </c>
      <c r="C7" s="42" t="s">
        <v>1090</v>
      </c>
      <c r="D7" s="49" t="s">
        <v>1088</v>
      </c>
      <c r="E7" s="49" t="s">
        <v>1091</v>
      </c>
      <c r="F7" s="49"/>
      <c r="G7" s="49"/>
      <c r="H7" s="42"/>
      <c r="I7" s="42"/>
      <c r="J7" s="42"/>
      <c r="K7" s="42"/>
      <c r="L7" s="42"/>
      <c r="M7" s="42"/>
      <c r="N7" s="42"/>
      <c r="O7" s="42"/>
      <c r="P7" s="45">
        <v>4</v>
      </c>
      <c r="Q7" s="49">
        <v>35</v>
      </c>
      <c r="R7" s="49" t="s">
        <v>1171</v>
      </c>
      <c r="S7" s="49"/>
      <c r="T7" s="45"/>
      <c r="U7" s="49" t="s">
        <v>1133</v>
      </c>
      <c r="V7" s="49" t="s">
        <v>1160</v>
      </c>
    </row>
    <row r="8" spans="1:22" ht="38.25" customHeight="1" x14ac:dyDescent="0.2">
      <c r="A8" s="48">
        <v>25</v>
      </c>
      <c r="B8" s="42"/>
      <c r="C8" s="42"/>
      <c r="D8" s="49"/>
      <c r="E8" s="49"/>
      <c r="F8" s="42"/>
      <c r="G8" s="42"/>
      <c r="H8" s="42"/>
      <c r="I8" s="42"/>
      <c r="J8" s="42"/>
      <c r="K8" s="42"/>
      <c r="L8" s="42"/>
      <c r="M8" s="42"/>
      <c r="N8" s="42"/>
      <c r="O8" s="42"/>
      <c r="P8" s="45">
        <v>5</v>
      </c>
      <c r="Q8" s="49">
        <v>40</v>
      </c>
      <c r="R8" s="42" t="s">
        <v>1172</v>
      </c>
      <c r="S8" s="49"/>
      <c r="T8" s="45"/>
      <c r="U8" s="49" t="s">
        <v>1134</v>
      </c>
      <c r="V8" s="49" t="s">
        <v>1159</v>
      </c>
    </row>
    <row r="9" spans="1:22" ht="31.5" customHeight="1" x14ac:dyDescent="0.2">
      <c r="A9" s="49">
        <v>30</v>
      </c>
      <c r="B9" s="42"/>
      <c r="C9" s="42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5">
        <v>6</v>
      </c>
      <c r="Q9" s="49">
        <v>40</v>
      </c>
      <c r="R9" s="49" t="s">
        <v>1172</v>
      </c>
      <c r="S9" s="49"/>
      <c r="T9" s="45"/>
      <c r="U9" s="49" t="s">
        <v>1135</v>
      </c>
      <c r="V9" s="49" t="s">
        <v>1160</v>
      </c>
    </row>
    <row r="10" spans="1:22" ht="24.95" customHeight="1" x14ac:dyDescent="0.2">
      <c r="A10" s="48">
        <v>35</v>
      </c>
      <c r="B10" s="42"/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5">
        <v>7</v>
      </c>
      <c r="Q10" s="49">
        <v>40</v>
      </c>
      <c r="R10" s="42" t="s">
        <v>1173</v>
      </c>
      <c r="S10" s="49"/>
      <c r="T10" s="45"/>
      <c r="U10" s="49" t="s">
        <v>1136</v>
      </c>
      <c r="V10" s="49" t="s">
        <v>1161</v>
      </c>
    </row>
    <row r="11" spans="1:22" ht="24.95" customHeight="1" x14ac:dyDescent="0.2">
      <c r="A11" s="49">
        <v>40</v>
      </c>
      <c r="B11" s="42"/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5">
        <v>8</v>
      </c>
      <c r="Q11" s="49">
        <v>40</v>
      </c>
      <c r="R11" s="49" t="s">
        <v>1173</v>
      </c>
      <c r="S11" s="49"/>
      <c r="T11" s="45"/>
      <c r="U11" s="49" t="s">
        <v>1137</v>
      </c>
      <c r="V11" s="49" t="s">
        <v>1162</v>
      </c>
    </row>
    <row r="12" spans="1:22" ht="24.95" customHeight="1" x14ac:dyDescent="0.2">
      <c r="A12" s="48">
        <v>45</v>
      </c>
      <c r="B12" s="42"/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5">
        <v>9</v>
      </c>
      <c r="Q12" s="49">
        <v>40</v>
      </c>
      <c r="R12" s="42" t="s">
        <v>1174</v>
      </c>
      <c r="S12" s="49"/>
      <c r="T12" s="45"/>
      <c r="U12" s="49" t="s">
        <v>1138</v>
      </c>
      <c r="V12" s="49" t="s">
        <v>1163</v>
      </c>
    </row>
    <row r="13" spans="1:22" ht="24.95" customHeight="1" x14ac:dyDescent="0.2">
      <c r="A13" s="49">
        <v>50</v>
      </c>
      <c r="B13" s="42"/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5">
        <v>10</v>
      </c>
      <c r="Q13" s="49">
        <v>50</v>
      </c>
      <c r="R13" s="49" t="s">
        <v>1174</v>
      </c>
      <c r="S13" s="49"/>
      <c r="T13" s="45"/>
      <c r="U13" s="49" t="s">
        <v>1139</v>
      </c>
      <c r="V13" s="49" t="s">
        <v>1163</v>
      </c>
    </row>
    <row r="14" spans="1:22" ht="26.25" customHeight="1" x14ac:dyDescent="0.2">
      <c r="A14" s="48">
        <v>55</v>
      </c>
      <c r="B14" s="42"/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5">
        <v>11</v>
      </c>
      <c r="Q14" s="49">
        <v>50</v>
      </c>
      <c r="R14" s="42" t="s">
        <v>1175</v>
      </c>
      <c r="S14" s="49"/>
      <c r="T14" s="45"/>
      <c r="U14" s="49" t="s">
        <v>1140</v>
      </c>
      <c r="V14" s="49" t="s">
        <v>1163</v>
      </c>
    </row>
    <row r="15" spans="1:22" ht="26.25" customHeight="1" x14ac:dyDescent="0.2">
      <c r="A15" s="49">
        <v>60</v>
      </c>
      <c r="B15" s="42"/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5">
        <v>12</v>
      </c>
      <c r="Q15" s="49">
        <v>50</v>
      </c>
      <c r="R15" s="49" t="s">
        <v>1175</v>
      </c>
      <c r="S15" s="49"/>
      <c r="T15" s="45"/>
      <c r="U15" s="49" t="s">
        <v>1141</v>
      </c>
      <c r="V15" s="49" t="s">
        <v>1161</v>
      </c>
    </row>
    <row r="16" spans="1:22" ht="24" customHeight="1" x14ac:dyDescent="0.2">
      <c r="A16" s="48">
        <v>65</v>
      </c>
      <c r="B16" s="42"/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5">
        <v>13</v>
      </c>
      <c r="Q16" s="49">
        <v>50</v>
      </c>
      <c r="R16" s="42" t="s">
        <v>1176</v>
      </c>
      <c r="S16" s="49"/>
      <c r="T16" s="45"/>
      <c r="U16" s="49" t="s">
        <v>1142</v>
      </c>
      <c r="V16" s="49" t="s">
        <v>1162</v>
      </c>
    </row>
    <row r="17" spans="1:22" ht="24.95" customHeight="1" x14ac:dyDescent="0.2">
      <c r="A17" s="49">
        <v>70</v>
      </c>
      <c r="B17" s="42"/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5">
        <v>14</v>
      </c>
      <c r="Q17" s="49">
        <v>50</v>
      </c>
      <c r="R17" s="49" t="s">
        <v>1176</v>
      </c>
      <c r="S17" s="49"/>
      <c r="T17" s="45"/>
      <c r="U17" s="49" t="s">
        <v>1143</v>
      </c>
      <c r="V17" s="49" t="s">
        <v>1164</v>
      </c>
    </row>
    <row r="18" spans="1:22" ht="24.95" customHeight="1" x14ac:dyDescent="0.2">
      <c r="A18" s="48">
        <v>75</v>
      </c>
      <c r="B18" s="42"/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5">
        <v>15</v>
      </c>
      <c r="Q18" s="49">
        <v>55</v>
      </c>
      <c r="R18" s="49" t="s">
        <v>1177</v>
      </c>
      <c r="S18" s="49"/>
      <c r="T18" s="45"/>
      <c r="U18" s="49" t="s">
        <v>1144</v>
      </c>
      <c r="V18" s="49" t="s">
        <v>1165</v>
      </c>
    </row>
    <row r="19" spans="1:22" ht="24.95" customHeight="1" x14ac:dyDescent="0.2">
      <c r="A19" s="49">
        <v>80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5">
        <v>16</v>
      </c>
      <c r="Q19" s="49">
        <v>55</v>
      </c>
      <c r="R19" s="49" t="s">
        <v>1177</v>
      </c>
      <c r="S19" s="49"/>
      <c r="T19" s="45"/>
      <c r="U19" s="49" t="s">
        <v>1145</v>
      </c>
      <c r="V19" s="49" t="s">
        <v>1166</v>
      </c>
    </row>
    <row r="20" spans="1:22" ht="24.95" customHeight="1" x14ac:dyDescent="0.2">
      <c r="A20" s="48">
        <v>85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5">
        <v>17</v>
      </c>
      <c r="Q20" s="49">
        <v>55</v>
      </c>
      <c r="R20" s="42" t="s">
        <v>1178</v>
      </c>
      <c r="S20" s="49"/>
      <c r="T20" s="45"/>
      <c r="U20" s="49" t="s">
        <v>1146</v>
      </c>
      <c r="V20" s="49" t="s">
        <v>1166</v>
      </c>
    </row>
    <row r="21" spans="1:22" ht="24.95" customHeight="1" x14ac:dyDescent="0.2">
      <c r="A21" s="49">
        <v>90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5">
        <v>18</v>
      </c>
      <c r="Q21" s="49">
        <v>55</v>
      </c>
      <c r="R21" s="49" t="s">
        <v>1178</v>
      </c>
      <c r="S21" s="49"/>
      <c r="T21" s="45"/>
      <c r="U21" s="49" t="s">
        <v>1147</v>
      </c>
      <c r="V21" s="49" t="s">
        <v>1166</v>
      </c>
    </row>
    <row r="22" spans="1:22" ht="24.95" customHeight="1" x14ac:dyDescent="0.2">
      <c r="A22" s="48">
        <v>95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5">
        <v>19</v>
      </c>
      <c r="Q22" s="49">
        <v>60</v>
      </c>
      <c r="R22" s="42" t="s">
        <v>1179</v>
      </c>
      <c r="S22" s="49"/>
      <c r="T22" s="45"/>
      <c r="U22" s="49" t="s">
        <v>1148</v>
      </c>
      <c r="V22" s="49" t="s">
        <v>1164</v>
      </c>
    </row>
    <row r="23" spans="1:22" ht="24.95" customHeight="1" x14ac:dyDescent="0.2">
      <c r="A23" s="49">
        <v>100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5">
        <v>20</v>
      </c>
      <c r="Q23" s="49">
        <v>60</v>
      </c>
      <c r="R23" s="49" t="s">
        <v>1179</v>
      </c>
      <c r="S23" s="49"/>
      <c r="T23" s="45"/>
      <c r="U23" s="49" t="s">
        <v>1149</v>
      </c>
      <c r="V23" s="49" t="s">
        <v>1165</v>
      </c>
    </row>
    <row r="24" spans="1:22" ht="24.95" customHeight="1" x14ac:dyDescent="0.2">
      <c r="A24" s="48">
        <v>105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5">
        <v>21</v>
      </c>
      <c r="Q24" s="49">
        <v>60</v>
      </c>
      <c r="R24" s="42" t="s">
        <v>1180</v>
      </c>
      <c r="S24" s="49"/>
      <c r="T24" s="45"/>
      <c r="U24" s="49" t="s">
        <v>1150</v>
      </c>
      <c r="V24" s="49" t="s">
        <v>1167</v>
      </c>
    </row>
    <row r="25" spans="1:22" ht="24.95" customHeight="1" x14ac:dyDescent="0.2">
      <c r="A25" s="49">
        <v>110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5">
        <v>22</v>
      </c>
      <c r="Q25" s="49">
        <v>70</v>
      </c>
      <c r="R25" s="49" t="s">
        <v>1180</v>
      </c>
      <c r="S25" s="49"/>
      <c r="T25" s="45"/>
      <c r="U25" s="45" t="s">
        <v>1151</v>
      </c>
      <c r="V25" s="49" t="s">
        <v>1168</v>
      </c>
    </row>
    <row r="26" spans="1:22" ht="24.95" customHeight="1" x14ac:dyDescent="0.2">
      <c r="A26" s="48">
        <v>115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5">
        <v>23</v>
      </c>
      <c r="Q26" s="49">
        <v>70</v>
      </c>
      <c r="R26" s="42" t="s">
        <v>1181</v>
      </c>
      <c r="S26" s="49"/>
      <c r="T26" s="45"/>
      <c r="U26" s="45" t="s">
        <v>1152</v>
      </c>
      <c r="V26" s="49" t="s">
        <v>1168</v>
      </c>
    </row>
    <row r="27" spans="1:22" ht="24.95" customHeight="1" x14ac:dyDescent="0.2">
      <c r="A27" s="49">
        <v>120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5">
        <v>24</v>
      </c>
      <c r="Q27" s="49">
        <v>70</v>
      </c>
      <c r="R27" s="49" t="s">
        <v>1181</v>
      </c>
      <c r="S27" s="49"/>
      <c r="T27" s="45"/>
      <c r="U27" s="45" t="s">
        <v>1153</v>
      </c>
      <c r="V27" s="49" t="s">
        <v>1168</v>
      </c>
    </row>
    <row r="28" spans="1:22" ht="24.95" customHeight="1" x14ac:dyDescent="0.2">
      <c r="A28" s="48">
        <v>125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5">
        <v>25</v>
      </c>
      <c r="Q28" s="49">
        <v>80</v>
      </c>
      <c r="R28" s="42" t="s">
        <v>1182</v>
      </c>
      <c r="S28" s="49"/>
      <c r="T28" s="45"/>
      <c r="U28" s="45" t="s">
        <v>1154</v>
      </c>
      <c r="V28" s="49" t="s">
        <v>1167</v>
      </c>
    </row>
    <row r="29" spans="1:22" ht="24.95" customHeight="1" x14ac:dyDescent="0.2">
      <c r="A29" s="49">
        <v>130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9">
        <v>26</v>
      </c>
      <c r="Q29" s="49">
        <v>80</v>
      </c>
      <c r="R29" s="49" t="s">
        <v>1182</v>
      </c>
      <c r="S29" s="49"/>
      <c r="T29" s="45"/>
      <c r="U29" s="45" t="s">
        <v>1155</v>
      </c>
      <c r="V29" s="49" t="s">
        <v>1169</v>
      </c>
    </row>
    <row r="30" spans="1:22" ht="24.95" customHeight="1" x14ac:dyDescent="0.2">
      <c r="A30" s="48">
        <v>135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9">
        <v>27</v>
      </c>
      <c r="Q30" s="49">
        <v>80</v>
      </c>
      <c r="R30" s="49" t="s">
        <v>1182</v>
      </c>
      <c r="S30" s="49"/>
      <c r="T30" s="45"/>
      <c r="U30" s="45" t="s">
        <v>1156</v>
      </c>
      <c r="V30" s="49" t="s">
        <v>1169</v>
      </c>
    </row>
    <row r="31" spans="1:22" ht="24.95" customHeight="1" x14ac:dyDescent="0.2">
      <c r="A31" s="49">
        <v>140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9">
        <v>28</v>
      </c>
      <c r="Q31" s="49">
        <v>80</v>
      </c>
      <c r="R31" s="49" t="s">
        <v>1182</v>
      </c>
      <c r="S31" s="49"/>
      <c r="T31" s="45"/>
      <c r="U31" s="45" t="s">
        <v>1157</v>
      </c>
      <c r="V31" s="49" t="s">
        <v>1169</v>
      </c>
    </row>
    <row r="32" spans="1:22" ht="16.5" x14ac:dyDescent="0.2">
      <c r="A32" s="48">
        <v>145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9"/>
      <c r="R32" s="42"/>
      <c r="S32" s="49"/>
      <c r="T32" s="45"/>
      <c r="U32" s="45"/>
      <c r="V32" s="45"/>
    </row>
    <row r="33" spans="1:22" ht="16.5" x14ac:dyDescent="0.2">
      <c r="A33" s="49">
        <v>150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9"/>
      <c r="R33" s="42"/>
      <c r="S33" s="49"/>
      <c r="T33" s="45"/>
      <c r="U33" s="45"/>
      <c r="V33" s="45"/>
    </row>
    <row r="34" spans="1:22" ht="16.5" x14ac:dyDescent="0.2">
      <c r="A34" s="42"/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9"/>
      <c r="R34" s="42"/>
      <c r="S34" s="49"/>
      <c r="T34" s="45"/>
      <c r="U34" s="45"/>
      <c r="V34" s="45"/>
    </row>
    <row r="35" spans="1:22" ht="16.5" x14ac:dyDescent="0.2">
      <c r="A35" s="42"/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9"/>
      <c r="R35" s="42"/>
      <c r="S35" s="49"/>
      <c r="T35" s="45"/>
      <c r="U35" s="45"/>
      <c r="V35" s="45"/>
    </row>
    <row r="36" spans="1:22" ht="16.5" x14ac:dyDescent="0.2">
      <c r="A36" s="42"/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9"/>
      <c r="R36" s="42"/>
      <c r="S36" s="49"/>
      <c r="T36" s="45"/>
      <c r="U36" s="45"/>
      <c r="V36" s="45"/>
    </row>
    <row r="37" spans="1:22" ht="16.5" x14ac:dyDescent="0.2">
      <c r="A37" s="42"/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9"/>
      <c r="R37" s="42"/>
      <c r="S37" s="49"/>
      <c r="T37" s="45"/>
      <c r="U37" s="45"/>
      <c r="V37" s="45"/>
    </row>
    <row r="38" spans="1:22" ht="16.5" x14ac:dyDescent="0.2">
      <c r="A38" s="42"/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9"/>
      <c r="R38" s="42"/>
      <c r="S38" s="49"/>
      <c r="T38" s="45"/>
      <c r="U38" s="45"/>
      <c r="V38" s="45"/>
    </row>
    <row r="39" spans="1:22" ht="16.5" x14ac:dyDescent="0.2">
      <c r="A39" s="42"/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9"/>
      <c r="R39" s="42"/>
      <c r="S39" s="49"/>
      <c r="T39" s="45"/>
      <c r="U39" s="45"/>
      <c r="V39" s="45"/>
    </row>
    <row r="40" spans="1:22" ht="16.5" x14ac:dyDescent="0.2">
      <c r="A40" s="42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9"/>
      <c r="R40" s="42"/>
      <c r="S40" s="49"/>
      <c r="T40" s="45"/>
      <c r="U40" s="45"/>
      <c r="V40" s="45"/>
    </row>
    <row r="41" spans="1:22" ht="16.5" x14ac:dyDescent="0.2">
      <c r="A41" s="42"/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9"/>
      <c r="R41" s="42"/>
      <c r="S41" s="49"/>
      <c r="T41" s="45"/>
      <c r="U41" s="45"/>
      <c r="V41" s="45"/>
    </row>
    <row r="42" spans="1:22" ht="16.5" x14ac:dyDescent="0.2">
      <c r="A42" s="42"/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9"/>
      <c r="R42" s="42"/>
      <c r="S42" s="49"/>
      <c r="T42" s="45"/>
      <c r="U42" s="45"/>
      <c r="V42" s="45"/>
    </row>
    <row r="43" spans="1:22" ht="16.5" x14ac:dyDescent="0.2">
      <c r="A43" s="42"/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9"/>
      <c r="R43" s="42"/>
      <c r="S43" s="49"/>
      <c r="T43" s="45"/>
      <c r="U43" s="45"/>
      <c r="V43" s="45"/>
    </row>
    <row r="44" spans="1:22" ht="16.5" x14ac:dyDescent="0.2">
      <c r="A44" s="42"/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9"/>
      <c r="R44" s="42"/>
      <c r="S44" s="49"/>
      <c r="T44" s="45"/>
      <c r="U44" s="45"/>
      <c r="V44" s="45"/>
    </row>
    <row r="45" spans="1:22" ht="16.5" x14ac:dyDescent="0.2">
      <c r="A45" s="42"/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9"/>
      <c r="R45" s="42"/>
      <c r="S45" s="49"/>
      <c r="T45" s="45"/>
      <c r="U45" s="45"/>
      <c r="V45" s="45"/>
    </row>
    <row r="46" spans="1:22" ht="16.5" x14ac:dyDescent="0.2">
      <c r="A46" s="42"/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9"/>
      <c r="R46" s="42"/>
      <c r="S46" s="49"/>
      <c r="T46" s="45"/>
      <c r="U46" s="45"/>
      <c r="V46" s="45"/>
    </row>
    <row r="47" spans="1:22" ht="16.5" x14ac:dyDescent="0.2">
      <c r="A47" s="42"/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9"/>
      <c r="R47" s="42"/>
      <c r="S47" s="49"/>
      <c r="T47" s="45"/>
      <c r="U47" s="45"/>
      <c r="V47" s="45"/>
    </row>
    <row r="48" spans="1:22" ht="16.5" x14ac:dyDescent="0.2">
      <c r="A48" s="42"/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9"/>
      <c r="R48" s="42"/>
      <c r="S48" s="49"/>
      <c r="T48" s="45"/>
      <c r="U48" s="45"/>
      <c r="V48" s="45"/>
    </row>
    <row r="49" spans="1:22" ht="16.5" x14ac:dyDescent="0.2">
      <c r="A49" s="42"/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9"/>
      <c r="R49" s="42"/>
      <c r="S49" s="49"/>
      <c r="T49" s="45"/>
      <c r="U49" s="45"/>
      <c r="V49" s="45"/>
    </row>
    <row r="50" spans="1:22" ht="16.5" x14ac:dyDescent="0.2">
      <c r="A50" s="42"/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9"/>
      <c r="R50" s="42"/>
      <c r="S50" s="49"/>
      <c r="T50" s="45"/>
      <c r="U50" s="45"/>
      <c r="V50" s="45"/>
    </row>
    <row r="51" spans="1:22" ht="16.5" x14ac:dyDescent="0.2">
      <c r="A51" s="42"/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9"/>
      <c r="R51" s="42"/>
      <c r="S51" s="49"/>
      <c r="T51" s="45"/>
      <c r="U51" s="45"/>
      <c r="V51" s="45"/>
    </row>
    <row r="52" spans="1:22" ht="16.5" x14ac:dyDescent="0.2">
      <c r="A52" s="42"/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9"/>
      <c r="R52" s="42"/>
      <c r="S52" s="49"/>
      <c r="T52" s="45"/>
      <c r="U52" s="45"/>
      <c r="V52" s="45"/>
    </row>
    <row r="53" spans="1:22" ht="16.5" x14ac:dyDescent="0.2">
      <c r="A53" s="42"/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9"/>
      <c r="R53" s="42"/>
      <c r="S53" s="49"/>
      <c r="T53" s="45"/>
      <c r="U53" s="45"/>
      <c r="V53" s="45"/>
    </row>
    <row r="54" spans="1:22" ht="16.5" x14ac:dyDescent="0.2">
      <c r="A54" s="42"/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9"/>
      <c r="R54" s="42"/>
      <c r="S54" s="49"/>
      <c r="T54" s="45"/>
      <c r="U54" s="45"/>
      <c r="V54" s="45"/>
    </row>
    <row r="55" spans="1:22" ht="16.5" x14ac:dyDescent="0.2">
      <c r="A55" s="42"/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9"/>
      <c r="R55" s="42"/>
      <c r="S55" s="49"/>
      <c r="T55" s="45"/>
      <c r="U55" s="45"/>
      <c r="V55" s="45"/>
    </row>
    <row r="56" spans="1:22" ht="16.5" x14ac:dyDescent="0.2">
      <c r="A56" s="42"/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9"/>
      <c r="R56" s="42"/>
      <c r="S56" s="49"/>
      <c r="T56" s="45"/>
      <c r="U56" s="45"/>
      <c r="V56" s="45"/>
    </row>
    <row r="57" spans="1:22" ht="16.5" x14ac:dyDescent="0.2">
      <c r="A57" s="42"/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9"/>
      <c r="R57" s="42"/>
      <c r="S57" s="49"/>
      <c r="T57" s="45"/>
      <c r="U57" s="45"/>
      <c r="V57" s="45"/>
    </row>
    <row r="58" spans="1:22" ht="16.5" x14ac:dyDescent="0.2">
      <c r="A58" s="42"/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9"/>
      <c r="R58" s="42"/>
      <c r="S58" s="49"/>
      <c r="T58" s="45"/>
      <c r="U58" s="45"/>
      <c r="V58" s="45"/>
    </row>
    <row r="59" spans="1:22" ht="16.5" x14ac:dyDescent="0.2">
      <c r="A59" s="42"/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9"/>
      <c r="R59" s="42"/>
      <c r="S59" s="49"/>
      <c r="T59" s="45"/>
      <c r="U59" s="45"/>
      <c r="V59" s="45"/>
    </row>
    <row r="60" spans="1:22" ht="16.5" x14ac:dyDescent="0.2">
      <c r="A60" s="42"/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9"/>
      <c r="R60" s="42"/>
      <c r="S60" s="49"/>
      <c r="T60" s="45"/>
      <c r="U60" s="45"/>
      <c r="V60" s="45"/>
    </row>
    <row r="61" spans="1:22" ht="16.5" x14ac:dyDescent="0.2">
      <c r="A61" s="42"/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9"/>
      <c r="R61" s="42"/>
      <c r="S61" s="49"/>
      <c r="T61" s="45"/>
      <c r="U61" s="45"/>
      <c r="V61" s="45"/>
    </row>
    <row r="62" spans="1:22" ht="16.5" x14ac:dyDescent="0.2">
      <c r="A62" s="42"/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9"/>
      <c r="R62" s="42"/>
      <c r="S62" s="49"/>
      <c r="T62" s="45"/>
      <c r="U62" s="45"/>
      <c r="V62" s="45"/>
    </row>
    <row r="63" spans="1:22" ht="16.5" x14ac:dyDescent="0.2">
      <c r="A63" s="42"/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9"/>
      <c r="R63" s="42"/>
      <c r="S63" s="49"/>
      <c r="T63" s="45"/>
      <c r="U63" s="45"/>
      <c r="V63" s="45"/>
    </row>
    <row r="64" spans="1:22" ht="16.5" x14ac:dyDescent="0.2">
      <c r="A64" s="42"/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9"/>
      <c r="R64" s="42"/>
      <c r="S64" s="49"/>
      <c r="T64" s="45"/>
      <c r="U64" s="45"/>
      <c r="V64" s="45"/>
    </row>
    <row r="65" spans="1:22" ht="16.5" x14ac:dyDescent="0.2">
      <c r="A65" s="42"/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9"/>
      <c r="R65" s="42"/>
      <c r="S65" s="49"/>
      <c r="T65" s="45"/>
      <c r="U65" s="45"/>
      <c r="V65" s="45"/>
    </row>
    <row r="66" spans="1:22" ht="16.5" x14ac:dyDescent="0.2">
      <c r="A66" s="42"/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9"/>
      <c r="R66" s="42"/>
      <c r="S66" s="49"/>
      <c r="T66" s="45"/>
      <c r="U66" s="45"/>
      <c r="V66" s="45"/>
    </row>
    <row r="67" spans="1:22" ht="16.5" x14ac:dyDescent="0.2">
      <c r="A67" s="42"/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9"/>
      <c r="R67" s="42"/>
      <c r="S67" s="49"/>
      <c r="T67" s="45"/>
      <c r="U67" s="45"/>
      <c r="V67" s="45"/>
    </row>
    <row r="68" spans="1:22" ht="16.5" x14ac:dyDescent="0.2">
      <c r="A68" s="42"/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9"/>
      <c r="R68" s="42"/>
      <c r="S68" s="49"/>
      <c r="T68" s="45"/>
      <c r="U68" s="45"/>
      <c r="V68" s="45"/>
    </row>
    <row r="69" spans="1:22" ht="16.5" x14ac:dyDescent="0.2">
      <c r="A69" s="42"/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9"/>
      <c r="R69" s="42"/>
      <c r="S69" s="49"/>
      <c r="T69" s="45"/>
      <c r="U69" s="45"/>
      <c r="V69" s="45"/>
    </row>
    <row r="70" spans="1:22" ht="16.5" x14ac:dyDescent="0.2">
      <c r="A70" s="42"/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9"/>
      <c r="R70" s="42"/>
      <c r="S70" s="49"/>
      <c r="T70" s="45"/>
      <c r="U70" s="45"/>
      <c r="V70" s="45"/>
    </row>
    <row r="71" spans="1:22" ht="16.5" x14ac:dyDescent="0.2">
      <c r="A71" s="42"/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9"/>
      <c r="R71" s="42"/>
      <c r="S71" s="49"/>
      <c r="T71" s="45"/>
      <c r="U71" s="45"/>
      <c r="V71" s="45"/>
    </row>
    <row r="72" spans="1:22" ht="16.5" x14ac:dyDescent="0.2">
      <c r="A72" s="42"/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9"/>
      <c r="R72" s="42"/>
      <c r="S72" s="49"/>
      <c r="T72" s="45"/>
      <c r="U72" s="45"/>
      <c r="V72" s="45"/>
    </row>
    <row r="73" spans="1:22" ht="16.5" x14ac:dyDescent="0.2">
      <c r="A73" s="42"/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9"/>
      <c r="R73" s="42"/>
      <c r="S73" s="49"/>
      <c r="T73" s="45"/>
      <c r="U73" s="45"/>
      <c r="V73" s="45"/>
    </row>
    <row r="74" spans="1:22" ht="16.5" x14ac:dyDescent="0.2">
      <c r="A74" s="42"/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9"/>
      <c r="R74" s="42"/>
      <c r="S74" s="49"/>
      <c r="T74" s="45"/>
      <c r="U74" s="45"/>
      <c r="V74" s="45"/>
    </row>
    <row r="75" spans="1:22" ht="16.5" x14ac:dyDescent="0.2">
      <c r="A75" s="42"/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9"/>
      <c r="R75" s="42"/>
      <c r="S75" s="49"/>
      <c r="T75" s="45"/>
      <c r="U75" s="45"/>
      <c r="V75" s="45"/>
    </row>
    <row r="76" spans="1:22" ht="16.5" x14ac:dyDescent="0.2">
      <c r="A76" s="42"/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9"/>
      <c r="R76" s="42"/>
      <c r="S76" s="49"/>
      <c r="T76" s="45"/>
      <c r="U76" s="45"/>
      <c r="V76" s="45"/>
    </row>
    <row r="77" spans="1:22" ht="16.5" x14ac:dyDescent="0.2">
      <c r="A77" s="42"/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9"/>
      <c r="R77" s="42"/>
      <c r="S77" s="49"/>
      <c r="T77" s="45"/>
      <c r="U77" s="45"/>
      <c r="V77" s="45"/>
    </row>
    <row r="78" spans="1:22" ht="16.5" x14ac:dyDescent="0.2">
      <c r="A78" s="42"/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9"/>
      <c r="R78" s="42"/>
      <c r="S78" s="49"/>
      <c r="T78" s="45"/>
      <c r="U78" s="45"/>
      <c r="V78" s="45"/>
    </row>
    <row r="79" spans="1:22" ht="16.5" x14ac:dyDescent="0.2">
      <c r="A79" s="42"/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9"/>
      <c r="R79" s="42"/>
      <c r="S79" s="49"/>
      <c r="T79" s="45"/>
      <c r="U79" s="45"/>
      <c r="V79" s="45"/>
    </row>
    <row r="80" spans="1:22" ht="16.5" x14ac:dyDescent="0.2">
      <c r="A80" s="42"/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9"/>
      <c r="R80" s="42"/>
      <c r="S80" s="49"/>
      <c r="T80" s="45"/>
      <c r="U80" s="45"/>
      <c r="V80" s="45"/>
    </row>
    <row r="81" spans="1:22" ht="16.5" x14ac:dyDescent="0.2">
      <c r="A81" s="42"/>
      <c r="B81" s="42"/>
      <c r="C81" s="42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9"/>
      <c r="R81" s="42"/>
      <c r="S81" s="49"/>
      <c r="T81" s="45"/>
      <c r="U81" s="45"/>
      <c r="V81" s="45"/>
    </row>
    <row r="82" spans="1:22" ht="16.5" x14ac:dyDescent="0.2">
      <c r="A82" s="42"/>
      <c r="B82" s="42"/>
      <c r="C82" s="4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9"/>
      <c r="R82" s="42"/>
      <c r="S82" s="49"/>
      <c r="T82" s="45"/>
      <c r="U82" s="45"/>
      <c r="V82" s="45"/>
    </row>
    <row r="83" spans="1:22" ht="16.5" x14ac:dyDescent="0.2">
      <c r="A83" s="42"/>
      <c r="B83" s="42"/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9"/>
      <c r="R83" s="42"/>
      <c r="S83" s="49"/>
      <c r="T83" s="45"/>
      <c r="U83" s="45"/>
      <c r="V83" s="45"/>
    </row>
    <row r="84" spans="1:22" ht="16.5" x14ac:dyDescent="0.2">
      <c r="A84" s="42"/>
      <c r="B84" s="42"/>
      <c r="C84" s="42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9"/>
      <c r="R84" s="42"/>
      <c r="S84" s="49"/>
      <c r="T84" s="45"/>
      <c r="U84" s="45"/>
      <c r="V84" s="45"/>
    </row>
    <row r="85" spans="1:22" ht="16.5" x14ac:dyDescent="0.2">
      <c r="A85" s="42"/>
      <c r="B85" s="42"/>
      <c r="C85" s="42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9"/>
      <c r="R85" s="42"/>
      <c r="S85" s="49"/>
      <c r="T85" s="45"/>
      <c r="U85" s="45"/>
      <c r="V85" s="45"/>
    </row>
    <row r="86" spans="1:22" ht="16.5" x14ac:dyDescent="0.2">
      <c r="A86" s="42"/>
      <c r="B86" s="42"/>
      <c r="C86" s="42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9"/>
      <c r="R86" s="42"/>
      <c r="S86" s="49"/>
      <c r="T86" s="45"/>
      <c r="U86" s="45"/>
      <c r="V86" s="45"/>
    </row>
    <row r="87" spans="1:22" ht="16.5" x14ac:dyDescent="0.2">
      <c r="A87" s="42"/>
      <c r="B87" s="42"/>
      <c r="C87" s="42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9"/>
      <c r="R87" s="42"/>
      <c r="S87" s="49"/>
      <c r="T87" s="45"/>
      <c r="U87" s="45"/>
      <c r="V87" s="45"/>
    </row>
    <row r="88" spans="1:22" ht="16.5" x14ac:dyDescent="0.2">
      <c r="A88" s="42"/>
      <c r="B88" s="42"/>
      <c r="C88" s="42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9"/>
      <c r="R88" s="42"/>
      <c r="S88" s="49"/>
      <c r="T88" s="45"/>
      <c r="U88" s="45"/>
      <c r="V88" s="45"/>
    </row>
    <row r="89" spans="1:22" ht="16.5" x14ac:dyDescent="0.2">
      <c r="A89" s="42"/>
      <c r="B89" s="42"/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9"/>
      <c r="R89" s="42"/>
      <c r="S89" s="49"/>
      <c r="T89" s="45"/>
      <c r="U89" s="45"/>
      <c r="V89" s="45"/>
    </row>
    <row r="90" spans="1:22" ht="16.5" x14ac:dyDescent="0.2">
      <c r="A90" s="42"/>
      <c r="B90" s="42"/>
      <c r="C90" s="42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9"/>
      <c r="R90" s="42"/>
      <c r="S90" s="49"/>
      <c r="T90" s="45"/>
      <c r="U90" s="45"/>
      <c r="V90" s="45"/>
    </row>
    <row r="91" spans="1:22" ht="16.5" x14ac:dyDescent="0.2">
      <c r="A91" s="42"/>
      <c r="B91" s="42"/>
      <c r="C91" s="42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9"/>
      <c r="R91" s="42"/>
      <c r="S91" s="49"/>
      <c r="T91" s="45"/>
      <c r="U91" s="45"/>
      <c r="V91" s="45"/>
    </row>
    <row r="92" spans="1:22" ht="16.5" x14ac:dyDescent="0.2">
      <c r="A92" s="42"/>
      <c r="B92" s="42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9"/>
      <c r="R92" s="42"/>
      <c r="S92" s="49"/>
      <c r="T92" s="45"/>
      <c r="U92" s="45"/>
      <c r="V92" s="45"/>
    </row>
    <row r="93" spans="1:22" ht="16.5" x14ac:dyDescent="0.2">
      <c r="A93" s="42"/>
      <c r="B93" s="42"/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9"/>
      <c r="R93" s="42"/>
      <c r="S93" s="49"/>
      <c r="T93" s="45"/>
      <c r="U93" s="45"/>
      <c r="V93" s="45"/>
    </row>
    <row r="94" spans="1:22" ht="16.5" x14ac:dyDescent="0.2">
      <c r="A94" s="42"/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9"/>
      <c r="R94" s="42"/>
      <c r="S94" s="49"/>
      <c r="T94" s="45"/>
      <c r="U94" s="45"/>
      <c r="V94" s="45"/>
    </row>
    <row r="95" spans="1:22" ht="16.5" x14ac:dyDescent="0.2">
      <c r="A95" s="42"/>
      <c r="B95" s="42"/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9"/>
      <c r="R95" s="42"/>
      <c r="S95" s="49"/>
      <c r="T95" s="45"/>
      <c r="U95" s="45"/>
      <c r="V95" s="45"/>
    </row>
  </sheetData>
  <mergeCells count="9">
    <mergeCell ref="L2:M2"/>
    <mergeCell ref="N2:O2"/>
    <mergeCell ref="D2:E2"/>
    <mergeCell ref="P2:V2"/>
    <mergeCell ref="A2:A3"/>
    <mergeCell ref="B2:C2"/>
    <mergeCell ref="F2:G2"/>
    <mergeCell ref="H2:I2"/>
    <mergeCell ref="J2:K2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文档说明</vt:lpstr>
      <vt:lpstr>价值概述</vt:lpstr>
      <vt:lpstr>目标任务</vt:lpstr>
      <vt:lpstr>游戏节奏概述</vt:lpstr>
      <vt:lpstr>游戏节奏</vt:lpstr>
      <vt:lpstr>产销梳理</vt:lpstr>
      <vt:lpstr>关键兴奋点设计</vt:lpstr>
      <vt:lpstr>主线任务</vt:lpstr>
      <vt:lpstr>各系统关键点</vt:lpstr>
      <vt:lpstr>属性表</vt:lpstr>
      <vt:lpstr>军阶数值</vt:lpstr>
      <vt:lpstr>突破数值备份</vt:lpstr>
      <vt:lpstr>关卡思路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2019-05-23T12:30:55Z</dcterms:modified>
</cp:coreProperties>
</file>